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lennoxunix-my.sharepoint.com/personal/hemanthkkumar_n_lennox_com/Documents/Desktop/"/>
    </mc:Choice>
  </mc:AlternateContent>
  <xr:revisionPtr revIDLastSave="3" documentId="13_ncr:1_{1AF4BF39-5AC9-439A-9EA5-14DDE460A0B7}" xr6:coauthVersionLast="47" xr6:coauthVersionMax="47" xr10:uidLastSave="{4661AC4B-E883-4F9E-A526-D9269C734310}"/>
  <workbookProtection workbookAlgorithmName="SHA-512" workbookHashValue="AdKcJmZkk/Y0AC89FI84A8g6paJDJTixU3jc7GvG7okqLfX4QpsqqI+jycnD/I3IdyHjvQZQzAX1ac9QO+NU3g==" workbookSaltValue="m1T/tWjVHmVS0dMItezdiA==" workbookSpinCount="100000" lockStructure="1"/>
  <bookViews>
    <workbookView xWindow="-108" yWindow="-108" windowWidth="30936" windowHeight="16776" xr2:uid="{00000000-000D-0000-FFFF-FFFF00000000}"/>
  </bookViews>
  <sheets>
    <sheet name="Front" sheetId="3" r:id="rId1"/>
    <sheet name="Back" sheetId="18" r:id="rId2"/>
    <sheet name="Nomenclature" sheetId="6" state="hidden" r:id="rId3"/>
    <sheet name="Data" sheetId="15" state="hidden" r:id="rId4"/>
    <sheet name="Airflow" sheetId="7" state="hidden" r:id="rId5"/>
    <sheet name="Electrial data" sheetId="8" state="hidden" r:id="rId6"/>
    <sheet name="Dim" sheetId="20" state="hidden" r:id="rId7"/>
  </sheets>
  <definedNames>
    <definedName name="_xlnm._FilterDatabase" localSheetId="4" hidden="1">Airflow!#REF!</definedName>
    <definedName name="_xlnm._FilterDatabase" localSheetId="3" hidden="1">Data!$B$2:$L$3390</definedName>
    <definedName name="_xlnm.Print_Area" localSheetId="1">Back!$A$1:$AC$99</definedName>
    <definedName name="_xlnm.Print_Area" localSheetId="0">Front!$A$1:$H$73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0" i="18" l="1"/>
  <c r="AA90" i="18"/>
  <c r="AA89" i="18"/>
  <c r="Z89" i="18"/>
  <c r="Y89" i="18"/>
  <c r="X89" i="18"/>
  <c r="W89" i="18"/>
  <c r="V89" i="18"/>
  <c r="U89" i="18"/>
  <c r="T89" i="18"/>
  <c r="S89" i="18"/>
  <c r="R89" i="18"/>
  <c r="Z88" i="18"/>
  <c r="S88" i="18"/>
  <c r="R88" i="18"/>
  <c r="Z87" i="18"/>
  <c r="X87" i="18"/>
  <c r="V87" i="18"/>
  <c r="T87" i="18"/>
  <c r="R87" i="18"/>
  <c r="Q87" i="18"/>
  <c r="Q83" i="18"/>
  <c r="AA83" i="18" s="1"/>
  <c r="AA82" i="18"/>
  <c r="Z82" i="18"/>
  <c r="Y82" i="18"/>
  <c r="X82" i="18"/>
  <c r="W82" i="18"/>
  <c r="V82" i="18"/>
  <c r="U82" i="18"/>
  <c r="T82" i="18"/>
  <c r="S82" i="18"/>
  <c r="R82" i="18"/>
  <c r="Z81" i="18"/>
  <c r="S81" i="18"/>
  <c r="R81" i="18"/>
  <c r="Z80" i="18"/>
  <c r="X80" i="18"/>
  <c r="V80" i="18"/>
  <c r="T80" i="18"/>
  <c r="R80" i="18"/>
  <c r="Q80" i="18"/>
  <c r="Q76" i="18"/>
  <c r="AA75" i="18"/>
  <c r="Z75" i="18"/>
  <c r="Y75" i="18"/>
  <c r="X75" i="18"/>
  <c r="W75" i="18"/>
  <c r="V75" i="18"/>
  <c r="U75" i="18"/>
  <c r="T75" i="18"/>
  <c r="S75" i="18"/>
  <c r="R75" i="18"/>
  <c r="Z74" i="18"/>
  <c r="S74" i="18"/>
  <c r="R74" i="18"/>
  <c r="Z73" i="18"/>
  <c r="X73" i="18"/>
  <c r="V73" i="18"/>
  <c r="T73" i="18"/>
  <c r="R73" i="18"/>
  <c r="Q73" i="18"/>
  <c r="AA76" i="18"/>
  <c r="Z66" i="18"/>
  <c r="Z67" i="18"/>
  <c r="AA68" i="18"/>
  <c r="Z68" i="18"/>
  <c r="Y68" i="18"/>
  <c r="X68" i="18"/>
  <c r="X66" i="18"/>
  <c r="V66" i="18"/>
  <c r="W68" i="18"/>
  <c r="V68" i="18"/>
  <c r="U68" i="18"/>
  <c r="T68" i="18"/>
  <c r="T66" i="18"/>
  <c r="S67" i="18"/>
  <c r="S68" i="18"/>
  <c r="R68" i="18"/>
  <c r="R67" i="18"/>
  <c r="R66" i="18"/>
  <c r="Q66" i="18"/>
  <c r="C66" i="18"/>
  <c r="C74" i="18"/>
  <c r="Q69" i="18"/>
  <c r="W69" i="18" s="1"/>
  <c r="C67" i="18"/>
  <c r="J80" i="18"/>
  <c r="I80" i="18"/>
  <c r="H80" i="18"/>
  <c r="G80" i="18"/>
  <c r="F80" i="18"/>
  <c r="E80" i="18"/>
  <c r="J73" i="18"/>
  <c r="I73" i="18"/>
  <c r="H73" i="18"/>
  <c r="G73" i="18"/>
  <c r="F73" i="18"/>
  <c r="E73" i="18"/>
  <c r="J66" i="18"/>
  <c r="I66" i="18"/>
  <c r="H66" i="18"/>
  <c r="G66" i="18"/>
  <c r="F66" i="18"/>
  <c r="E66" i="18"/>
  <c r="J87" i="18"/>
  <c r="I87" i="18"/>
  <c r="H87" i="18"/>
  <c r="G87" i="18"/>
  <c r="F87" i="18"/>
  <c r="E87" i="18"/>
  <c r="C87" i="18"/>
  <c r="Y83" i="18" l="1"/>
  <c r="V69" i="18"/>
  <c r="X69" i="18"/>
  <c r="Y69" i="18"/>
  <c r="Z83" i="18"/>
  <c r="Z69" i="18"/>
  <c r="R90" i="18"/>
  <c r="S90" i="18"/>
  <c r="T90" i="18"/>
  <c r="U90" i="18"/>
  <c r="V90" i="18"/>
  <c r="W90" i="18"/>
  <c r="X90" i="18"/>
  <c r="Y90" i="18"/>
  <c r="Z90" i="18"/>
  <c r="R83" i="18"/>
  <c r="S83" i="18"/>
  <c r="T83" i="18"/>
  <c r="U83" i="18"/>
  <c r="V83" i="18"/>
  <c r="W83" i="18"/>
  <c r="X83" i="18"/>
  <c r="R76" i="18"/>
  <c r="S76" i="18"/>
  <c r="T76" i="18"/>
  <c r="U76" i="18"/>
  <c r="V76" i="18"/>
  <c r="W76" i="18"/>
  <c r="X76" i="18"/>
  <c r="Y76" i="18"/>
  <c r="Z76" i="18"/>
  <c r="R69" i="18"/>
  <c r="S69" i="18"/>
  <c r="AA69" i="18"/>
  <c r="T69" i="18"/>
  <c r="U69" i="18"/>
  <c r="M87" i="18"/>
  <c r="M80" i="18"/>
  <c r="M73" i="18"/>
  <c r="M66" i="18"/>
  <c r="L66" i="18"/>
  <c r="K66" i="18"/>
  <c r="G47" i="3"/>
  <c r="F47" i="3"/>
  <c r="E47" i="3"/>
  <c r="D47" i="3"/>
  <c r="G46" i="3"/>
  <c r="F46" i="3"/>
  <c r="E46" i="3"/>
  <c r="D46" i="3"/>
  <c r="G45" i="3"/>
  <c r="F45" i="3"/>
  <c r="E45" i="3"/>
  <c r="D45" i="3"/>
  <c r="G44" i="3"/>
  <c r="F44" i="3"/>
  <c r="E44" i="3"/>
  <c r="D44" i="3"/>
  <c r="G43" i="3"/>
  <c r="F43" i="3"/>
  <c r="E43" i="3"/>
  <c r="D43" i="3"/>
  <c r="G42" i="3"/>
  <c r="F42" i="3"/>
  <c r="E42" i="3"/>
  <c r="D42" i="3"/>
  <c r="G41" i="3"/>
  <c r="F41" i="3"/>
  <c r="E41" i="3"/>
  <c r="D41" i="3"/>
  <c r="G40" i="3"/>
  <c r="F40" i="3"/>
  <c r="E40" i="3"/>
  <c r="D40" i="3"/>
  <c r="G39" i="3"/>
  <c r="F39" i="3"/>
  <c r="E39" i="3"/>
  <c r="D39" i="3"/>
  <c r="G38" i="3"/>
  <c r="F38" i="3"/>
  <c r="E38" i="3"/>
  <c r="D38" i="3"/>
  <c r="G37" i="3"/>
  <c r="F37" i="3"/>
  <c r="E37" i="3"/>
  <c r="D37" i="3"/>
  <c r="G36" i="3"/>
  <c r="F36" i="3"/>
  <c r="E36" i="3"/>
  <c r="D36" i="3"/>
  <c r="G35" i="3"/>
  <c r="F35" i="3"/>
  <c r="E35" i="3"/>
  <c r="D35" i="3"/>
  <c r="G34" i="3"/>
  <c r="F34" i="3"/>
  <c r="E34" i="3"/>
  <c r="D34" i="3"/>
  <c r="C13" i="18"/>
  <c r="C12" i="18"/>
  <c r="C11" i="18"/>
  <c r="C10" i="18"/>
  <c r="E71" i="18"/>
  <c r="C88" i="18"/>
  <c r="M91" i="18" s="1"/>
  <c r="C81" i="18"/>
  <c r="J78" i="18"/>
  <c r="F84" i="18" l="1"/>
  <c r="F85" i="18"/>
  <c r="M12" i="18"/>
  <c r="F67" i="18"/>
  <c r="Q12" i="18"/>
  <c r="J67" i="18"/>
  <c r="I68" i="18"/>
  <c r="M68" i="18"/>
  <c r="H81" i="18"/>
  <c r="G70" i="18"/>
  <c r="G82" i="18"/>
  <c r="F71" i="18"/>
  <c r="J83" i="18"/>
  <c r="E84" i="18"/>
  <c r="J71" i="18"/>
  <c r="M84" i="18"/>
  <c r="J12" i="18"/>
  <c r="H85" i="18"/>
  <c r="E81" i="18"/>
  <c r="H82" i="18"/>
  <c r="E85" i="18"/>
  <c r="G67" i="18"/>
  <c r="J68" i="18"/>
  <c r="M69" i="18"/>
  <c r="G71" i="18"/>
  <c r="F81" i="18"/>
  <c r="I82" i="18"/>
  <c r="H67" i="18"/>
  <c r="E70" i="18"/>
  <c r="H71" i="18"/>
  <c r="G81" i="18"/>
  <c r="J82" i="18"/>
  <c r="M83" i="18"/>
  <c r="G85" i="18"/>
  <c r="I67" i="18"/>
  <c r="F70" i="18"/>
  <c r="I71" i="18"/>
  <c r="I81" i="18"/>
  <c r="I85" i="18"/>
  <c r="E69" i="18"/>
  <c r="H70" i="18"/>
  <c r="J81" i="18"/>
  <c r="M82" i="18"/>
  <c r="G84" i="18"/>
  <c r="J85" i="18"/>
  <c r="F69" i="18"/>
  <c r="I70" i="18"/>
  <c r="E83" i="18"/>
  <c r="H84" i="18"/>
  <c r="M67" i="18"/>
  <c r="G69" i="18"/>
  <c r="J70" i="18"/>
  <c r="M71" i="18"/>
  <c r="J10" i="18"/>
  <c r="M10" i="18"/>
  <c r="M81" i="18"/>
  <c r="G83" i="18"/>
  <c r="J84" i="18"/>
  <c r="M85" i="18"/>
  <c r="F68" i="18"/>
  <c r="I69" i="18"/>
  <c r="Q10" i="18"/>
  <c r="E82" i="18"/>
  <c r="H83" i="18"/>
  <c r="I77" i="18"/>
  <c r="G68" i="18"/>
  <c r="J69" i="18"/>
  <c r="M70" i="18"/>
  <c r="F83" i="18"/>
  <c r="I84" i="18"/>
  <c r="E68" i="18"/>
  <c r="H69" i="18"/>
  <c r="F82" i="18"/>
  <c r="I83" i="18"/>
  <c r="E67" i="18"/>
  <c r="H68" i="18"/>
  <c r="E76" i="18"/>
  <c r="F76" i="18"/>
  <c r="H77" i="18"/>
  <c r="M74" i="18"/>
  <c r="G76" i="18"/>
  <c r="J77" i="18"/>
  <c r="M78" i="18"/>
  <c r="E75" i="18"/>
  <c r="H76" i="18"/>
  <c r="F75" i="18"/>
  <c r="I76" i="18"/>
  <c r="J11" i="18"/>
  <c r="G75" i="18"/>
  <c r="J76" i="18"/>
  <c r="M77" i="18"/>
  <c r="E74" i="18"/>
  <c r="H75" i="18"/>
  <c r="E78" i="18"/>
  <c r="M11" i="18"/>
  <c r="Q11" i="18"/>
  <c r="F74" i="18"/>
  <c r="I75" i="18"/>
  <c r="F78" i="18"/>
  <c r="G74" i="18"/>
  <c r="J75" i="18"/>
  <c r="M76" i="18"/>
  <c r="G78" i="18"/>
  <c r="H74" i="18"/>
  <c r="E77" i="18"/>
  <c r="H78" i="18"/>
  <c r="I74" i="18"/>
  <c r="F77" i="18"/>
  <c r="I78" i="18"/>
  <c r="J74" i="18"/>
  <c r="M75" i="18"/>
  <c r="G77" i="18"/>
  <c r="J13" i="18"/>
  <c r="E88" i="18"/>
  <c r="H89" i="18"/>
  <c r="E92" i="18"/>
  <c r="F88" i="18"/>
  <c r="I89" i="18"/>
  <c r="F92" i="18"/>
  <c r="I88" i="18"/>
  <c r="F91" i="18"/>
  <c r="I92" i="18"/>
  <c r="M13" i="18"/>
  <c r="J88" i="18"/>
  <c r="M89" i="18"/>
  <c r="G91" i="18"/>
  <c r="J92" i="18"/>
  <c r="Q13" i="18"/>
  <c r="E90" i="18"/>
  <c r="H91" i="18"/>
  <c r="H88" i="18"/>
  <c r="E91" i="18"/>
  <c r="H92" i="18"/>
  <c r="F90" i="18"/>
  <c r="I91" i="18"/>
  <c r="M90" i="18"/>
  <c r="M88" i="18"/>
  <c r="G90" i="18"/>
  <c r="J91" i="18"/>
  <c r="M92" i="18"/>
  <c r="G88" i="18"/>
  <c r="J89" i="18"/>
  <c r="G92" i="18"/>
  <c r="E89" i="18"/>
  <c r="H90" i="18"/>
  <c r="F89" i="18"/>
  <c r="I90" i="18"/>
  <c r="G89" i="18"/>
  <c r="J90" i="18"/>
  <c r="C80" i="18"/>
  <c r="C73" i="1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8227BA3-4665-43BD-9FD7-E85984881E5A}" keepAlive="1" name="Query - Airflow Config" description="Connection to the 'Airflow Config' query in the workbook." type="5" refreshedVersion="0" background="1">
    <dbPr connection="Provider=Microsoft.Mashup.OleDb.1;Data Source=$Workbook$;Location=&quot;Airflow Config&quot;;Extended Properties=&quot;&quot;" command="SELECT * FROM [Airflow Config]"/>
  </connection>
  <connection id="2" xr16:uid="{F3735F8E-CD01-4FFC-BEA5-F13D6978FB10}" keepAlive="1" name="Query - Blower Motor" description="Connection to the 'Blower Motor' query in the workbook." type="5" refreshedVersion="0" background="1">
    <dbPr connection="Provider=Microsoft.Mashup.OleDb.1;Data Source=$Workbook$;Location=&quot;Blower Motor&quot;;Extended Properties=&quot;&quot;" command="SELECT * FROM [Blower Motor]"/>
  </connection>
  <connection id="3" xr16:uid="{88DFA047-1328-45FE-9867-BF51F7164FA2}" keepAlive="1" name="Query - Electrial Heat" description="Connection to the 'Electrial Heat' query in the workbook." type="5" refreshedVersion="0" background="1">
    <dbPr connection="Provider=Microsoft.Mashup.OleDb.1;Data Source=$Workbook$;Location=&quot;Electrial Heat&quot;;Extended Properties=&quot;&quot;" command="SELECT * FROM [Electrial Heat]"/>
  </connection>
  <connection id="4" xr16:uid="{6909E2EC-8AEC-436E-8A5F-D82A20EBA643}" keepAlive="1" name="Query - Line Voltage Connection" description="Connection to the 'Line Voltage Connection' query in the workbook." type="5" refreshedVersion="0" background="1">
    <dbPr connection="Provider=Microsoft.Mashup.OleDb.1;Data Source=$Workbook$;Location=&quot;Line Voltage Connection&quot;;Extended Properties=&quot;&quot;" command="SELECT * FROM [Line Voltage Connection]"/>
  </connection>
  <connection id="5" xr16:uid="{D64965FA-9CE2-488F-ACD5-E113DB04124E}" keepAlive="1" name="Query - Metering Device" description="Connection to the 'Metering Device' query in the workbook." type="5" refreshedVersion="0" background="1">
    <dbPr connection="Provider=Microsoft.Mashup.OleDb.1;Data Source=$Workbook$;Location=&quot;Metering Device&quot;;Extended Properties=&quot;&quot;" command="SELECT * FROM [Metering Device]"/>
  </connection>
  <connection id="6" xr16:uid="{1791D5D6-A7FA-4A01-9E1F-6AA118AFB04F}" keepAlive="1" name="Query - Part Number" description="Connection to the 'Part Number' query in the workbook." type="5" refreshedVersion="8" background="1" saveData="1">
    <dbPr connection="Provider=Microsoft.Mashup.OleDb.1;Data Source=$Workbook$;Location=&quot;Part Number&quot;;Extended Properties=&quot;&quot;" command="SELECT * FROM [Part Number]"/>
  </connection>
  <connection id="7" xr16:uid="{A199A8B3-0505-4411-BAE4-D165EBE20F2A}" keepAlive="1" name="Query - Revision" description="Connection to the 'Revision' query in the workbook." type="5" refreshedVersion="0" background="1">
    <dbPr connection="Provider=Microsoft.Mashup.OleDb.1;Data Source=$Workbook$;Location=Revision;Extended Properties=&quot;&quot;" command="SELECT * FROM [Revision]"/>
  </connection>
  <connection id="8" xr16:uid="{027D7ECA-0699-4300-B9B1-786BF0CBA370}" keepAlive="1" name="Query - Slab Number" description="Connection to the 'Slab Number' query in the workbook." type="5" refreshedVersion="0" background="1">
    <dbPr connection="Provider=Microsoft.Mashup.OleDb.1;Data Source=$Workbook$;Location=&quot;Slab Number&quot;;Extended Properties=&quot;&quot;" command="SELECT * FROM [Slab Number]"/>
  </connection>
  <connection id="9" xr16:uid="{15067F7E-6915-42FD-B361-BE2AD23ED4B5}" keepAlive="1" name="Query - Table6" description="Connection to the 'Table6' query in the workbook." type="5" refreshedVersion="0" background="1">
    <dbPr connection="Provider=Microsoft.Mashup.OleDb.1;Data Source=$Workbook$;Location=Table6;Extended Properties=&quot;&quot;" command="SELECT * FROM [Table6]"/>
  </connection>
  <connection id="10" xr16:uid="{00E5D56C-FA25-4DCD-B4D6-F5E2024578E1}" keepAlive="1" name="Query - Unit Size" description="Connection to the 'Unit Size' query in the workbook." type="5" refreshedVersion="0" background="1">
    <dbPr connection="Provider=Microsoft.Mashup.OleDb.1;Data Source=$Workbook$;Location=&quot;Unit Size&quot;;Extended Properties=&quot;&quot;" command="SELECT * FROM [Unit Size]"/>
  </connection>
  <connection id="11" xr16:uid="{0ECFDB7B-A887-4E45-A003-3F9F4981AE02}" keepAlive="1" name="Query - Voltage" description="Connection to the 'Voltage' query in the workbook." type="5" refreshedVersion="0" background="1">
    <dbPr connection="Provider=Microsoft.Mashup.OleDb.1;Data Source=$Workbook$;Location=Voltage;Extended Properties=&quot;&quot;" command="SELECT * FROM [Voltage]"/>
  </connection>
</connections>
</file>

<file path=xl/sharedStrings.xml><?xml version="1.0" encoding="utf-8"?>
<sst xmlns="http://schemas.openxmlformats.org/spreadsheetml/2006/main" count="61324" uniqueCount="6001">
  <si>
    <t>FEATURES</t>
  </si>
  <si>
    <t>Cooling: 80 FDB / 67 FWB Indoor, 95 FDB Outdoor</t>
  </si>
  <si>
    <t>Heating: 70 FDB / 47 FWB Indoor, 43 FDB Outdoor</t>
  </si>
  <si>
    <t>Unit Size</t>
  </si>
  <si>
    <t>SUBMITTAL DATA</t>
  </si>
  <si>
    <t>Architect:</t>
  </si>
  <si>
    <t>Date:</t>
  </si>
  <si>
    <t>For:</t>
  </si>
  <si>
    <t>NOTES:</t>
  </si>
  <si>
    <t>Product Warranty</t>
  </si>
  <si>
    <t>Optional Accessories</t>
  </si>
  <si>
    <t xml:space="preserve">Job: </t>
  </si>
  <si>
    <t>Location:</t>
  </si>
  <si>
    <t>Schedule No.:</t>
  </si>
  <si>
    <t>System Designation:</t>
  </si>
  <si>
    <t>Engineer:</t>
  </si>
  <si>
    <t>Available Voltages</t>
  </si>
  <si>
    <t>Maximum Elec. Heat available (kW)</t>
  </si>
  <si>
    <t>Transformer Size and Type</t>
  </si>
  <si>
    <t>Motor H.P.</t>
  </si>
  <si>
    <t>1/3</t>
  </si>
  <si>
    <t>Nominal CFM</t>
  </si>
  <si>
    <t>Refrigerant Conn. (IDS) Suction</t>
  </si>
  <si>
    <t>Refrigerant Conn. (IDS) Liquid</t>
  </si>
  <si>
    <r>
      <t xml:space="preserve">Pallet Quantity </t>
    </r>
    <r>
      <rPr>
        <sz val="8"/>
        <rFont val="Arial"/>
        <family val="2"/>
      </rPr>
      <t>(min order per model)</t>
    </r>
  </si>
  <si>
    <t>Max Unit Weight (lbs)</t>
  </si>
  <si>
    <t>Cooling and Heating capacity data is rated at the following conditions:</t>
  </si>
  <si>
    <t>Cooling capacities subject to outdoor unit matchup. See http://www.adpnow.com/extratings/ for individual capacities by OEM</t>
  </si>
  <si>
    <t>5kW</t>
  </si>
  <si>
    <t>Factory Installed Heat (kW)</t>
  </si>
  <si>
    <t>10kW</t>
  </si>
  <si>
    <t>Factory Installed metering device</t>
  </si>
  <si>
    <t>Refrigerant (R22 or R-410A)</t>
  </si>
  <si>
    <t>Piston</t>
  </si>
  <si>
    <t>Metering Device</t>
  </si>
  <si>
    <t>1/2</t>
  </si>
  <si>
    <t>3/4</t>
  </si>
  <si>
    <t>S</t>
  </si>
  <si>
    <t>05</t>
  </si>
  <si>
    <t>A</t>
  </si>
  <si>
    <t>Revision</t>
  </si>
  <si>
    <t>3-speed PSC motor</t>
  </si>
  <si>
    <t>208/240 V, 60 Hz, 1 ph. (ECM only)</t>
  </si>
  <si>
    <t>208/240 V, 60 Hz, 1 ph. (PSC only)</t>
  </si>
  <si>
    <t>Electric Heat</t>
  </si>
  <si>
    <t>Piston (R-410A)</t>
  </si>
  <si>
    <t>Bleed HP-A/C TXV (R-410A)</t>
  </si>
  <si>
    <t>Non-bleed HP-A/C TXV (R-410A)</t>
  </si>
  <si>
    <t>Series</t>
  </si>
  <si>
    <t>Blower Motor</t>
  </si>
  <si>
    <t>Airflow Config.</t>
  </si>
  <si>
    <t>Slab No.</t>
  </si>
  <si>
    <t>Line Voltage Connection</t>
  </si>
  <si>
    <t>Voltage</t>
  </si>
  <si>
    <t>C:</t>
  </si>
  <si>
    <t>5-speed high eff. ECM motor</t>
  </si>
  <si>
    <t>1:</t>
  </si>
  <si>
    <t>7:</t>
  </si>
  <si>
    <t>9:</t>
  </si>
  <si>
    <t>00:</t>
  </si>
  <si>
    <t>05:</t>
  </si>
  <si>
    <t>07:</t>
  </si>
  <si>
    <t>10:</t>
  </si>
  <si>
    <t>none</t>
  </si>
  <si>
    <t>Electric Heating Capacity</t>
  </si>
  <si>
    <t>BTUH</t>
  </si>
  <si>
    <t>208 V</t>
  </si>
  <si>
    <t>240 V</t>
  </si>
  <si>
    <t>Blower Amps (A)</t>
  </si>
  <si>
    <t>Minimum Circuit Ampacity (A)</t>
  </si>
  <si>
    <t>Electric Data</t>
  </si>
  <si>
    <t>Airflow (CFM) vs. External Static Pressure (inches W.C.)</t>
  </si>
  <si>
    <t>Size</t>
  </si>
  <si>
    <t>Speed</t>
  </si>
  <si>
    <t>Part Number</t>
  </si>
  <si>
    <t>Pallet Quantity (min order per model)</t>
  </si>
  <si>
    <t>Blower Data: Motor H.P.</t>
  </si>
  <si>
    <t>Blower Data: F.L.A. @ 240 V</t>
  </si>
  <si>
    <t>208/240 V, 60 Hz, 1 Ph</t>
  </si>
  <si>
    <t>7.5kw</t>
  </si>
  <si>
    <t>Bleed HP-A/C TXV</t>
  </si>
  <si>
    <t>Non-bleed HP-A/C TXV</t>
  </si>
  <si>
    <t>3/8</t>
  </si>
  <si>
    <t>Refrigerant</t>
  </si>
  <si>
    <t>Motor Type</t>
  </si>
  <si>
    <t>Blower Data:</t>
  </si>
  <si>
    <t>Dimensions</t>
  </si>
  <si>
    <t>A (in)</t>
  </si>
  <si>
    <t>B (in)</t>
  </si>
  <si>
    <t>C (in)</t>
  </si>
  <si>
    <t>Piston (R-454B &amp; R-32)</t>
  </si>
  <si>
    <t>Refrigerant Detection System</t>
  </si>
  <si>
    <t>R-454B</t>
  </si>
  <si>
    <t>Non-bleed HP-A/C TXV (R-454B)</t>
  </si>
  <si>
    <t>Non-bleed HP-A/C TXV (R-32)</t>
  </si>
  <si>
    <t>R-32</t>
  </si>
  <si>
    <t>Bleed HP-A/C TXV (R-454B)</t>
  </si>
  <si>
    <t>Tap</t>
  </si>
  <si>
    <t>ID</t>
  </si>
  <si>
    <t>Air Handler Size</t>
  </si>
  <si>
    <t>Unit size</t>
  </si>
  <si>
    <t>A:</t>
  </si>
  <si>
    <t>B:</t>
  </si>
  <si>
    <t>R:</t>
  </si>
  <si>
    <t>Included (Factory installed)</t>
  </si>
  <si>
    <t>A1 Refrigerants Product Nomenclature</t>
  </si>
  <si>
    <t>A2L Refrigerants Product Nomenclature</t>
  </si>
  <si>
    <t>R-410A</t>
  </si>
  <si>
    <t>F.L.A.</t>
  </si>
  <si>
    <t>S SERIES AIR HANDLER</t>
  </si>
  <si>
    <t>M2</t>
  </si>
  <si>
    <t>None</t>
  </si>
  <si>
    <t>K#:</t>
  </si>
  <si>
    <t>Copper slab</t>
  </si>
  <si>
    <t>L#:</t>
  </si>
  <si>
    <t>M#:</t>
  </si>
  <si>
    <t>Aluminum slab</t>
  </si>
  <si>
    <t>5 kW</t>
  </si>
  <si>
    <t>7.5 kW</t>
  </si>
  <si>
    <t>10 kW</t>
  </si>
  <si>
    <t>18, 24, 30, 36:</t>
  </si>
  <si>
    <t>19, 25, 31, 37, 39:</t>
  </si>
  <si>
    <t>5-speed ECM motor</t>
  </si>
  <si>
    <t>kW</t>
  </si>
  <si>
    <t>Total Current (A)</t>
  </si>
  <si>
    <r>
      <t>Maximum Circuit Breaker Size</t>
    </r>
    <r>
      <rPr>
        <b/>
        <vertAlign val="superscript"/>
        <sz val="8"/>
        <color rgb="FF000000"/>
        <rFont val="Arial"/>
        <family val="2"/>
      </rPr>
      <t>[2]</t>
    </r>
  </si>
  <si>
    <t>(All have electric heat)</t>
  </si>
  <si>
    <t>Per Stage (A)</t>
  </si>
  <si>
    <r>
      <t>240</t>
    </r>
    <r>
      <rPr>
        <b/>
        <vertAlign val="superscript"/>
        <sz val="8"/>
        <color rgb="FF000000"/>
        <rFont val="Arial"/>
        <family val="2"/>
      </rPr>
      <t>[1]</t>
    </r>
  </si>
  <si>
    <t>[1] For 208 Volts use .751 correction factor for kW &amp; BTUH.</t>
  </si>
  <si>
    <t>[2] Breaker supplied with heat kit may need to be changed. Verify breaker sizing based on min, circuit ampacity.</t>
  </si>
  <si>
    <t>* ^ Low - Red</t>
  </si>
  <si>
    <t>Med - Blue</t>
  </si>
  <si>
    <t>High -Black</t>
  </si>
  <si>
    <t>Low - Red</t>
  </si>
  <si>
    <t>* ^ Med - Blue</t>
  </si>
  <si>
    <t>* ^ High -Black</t>
  </si>
  <si>
    <t xml:space="preserve"> *  Factory setting for cooling.</t>
  </si>
  <si>
    <t xml:space="preserve"> ^  Factory setting for heating.</t>
  </si>
  <si>
    <t>*** All airflow data is with a dry coil, filter, &amp; electric heat.</t>
  </si>
  <si>
    <t>Tap 1</t>
  </si>
  <si>
    <t>* Tap 2</t>
  </si>
  <si>
    <t>Tap 3</t>
  </si>
  <si>
    <t>^ Tap 4</t>
  </si>
  <si>
    <t>Tap 5</t>
  </si>
  <si>
    <t>Tap 2</t>
  </si>
  <si>
    <t>* Tap 3</t>
  </si>
  <si>
    <t>M3</t>
  </si>
  <si>
    <t>M5</t>
  </si>
  <si>
    <t>M6</t>
  </si>
  <si>
    <t>M7</t>
  </si>
  <si>
    <t>K1</t>
  </si>
  <si>
    <t>K2</t>
  </si>
  <si>
    <t>K3</t>
  </si>
  <si>
    <t>K6</t>
  </si>
  <si>
    <t>K7</t>
  </si>
  <si>
    <t>L1</t>
  </si>
  <si>
    <t>L5</t>
  </si>
  <si>
    <t>L6</t>
  </si>
  <si>
    <t>L9</t>
  </si>
  <si>
    <t>S Series</t>
  </si>
  <si>
    <t>SM211800R</t>
  </si>
  <si>
    <t>SM211805R</t>
  </si>
  <si>
    <t>SM211807R</t>
  </si>
  <si>
    <t>SM211810R</t>
  </si>
  <si>
    <t>SM211900R</t>
  </si>
  <si>
    <t>SM211905R</t>
  </si>
  <si>
    <t>SM211907R</t>
  </si>
  <si>
    <t>SM211910R</t>
  </si>
  <si>
    <t>SM212400R</t>
  </si>
  <si>
    <t>SM212405R</t>
  </si>
  <si>
    <t>SM212407R</t>
  </si>
  <si>
    <t>SM212410R</t>
  </si>
  <si>
    <t>SM212500R</t>
  </si>
  <si>
    <t>SM212505R</t>
  </si>
  <si>
    <t>SM212507R</t>
  </si>
  <si>
    <t>SM212510R</t>
  </si>
  <si>
    <t>SM213000R</t>
  </si>
  <si>
    <t>SM213005R</t>
  </si>
  <si>
    <t>SM213007R</t>
  </si>
  <si>
    <t>SM213010R</t>
  </si>
  <si>
    <t>SM213100R</t>
  </si>
  <si>
    <t>SM213105R</t>
  </si>
  <si>
    <t>SM213107R</t>
  </si>
  <si>
    <t>SM213110R</t>
  </si>
  <si>
    <t>SM213600R</t>
  </si>
  <si>
    <t>SM213605R</t>
  </si>
  <si>
    <t>SM213607R</t>
  </si>
  <si>
    <t>SM213610R</t>
  </si>
  <si>
    <t>SM213700R</t>
  </si>
  <si>
    <t>SM213705R</t>
  </si>
  <si>
    <t>SM213707R</t>
  </si>
  <si>
    <t>SM213710R</t>
  </si>
  <si>
    <t>SM2A1800R</t>
  </si>
  <si>
    <t>SM2A1805R</t>
  </si>
  <si>
    <t>SM2A1807R</t>
  </si>
  <si>
    <t>SM2A1810R</t>
  </si>
  <si>
    <t>SM2A1900R</t>
  </si>
  <si>
    <t>SM2A1905R</t>
  </si>
  <si>
    <t>SM2A1907R</t>
  </si>
  <si>
    <t>SM2A1910R</t>
  </si>
  <si>
    <t>SM2A2400R</t>
  </si>
  <si>
    <t>SM2A2405R</t>
  </si>
  <si>
    <t>SM2A2407R</t>
  </si>
  <si>
    <t>SM2A2410R</t>
  </si>
  <si>
    <t>SM2A2500R</t>
  </si>
  <si>
    <t>SM2A2505R</t>
  </si>
  <si>
    <t>SM2A2507R</t>
  </si>
  <si>
    <t>SM2A2510R</t>
  </si>
  <si>
    <t>SM2A3000R</t>
  </si>
  <si>
    <t>SM2A3005R</t>
  </si>
  <si>
    <t>SM2A3007R</t>
  </si>
  <si>
    <t>SM2A3010R</t>
  </si>
  <si>
    <t>SM2A3100R</t>
  </si>
  <si>
    <t>SM2A3105R</t>
  </si>
  <si>
    <t>SM2A3107R</t>
  </si>
  <si>
    <t>SM2A3110R</t>
  </si>
  <si>
    <t>SM2A3600R</t>
  </si>
  <si>
    <t>SM2A3605R</t>
  </si>
  <si>
    <t>SM2A3607R</t>
  </si>
  <si>
    <t>SM2A3610R</t>
  </si>
  <si>
    <t>SM2A3700R</t>
  </si>
  <si>
    <t>SM2A3705R</t>
  </si>
  <si>
    <t>SM2A3707R</t>
  </si>
  <si>
    <t>SM2A3710R</t>
  </si>
  <si>
    <t>SM2B1800R</t>
  </si>
  <si>
    <t>SM2B1805R</t>
  </si>
  <si>
    <t>SM2B1807R</t>
  </si>
  <si>
    <t>SM2B1810R</t>
  </si>
  <si>
    <t>SM2B1900R</t>
  </si>
  <si>
    <t>SM2B1905R</t>
  </si>
  <si>
    <t>SM2B1907R</t>
  </si>
  <si>
    <t>SM2B1910R</t>
  </si>
  <si>
    <t>SM2B2400R</t>
  </si>
  <si>
    <t>SM2B2405R</t>
  </si>
  <si>
    <t>SM2B2407R</t>
  </si>
  <si>
    <t>SM2B2410R</t>
  </si>
  <si>
    <t>SM2B2500R</t>
  </si>
  <si>
    <t>SM2B2505R</t>
  </si>
  <si>
    <t>SM2B2507R</t>
  </si>
  <si>
    <t>SM2B2510R</t>
  </si>
  <si>
    <t>SM2B3000R</t>
  </si>
  <si>
    <t>SM2B3005R</t>
  </si>
  <si>
    <t>SM2B3007R</t>
  </si>
  <si>
    <t>SM2B3010R</t>
  </si>
  <si>
    <t>SM2B3100R</t>
  </si>
  <si>
    <t>SM2B3105R</t>
  </si>
  <si>
    <t>SM2B3107R</t>
  </si>
  <si>
    <t>SM2B3110R</t>
  </si>
  <si>
    <t>SM2B3600R</t>
  </si>
  <si>
    <t>SM2B3605R</t>
  </si>
  <si>
    <t>SM2B3607R</t>
  </si>
  <si>
    <t>SM2B3610R</t>
  </si>
  <si>
    <t>SM2B3700R</t>
  </si>
  <si>
    <t>SM2B3705R</t>
  </si>
  <si>
    <t>SM2B3707R</t>
  </si>
  <si>
    <t>SM2B3710R</t>
  </si>
  <si>
    <t>SM2C1800R</t>
  </si>
  <si>
    <t>SM2C1805R</t>
  </si>
  <si>
    <t>SM2C1807R</t>
  </si>
  <si>
    <t>SM2C1810R</t>
  </si>
  <si>
    <t>SM2C1900R</t>
  </si>
  <si>
    <t>SM2C1905R</t>
  </si>
  <si>
    <t>SM2C1907R</t>
  </si>
  <si>
    <t>SM2C1910R</t>
  </si>
  <si>
    <t>SM2C2400R</t>
  </si>
  <si>
    <t>SM2C2405R</t>
  </si>
  <si>
    <t>SM2C2407R</t>
  </si>
  <si>
    <t>SM2C2410R</t>
  </si>
  <si>
    <t>SM2C2500R</t>
  </si>
  <si>
    <t>SM2C2505R</t>
  </si>
  <si>
    <t>SM2C2507R</t>
  </si>
  <si>
    <t>SM2C2510R</t>
  </si>
  <si>
    <t>SM2C3000R</t>
  </si>
  <si>
    <t>SM2C3005R</t>
  </si>
  <si>
    <t>SM2C3007R</t>
  </si>
  <si>
    <t>SM2C3010R</t>
  </si>
  <si>
    <t>SM2C3100R</t>
  </si>
  <si>
    <t>SM2C3105R</t>
  </si>
  <si>
    <t>SM2C3107R</t>
  </si>
  <si>
    <t>SM2C3110R</t>
  </si>
  <si>
    <t>SM2C3600R</t>
  </si>
  <si>
    <t>SM2C3605R</t>
  </si>
  <si>
    <t>SM2C3607R</t>
  </si>
  <si>
    <t>SM2C3610R</t>
  </si>
  <si>
    <t>SM2C3700R</t>
  </si>
  <si>
    <t>SM2C3705R</t>
  </si>
  <si>
    <t>SM2C3707R</t>
  </si>
  <si>
    <t>SM2C3710R</t>
  </si>
  <si>
    <t>SM311800R</t>
  </si>
  <si>
    <t>SM311805R</t>
  </si>
  <si>
    <t>SM311807R</t>
  </si>
  <si>
    <t>SM311810R</t>
  </si>
  <si>
    <t>SM311900R</t>
  </si>
  <si>
    <t>SM311905R</t>
  </si>
  <si>
    <t>SM311907R</t>
  </si>
  <si>
    <t>SM311910R</t>
  </si>
  <si>
    <t>SM312400R</t>
  </si>
  <si>
    <t>SM312405R</t>
  </si>
  <si>
    <t>SM312407R</t>
  </si>
  <si>
    <t>SM312410R</t>
  </si>
  <si>
    <t>SM312500R</t>
  </si>
  <si>
    <t>SM312505R</t>
  </si>
  <si>
    <t>SM312507R</t>
  </si>
  <si>
    <t>SM312510R</t>
  </si>
  <si>
    <t>SM313000R</t>
  </si>
  <si>
    <t>SM313005R</t>
  </si>
  <si>
    <t>SM313007R</t>
  </si>
  <si>
    <t>SM313010R</t>
  </si>
  <si>
    <t>SM313100R</t>
  </si>
  <si>
    <t>SM313105R</t>
  </si>
  <si>
    <t>SM313107R</t>
  </si>
  <si>
    <t>SM313110R</t>
  </si>
  <si>
    <t>SM313600R</t>
  </si>
  <si>
    <t>SM313605R</t>
  </si>
  <si>
    <t>SM313607R</t>
  </si>
  <si>
    <t>SM313610R</t>
  </si>
  <si>
    <t>SM313700R</t>
  </si>
  <si>
    <t>SM313705R</t>
  </si>
  <si>
    <t>SM313707R</t>
  </si>
  <si>
    <t>SM313710R</t>
  </si>
  <si>
    <t>SM3A1800R</t>
  </si>
  <si>
    <t>SM3A1805R</t>
  </si>
  <si>
    <t>SM3A1807R</t>
  </si>
  <si>
    <t>SM3A1810R</t>
  </si>
  <si>
    <t>SM3A1900R</t>
  </si>
  <si>
    <t>SM3A1905R</t>
  </si>
  <si>
    <t>SM3A1907R</t>
  </si>
  <si>
    <t>SM3A1910R</t>
  </si>
  <si>
    <t>SM3A2400R</t>
  </si>
  <si>
    <t>SM3A2405R</t>
  </si>
  <si>
    <t>SM3A2407R</t>
  </si>
  <si>
    <t>SM3A2410R</t>
  </si>
  <si>
    <t>SM3A2500R</t>
  </si>
  <si>
    <t>SM3A2505R</t>
  </si>
  <si>
    <t>SM3A2507R</t>
  </si>
  <si>
    <t>SM3A2510R</t>
  </si>
  <si>
    <t>SM3A3000R</t>
  </si>
  <si>
    <t>SM3A3005R</t>
  </si>
  <si>
    <t>SM3A3007R</t>
  </si>
  <si>
    <t>SM3A3010R</t>
  </si>
  <si>
    <t>SM3A3100R</t>
  </si>
  <si>
    <t>SM3A3105R</t>
  </si>
  <si>
    <t>SM3A3107R</t>
  </si>
  <si>
    <t>SM3A3110R</t>
  </si>
  <si>
    <t>SM3A3600R</t>
  </si>
  <si>
    <t>SM3A3605R</t>
  </si>
  <si>
    <t>SM3A3607R</t>
  </si>
  <si>
    <t>SM3A3610R</t>
  </si>
  <si>
    <t>SM3A3700R</t>
  </si>
  <si>
    <t>SM3A3705R</t>
  </si>
  <si>
    <t>SM3A3707R</t>
  </si>
  <si>
    <t>SM3A3710R</t>
  </si>
  <si>
    <t>SM3B1800R</t>
  </si>
  <si>
    <t>SM3B1805R</t>
  </si>
  <si>
    <t>SM3B1807R</t>
  </si>
  <si>
    <t>SM3B1810R</t>
  </si>
  <si>
    <t>SM3B1900R</t>
  </si>
  <si>
    <t>SM3B1905R</t>
  </si>
  <si>
    <t>SM3B1907R</t>
  </si>
  <si>
    <t>SM3B1910R</t>
  </si>
  <si>
    <t>SM3B2400R</t>
  </si>
  <si>
    <t>SM3B2405R</t>
  </si>
  <si>
    <t>SM3B2407R</t>
  </si>
  <si>
    <t>SM3B2410R</t>
  </si>
  <si>
    <t>SM3B2500R</t>
  </si>
  <si>
    <t>SM3B2505R</t>
  </si>
  <si>
    <t>SM3B2507R</t>
  </si>
  <si>
    <t>SM3B2510R</t>
  </si>
  <si>
    <t>SM3B3000R</t>
  </si>
  <si>
    <t>SM3B3005R</t>
  </si>
  <si>
    <t>SM3B3007R</t>
  </si>
  <si>
    <t>SM3B3010R</t>
  </si>
  <si>
    <t>SM3B3100R</t>
  </si>
  <si>
    <t>SM3B3105R</t>
  </si>
  <si>
    <t>SM3B3107R</t>
  </si>
  <si>
    <t>SM3B3110R</t>
  </si>
  <si>
    <t>SM3B3600R</t>
  </si>
  <si>
    <t>SM3B3605R</t>
  </si>
  <si>
    <t>SM3B3607R</t>
  </si>
  <si>
    <t>SM3B3610R</t>
  </si>
  <si>
    <t>SM3B3700R</t>
  </si>
  <si>
    <t>SM3B3705R</t>
  </si>
  <si>
    <t>SM3B3707R</t>
  </si>
  <si>
    <t>SM3B3710R</t>
  </si>
  <si>
    <t>SM3C1800R</t>
  </si>
  <si>
    <t>SM3C1805R</t>
  </si>
  <si>
    <t>SM3C1807R</t>
  </si>
  <si>
    <t>SM3C1810R</t>
  </si>
  <si>
    <t>SM3C1900R</t>
  </si>
  <si>
    <t>SM3C1905R</t>
  </si>
  <si>
    <t>SM3C1907R</t>
  </si>
  <si>
    <t>SM3C1910R</t>
  </si>
  <si>
    <t>SM3C2400R</t>
  </si>
  <si>
    <t>SM3C2405R</t>
  </si>
  <si>
    <t>SM3C2407R</t>
  </si>
  <si>
    <t>SM3C2410R</t>
  </si>
  <si>
    <t>SM3C2500R</t>
  </si>
  <si>
    <t>SM3C2505R</t>
  </si>
  <si>
    <t>SM3C2507R</t>
  </si>
  <si>
    <t>SM3C2510R</t>
  </si>
  <si>
    <t>SM3C3000R</t>
  </si>
  <si>
    <t>SM3C3005R</t>
  </si>
  <si>
    <t>SM3C3007R</t>
  </si>
  <si>
    <t>SM3C3010R</t>
  </si>
  <si>
    <t>SM3C3100R</t>
  </si>
  <si>
    <t>SM3C3105R</t>
  </si>
  <si>
    <t>SM3C3107R</t>
  </si>
  <si>
    <t>SM3C3110R</t>
  </si>
  <si>
    <t>SM3C3600R</t>
  </si>
  <si>
    <t>SM3C3605R</t>
  </si>
  <si>
    <t>SM3C3607R</t>
  </si>
  <si>
    <t>SM3C3610R</t>
  </si>
  <si>
    <t>SM3C3700R</t>
  </si>
  <si>
    <t>SM3C3705R</t>
  </si>
  <si>
    <t>SM3C3707R</t>
  </si>
  <si>
    <t>SM3C3710R</t>
  </si>
  <si>
    <t>SM511800R</t>
  </si>
  <si>
    <t>SM511805R</t>
  </si>
  <si>
    <t>SM511807R</t>
  </si>
  <si>
    <t>SM511810R</t>
  </si>
  <si>
    <t>SM511900R</t>
  </si>
  <si>
    <t>SM511905R</t>
  </si>
  <si>
    <t>SM511907R</t>
  </si>
  <si>
    <t>SM511910R</t>
  </si>
  <si>
    <t>SM512400R</t>
  </si>
  <si>
    <t>SM512405R</t>
  </si>
  <si>
    <t>SM512407R</t>
  </si>
  <si>
    <t>SM512410R</t>
  </si>
  <si>
    <t>SM512500R</t>
  </si>
  <si>
    <t>SM512505R</t>
  </si>
  <si>
    <t>SM512507R</t>
  </si>
  <si>
    <t>SM512510R</t>
  </si>
  <si>
    <t>SM513000R</t>
  </si>
  <si>
    <t>SM513005R</t>
  </si>
  <si>
    <t>SM513007R</t>
  </si>
  <si>
    <t>SM513010R</t>
  </si>
  <si>
    <t>SM513100R</t>
  </si>
  <si>
    <t>SM513105R</t>
  </si>
  <si>
    <t>SM513107R</t>
  </si>
  <si>
    <t>SM513110R</t>
  </si>
  <si>
    <t>SM513600R</t>
  </si>
  <si>
    <t>SM513605R</t>
  </si>
  <si>
    <t>SM513607R</t>
  </si>
  <si>
    <t>SM513610R</t>
  </si>
  <si>
    <t>SM513700R</t>
  </si>
  <si>
    <t>SM513705R</t>
  </si>
  <si>
    <t>SM513707R</t>
  </si>
  <si>
    <t>SM513710R</t>
  </si>
  <si>
    <t>SM5A1800R</t>
  </si>
  <si>
    <t>SM5A1805R</t>
  </si>
  <si>
    <t>SM5A1807R</t>
  </si>
  <si>
    <t>SM5A1810R</t>
  </si>
  <si>
    <t>SM5A1900R</t>
  </si>
  <si>
    <t>SM5A1905R</t>
  </si>
  <si>
    <t>SM5A1907R</t>
  </si>
  <si>
    <t>SM5A1910R</t>
  </si>
  <si>
    <t>SM5A2400R</t>
  </si>
  <si>
    <t>SM5A2405R</t>
  </si>
  <si>
    <t>SM5A2407R</t>
  </si>
  <si>
    <t>SM5A2410R</t>
  </si>
  <si>
    <t>SM5A2500R</t>
  </si>
  <si>
    <t>SM5A2505R</t>
  </si>
  <si>
    <t>SM5A2507R</t>
  </si>
  <si>
    <t>SM5A2510R</t>
  </si>
  <si>
    <t>SM5A3000R</t>
  </si>
  <si>
    <t>SM5A3005R</t>
  </si>
  <si>
    <t>SM5A3007R</t>
  </si>
  <si>
    <t>SM5A3010R</t>
  </si>
  <si>
    <t>SM5A3100R</t>
  </si>
  <si>
    <t>SM5A3105R</t>
  </si>
  <si>
    <t>SM5A3107R</t>
  </si>
  <si>
    <t>SM5A3110R</t>
  </si>
  <si>
    <t>SM5A3600R</t>
  </si>
  <si>
    <t>SM5A3605R</t>
  </si>
  <si>
    <t>SM5A3607R</t>
  </si>
  <si>
    <t>SM5A3610R</t>
  </si>
  <si>
    <t>SM5A3700R</t>
  </si>
  <si>
    <t>SM5A3705R</t>
  </si>
  <si>
    <t>SM5A3707R</t>
  </si>
  <si>
    <t>SM5A3710R</t>
  </si>
  <si>
    <t>SM5B1800R</t>
  </si>
  <si>
    <t>SM5B1805R</t>
  </si>
  <si>
    <t>SM5B1807R</t>
  </si>
  <si>
    <t>SM5B1810R</t>
  </si>
  <si>
    <t>SM5B1900R</t>
  </si>
  <si>
    <t>SM5B1905R</t>
  </si>
  <si>
    <t>SM5B1907R</t>
  </si>
  <si>
    <t>SM5B1910R</t>
  </si>
  <si>
    <t>SM5B2400R</t>
  </si>
  <si>
    <t>SM5B2405R</t>
  </si>
  <si>
    <t>SM5B2407R</t>
  </si>
  <si>
    <t>SM5B2410R</t>
  </si>
  <si>
    <t>SM5B2500R</t>
  </si>
  <si>
    <t>SM5B2505R</t>
  </si>
  <si>
    <t>SM5B2507R</t>
  </si>
  <si>
    <t>SM5B2510R</t>
  </si>
  <si>
    <t>SM5B3000R</t>
  </si>
  <si>
    <t>SM5B3005R</t>
  </si>
  <si>
    <t>SM5B3007R</t>
  </si>
  <si>
    <t>SM5B3010R</t>
  </si>
  <si>
    <t>SM5B3100R</t>
  </si>
  <si>
    <t>SM5B3105R</t>
  </si>
  <si>
    <t>SM5B3107R</t>
  </si>
  <si>
    <t>SM5B3110R</t>
  </si>
  <si>
    <t>SM5B3600R</t>
  </si>
  <si>
    <t>SM5B3605R</t>
  </si>
  <si>
    <t>SM5B3607R</t>
  </si>
  <si>
    <t>SM5B3610R</t>
  </si>
  <si>
    <t>SM5B3700R</t>
  </si>
  <si>
    <t>SM5B3705R</t>
  </si>
  <si>
    <t>SM5B3707R</t>
  </si>
  <si>
    <t>SM5B3710R</t>
  </si>
  <si>
    <t>SM5C1800R</t>
  </si>
  <si>
    <t>SM5C1805R</t>
  </si>
  <si>
    <t>SM5C1807R</t>
  </si>
  <si>
    <t>SM5C1810R</t>
  </si>
  <si>
    <t>SM5C1900R</t>
  </si>
  <si>
    <t>SM5C1905R</t>
  </si>
  <si>
    <t>SM5C1907R</t>
  </si>
  <si>
    <t>SM5C1910R</t>
  </si>
  <si>
    <t>SM5C2400R</t>
  </si>
  <si>
    <t>SM5C2405R</t>
  </si>
  <si>
    <t>SM5C2407R</t>
  </si>
  <si>
    <t>SM5C2410R</t>
  </si>
  <si>
    <t>SM5C2500R</t>
  </si>
  <si>
    <t>SM5C2505R</t>
  </si>
  <si>
    <t>SM5C2507R</t>
  </si>
  <si>
    <t>SM5C2510R</t>
  </si>
  <si>
    <t>SM5C3000R</t>
  </si>
  <si>
    <t>SM5C3005R</t>
  </si>
  <si>
    <t>SM5C3007R</t>
  </si>
  <si>
    <t>SM5C3010R</t>
  </si>
  <si>
    <t>SM5C3100R</t>
  </si>
  <si>
    <t>SM5C3105R</t>
  </si>
  <si>
    <t>SM5C3107R</t>
  </si>
  <si>
    <t>SM5C3110R</t>
  </si>
  <si>
    <t>SM5C3600R</t>
  </si>
  <si>
    <t>SM5C3605R</t>
  </si>
  <si>
    <t>SM5C3607R</t>
  </si>
  <si>
    <t>SM5C3610R</t>
  </si>
  <si>
    <t>SM5C3700R</t>
  </si>
  <si>
    <t>SM5C3705R</t>
  </si>
  <si>
    <t>SM5C3707R</t>
  </si>
  <si>
    <t>SM5C3710R</t>
  </si>
  <si>
    <t>SM611800R</t>
  </si>
  <si>
    <t>SM611805R</t>
  </si>
  <si>
    <t>SM611807R</t>
  </si>
  <si>
    <t>SM611810R</t>
  </si>
  <si>
    <t>SM611900R</t>
  </si>
  <si>
    <t>SM611905R</t>
  </si>
  <si>
    <t>SM611907R</t>
  </si>
  <si>
    <t>SM611910R</t>
  </si>
  <si>
    <t>SM612400R</t>
  </si>
  <si>
    <t>SM612405R</t>
  </si>
  <si>
    <t>SM612407R</t>
  </si>
  <si>
    <t>SM612410R</t>
  </si>
  <si>
    <t>SM612500R</t>
  </si>
  <si>
    <t>SM612505R</t>
  </si>
  <si>
    <t>SM612507R</t>
  </si>
  <si>
    <t>SM612510R</t>
  </si>
  <si>
    <t>SM613000R</t>
  </si>
  <si>
    <t>SM613005R</t>
  </si>
  <si>
    <t>SM613007R</t>
  </si>
  <si>
    <t>SM613010R</t>
  </si>
  <si>
    <t>SM613100R</t>
  </si>
  <si>
    <t>SM613105R</t>
  </si>
  <si>
    <t>SM613107R</t>
  </si>
  <si>
    <t>SM613110R</t>
  </si>
  <si>
    <t>SM613600R</t>
  </si>
  <si>
    <t>SM613605R</t>
  </si>
  <si>
    <t>SM613607R</t>
  </si>
  <si>
    <t>SM613610R</t>
  </si>
  <si>
    <t>SM613700R</t>
  </si>
  <si>
    <t>SM613705R</t>
  </si>
  <si>
    <t>SM613707R</t>
  </si>
  <si>
    <t>SM613710R</t>
  </si>
  <si>
    <t>SM6A1800R</t>
  </si>
  <si>
    <t>SM6A1805R</t>
  </si>
  <si>
    <t>SM6A1807R</t>
  </si>
  <si>
    <t>SM6A1810R</t>
  </si>
  <si>
    <t>SM6A1900R</t>
  </si>
  <si>
    <t>SM6A1905R</t>
  </si>
  <si>
    <t>SM6A1907R</t>
  </si>
  <si>
    <t>SM6A1910R</t>
  </si>
  <si>
    <t>SM6A2400R</t>
  </si>
  <si>
    <t>SM6A2405R</t>
  </si>
  <si>
    <t>SM6A2407R</t>
  </si>
  <si>
    <t>SM6A2410R</t>
  </si>
  <si>
    <t>SM6A2500R</t>
  </si>
  <si>
    <t>SM6A2505R</t>
  </si>
  <si>
    <t>SM6A2507R</t>
  </si>
  <si>
    <t>SM6A2510R</t>
  </si>
  <si>
    <t>SM6A3000R</t>
  </si>
  <si>
    <t>SM6A3005R</t>
  </si>
  <si>
    <t>SM6A3007R</t>
  </si>
  <si>
    <t>SM6A3010R</t>
  </si>
  <si>
    <t>SM6A3100R</t>
  </si>
  <si>
    <t>SM6A3105R</t>
  </si>
  <si>
    <t>SM6A3107R</t>
  </si>
  <si>
    <t>SM6A3110R</t>
  </si>
  <si>
    <t>SM6A3600R</t>
  </si>
  <si>
    <t>SM6A3605R</t>
  </si>
  <si>
    <t>SM6A3607R</t>
  </si>
  <si>
    <t>SM6A3610R</t>
  </si>
  <si>
    <t>SM6A3700R</t>
  </si>
  <si>
    <t>SM6A3705R</t>
  </si>
  <si>
    <t>SM6A3707R</t>
  </si>
  <si>
    <t>SM6A3710R</t>
  </si>
  <si>
    <t>SM6B1800R</t>
  </si>
  <si>
    <t>SM6B1805R</t>
  </si>
  <si>
    <t>SM6B1807R</t>
  </si>
  <si>
    <t>SM6B1810R</t>
  </si>
  <si>
    <t>SM6B1900R</t>
  </si>
  <si>
    <t>SM6B1905R</t>
  </si>
  <si>
    <t>SM6B1907R</t>
  </si>
  <si>
    <t>SM6B1910R</t>
  </si>
  <si>
    <t>SM6B2400R</t>
  </si>
  <si>
    <t>SM6B2405R</t>
  </si>
  <si>
    <t>SM6B2407R</t>
  </si>
  <si>
    <t>SM6B2410R</t>
  </si>
  <si>
    <t>SM6B2500R</t>
  </si>
  <si>
    <t>SM6B2505R</t>
  </si>
  <si>
    <t>SM6B2507R</t>
  </si>
  <si>
    <t>SM6B2510R</t>
  </si>
  <si>
    <t>SM6B3000R</t>
  </si>
  <si>
    <t>SM6B3005R</t>
  </si>
  <si>
    <t>SM6B3007R</t>
  </si>
  <si>
    <t>SM6B3010R</t>
  </si>
  <si>
    <t>SM6B3100R</t>
  </si>
  <si>
    <t>SM6B3105R</t>
  </si>
  <si>
    <t>SM6B3107R</t>
  </si>
  <si>
    <t>SM6B3110R</t>
  </si>
  <si>
    <t>SM6B3600R</t>
  </si>
  <si>
    <t>SM6B3605R</t>
  </si>
  <si>
    <t>SM6B3607R</t>
  </si>
  <si>
    <t>SM6B3610R</t>
  </si>
  <si>
    <t>SM6B3700R</t>
  </si>
  <si>
    <t>SM6B3705R</t>
  </si>
  <si>
    <t>SM6B3707R</t>
  </si>
  <si>
    <t>SM6B3710R</t>
  </si>
  <si>
    <t>SM6C1800R</t>
  </si>
  <si>
    <t>SM6C1805R</t>
  </si>
  <si>
    <t>SM6C1807R</t>
  </si>
  <si>
    <t>SM6C1810R</t>
  </si>
  <si>
    <t>SM6C1900R</t>
  </si>
  <si>
    <t>SM6C1905R</t>
  </si>
  <si>
    <t>SM6C1907R</t>
  </si>
  <si>
    <t>SM6C1910R</t>
  </si>
  <si>
    <t>SM6C2400R</t>
  </si>
  <si>
    <t>SM6C2405R</t>
  </si>
  <si>
    <t>SM6C2407R</t>
  </si>
  <si>
    <t>SM6C2410R</t>
  </si>
  <si>
    <t>SM6C2500R</t>
  </si>
  <si>
    <t>SM6C2505R</t>
  </si>
  <si>
    <t>SM6C2507R</t>
  </si>
  <si>
    <t>SM6C2510R</t>
  </si>
  <si>
    <t>SM6C3000R</t>
  </si>
  <si>
    <t>SM6C3005R</t>
  </si>
  <si>
    <t>SM6C3007R</t>
  </si>
  <si>
    <t>SM6C3010R</t>
  </si>
  <si>
    <t>SM6C3100R</t>
  </si>
  <si>
    <t>SM6C3105R</t>
  </si>
  <si>
    <t>SM6C3107R</t>
  </si>
  <si>
    <t>SM6C3110R</t>
  </si>
  <si>
    <t>SM6C3600R</t>
  </si>
  <si>
    <t>SM6C3605R</t>
  </si>
  <si>
    <t>SM6C3607R</t>
  </si>
  <si>
    <t>SM6C3610R</t>
  </si>
  <si>
    <t>SM6C3700R</t>
  </si>
  <si>
    <t>SM6C3705R</t>
  </si>
  <si>
    <t>SM6C3707R</t>
  </si>
  <si>
    <t>SM6C3710R</t>
  </si>
  <si>
    <t>SM711800R</t>
  </si>
  <si>
    <t>SM711805R</t>
  </si>
  <si>
    <t>SM711807R</t>
  </si>
  <si>
    <t>SM711810R</t>
  </si>
  <si>
    <t>SM711900R</t>
  </si>
  <si>
    <t>SM711905R</t>
  </si>
  <si>
    <t>SM711907R</t>
  </si>
  <si>
    <t>SM711910R</t>
  </si>
  <si>
    <t>SM712400R</t>
  </si>
  <si>
    <t>SM712405R</t>
  </si>
  <si>
    <t>SM712407R</t>
  </si>
  <si>
    <t>SM712410R</t>
  </si>
  <si>
    <t>SM712500R</t>
  </si>
  <si>
    <t>SM712505R</t>
  </si>
  <si>
    <t>SM712507R</t>
  </si>
  <si>
    <t>SM712510R</t>
  </si>
  <si>
    <t>SM713000R</t>
  </si>
  <si>
    <t>SM713005R</t>
  </si>
  <si>
    <t>SM713007R</t>
  </si>
  <si>
    <t>SM713010R</t>
  </si>
  <si>
    <t>SM713100R</t>
  </si>
  <si>
    <t>SM713105R</t>
  </si>
  <si>
    <t>SM713107R</t>
  </si>
  <si>
    <t>SM713110R</t>
  </si>
  <si>
    <t>SM713600R</t>
  </si>
  <si>
    <t>SM713605R</t>
  </si>
  <si>
    <t>SM713607R</t>
  </si>
  <si>
    <t>SM713610R</t>
  </si>
  <si>
    <t>SM713700R</t>
  </si>
  <si>
    <t>SM713705R</t>
  </si>
  <si>
    <t>SM713707R</t>
  </si>
  <si>
    <t>SM713710R</t>
  </si>
  <si>
    <t>SM7A1800R</t>
  </si>
  <si>
    <t>SM7A1805R</t>
  </si>
  <si>
    <t>SM7A1807R</t>
  </si>
  <si>
    <t>SM7A1810R</t>
  </si>
  <si>
    <t>SM7A1900R</t>
  </si>
  <si>
    <t>SM7A1905R</t>
  </si>
  <si>
    <t>SM7A1907R</t>
  </si>
  <si>
    <t>SM7A1910R</t>
  </si>
  <si>
    <t>SM7A2400R</t>
  </si>
  <si>
    <t>SM7A2405R</t>
  </si>
  <si>
    <t>SM7A2407R</t>
  </si>
  <si>
    <t>SM7A2410R</t>
  </si>
  <si>
    <t>SM7A2500R</t>
  </si>
  <si>
    <t>SM7A2505R</t>
  </si>
  <si>
    <t>SM7A2507R</t>
  </si>
  <si>
    <t>SM7A2510R</t>
  </si>
  <si>
    <t>SM7A3000R</t>
  </si>
  <si>
    <t>SM7A3005R</t>
  </si>
  <si>
    <t>SM7A3007R</t>
  </si>
  <si>
    <t>SM7A3010R</t>
  </si>
  <si>
    <t>SM7A3100R</t>
  </si>
  <si>
    <t>SM7A3105R</t>
  </si>
  <si>
    <t>SM7A3107R</t>
  </si>
  <si>
    <t>SM7A3110R</t>
  </si>
  <si>
    <t>SM7A3600R</t>
  </si>
  <si>
    <t>SM7A3605R</t>
  </si>
  <si>
    <t>SM7A3607R</t>
  </si>
  <si>
    <t>SM7A3610R</t>
  </si>
  <si>
    <t>SM7A3700R</t>
  </si>
  <si>
    <t>SM7A3705R</t>
  </si>
  <si>
    <t>SM7A3707R</t>
  </si>
  <si>
    <t>SM7A3710R</t>
  </si>
  <si>
    <t>SM7B1800R</t>
  </si>
  <si>
    <t>SM7B1805R</t>
  </si>
  <si>
    <t>SM7B1807R</t>
  </si>
  <si>
    <t>SM7B1810R</t>
  </si>
  <si>
    <t>SM7B1900R</t>
  </si>
  <si>
    <t>SM7B1905R</t>
  </si>
  <si>
    <t>SM7B1907R</t>
  </si>
  <si>
    <t>SM7B1910R</t>
  </si>
  <si>
    <t>SM7B2400R</t>
  </si>
  <si>
    <t>SM7B2405R</t>
  </si>
  <si>
    <t>SM7B2407R</t>
  </si>
  <si>
    <t>SM7B2410R</t>
  </si>
  <si>
    <t>SM7B2500R</t>
  </si>
  <si>
    <t>SM7B2505R</t>
  </si>
  <si>
    <t>SM7B2507R</t>
  </si>
  <si>
    <t>SM7B2510R</t>
  </si>
  <si>
    <t>SM7B3000R</t>
  </si>
  <si>
    <t>SM7B3005R</t>
  </si>
  <si>
    <t>SM7B3007R</t>
  </si>
  <si>
    <t>SM7B3010R</t>
  </si>
  <si>
    <t>SM7B3100R</t>
  </si>
  <si>
    <t>SM7B3105R</t>
  </si>
  <si>
    <t>SM7B3107R</t>
  </si>
  <si>
    <t>SM7B3110R</t>
  </si>
  <si>
    <t>SM7B3600R</t>
  </si>
  <si>
    <t>SM7B3605R</t>
  </si>
  <si>
    <t>SM7B3607R</t>
  </si>
  <si>
    <t>SM7B3610R</t>
  </si>
  <si>
    <t>SM7B3700R</t>
  </si>
  <si>
    <t>SM7B3705R</t>
  </si>
  <si>
    <t>SM7B3707R</t>
  </si>
  <si>
    <t>SM7B3710R</t>
  </si>
  <si>
    <t>SM7C1800R</t>
  </si>
  <si>
    <t>SM7C1805R</t>
  </si>
  <si>
    <t>SM7C1807R</t>
  </si>
  <si>
    <t>SM7C1810R</t>
  </si>
  <si>
    <t>SM7C1900R</t>
  </si>
  <si>
    <t>SM7C1905R</t>
  </si>
  <si>
    <t>SM7C1907R</t>
  </si>
  <si>
    <t>SM7C1910R</t>
  </si>
  <si>
    <t>SM7C2400R</t>
  </si>
  <si>
    <t>SM7C2405R</t>
  </si>
  <si>
    <t>SM7C2407R</t>
  </si>
  <si>
    <t>SM7C2410R</t>
  </si>
  <si>
    <t>SM7C2500R</t>
  </si>
  <si>
    <t>SM7C2505R</t>
  </si>
  <si>
    <t>SM7C2507R</t>
  </si>
  <si>
    <t>SM7C2510R</t>
  </si>
  <si>
    <t>SM7C3000R</t>
  </si>
  <si>
    <t>SM7C3005R</t>
  </si>
  <si>
    <t>SM7C3007R</t>
  </si>
  <si>
    <t>SM7C3010R</t>
  </si>
  <si>
    <t>SM7C3100R</t>
  </si>
  <si>
    <t>SM7C3105R</t>
  </si>
  <si>
    <t>SM7C3107R</t>
  </si>
  <si>
    <t>SM7C3110R</t>
  </si>
  <si>
    <t>SM7C3600R</t>
  </si>
  <si>
    <t>SM7C3605R</t>
  </si>
  <si>
    <t>SM7C3607R</t>
  </si>
  <si>
    <t>SM7C3610R</t>
  </si>
  <si>
    <t>SM7C3700R</t>
  </si>
  <si>
    <t>SM7C3705R</t>
  </si>
  <si>
    <t>SM7C3707R</t>
  </si>
  <si>
    <t>SM7C3710R</t>
  </si>
  <si>
    <t>SK111800R</t>
  </si>
  <si>
    <t>SK111805R</t>
  </si>
  <si>
    <t>SK111807R</t>
  </si>
  <si>
    <t>SK111810R</t>
  </si>
  <si>
    <t>SK111900R</t>
  </si>
  <si>
    <t>SK111905R</t>
  </si>
  <si>
    <t>SK111907R</t>
  </si>
  <si>
    <t>SK111910R</t>
  </si>
  <si>
    <t>SK112400R</t>
  </si>
  <si>
    <t>SK112405R</t>
  </si>
  <si>
    <t>SK112407R</t>
  </si>
  <si>
    <t>SK112410R</t>
  </si>
  <si>
    <t>SK112500R</t>
  </si>
  <si>
    <t>SK112505R</t>
  </si>
  <si>
    <t>SK112507R</t>
  </si>
  <si>
    <t>SK112510R</t>
  </si>
  <si>
    <t>SK113000R</t>
  </si>
  <si>
    <t>SK113005R</t>
  </si>
  <si>
    <t>SK113007R</t>
  </si>
  <si>
    <t>SK113010R</t>
  </si>
  <si>
    <t>SK113100R</t>
  </si>
  <si>
    <t>SK113105R</t>
  </si>
  <si>
    <t>SK113107R</t>
  </si>
  <si>
    <t>SK113110R</t>
  </si>
  <si>
    <t>SK113600R</t>
  </si>
  <si>
    <t>SK113605R</t>
  </si>
  <si>
    <t>SK113607R</t>
  </si>
  <si>
    <t>SK113610R</t>
  </si>
  <si>
    <t>SK113700R</t>
  </si>
  <si>
    <t>SK113705R</t>
  </si>
  <si>
    <t>SK113707R</t>
  </si>
  <si>
    <t>SK113710R</t>
  </si>
  <si>
    <t>SK113900R</t>
  </si>
  <si>
    <t>SK113905R</t>
  </si>
  <si>
    <t>SK113907R</t>
  </si>
  <si>
    <t>SK113910R</t>
  </si>
  <si>
    <t>SK1A1800R</t>
  </si>
  <si>
    <t>SK1A1805R</t>
  </si>
  <si>
    <t>SK1A1807R</t>
  </si>
  <si>
    <t>SK1A1810R</t>
  </si>
  <si>
    <t>SK1A1900R</t>
  </si>
  <si>
    <t>SK1A1905R</t>
  </si>
  <si>
    <t>SK1A1907R</t>
  </si>
  <si>
    <t>SK1A1910R</t>
  </si>
  <si>
    <t>SK1A2400R</t>
  </si>
  <si>
    <t>SK1A2405R</t>
  </si>
  <si>
    <t>SK1A2407R</t>
  </si>
  <si>
    <t>SK1A2410R</t>
  </si>
  <si>
    <t>SK1A2500R</t>
  </si>
  <si>
    <t>SK1A2505R</t>
  </si>
  <si>
    <t>SK1A2507R</t>
  </si>
  <si>
    <t>SK1A2510R</t>
  </si>
  <si>
    <t>SK1A3000R</t>
  </si>
  <si>
    <t>SK1A3005R</t>
  </si>
  <si>
    <t>SK1A3007R</t>
  </si>
  <si>
    <t>SK1A3010R</t>
  </si>
  <si>
    <t>SK1A3100R</t>
  </si>
  <si>
    <t>SK1A3105R</t>
  </si>
  <si>
    <t>SK1A3107R</t>
  </si>
  <si>
    <t>SK1A3110R</t>
  </si>
  <si>
    <t>SK1A3600R</t>
  </si>
  <si>
    <t>SK1A3605R</t>
  </si>
  <si>
    <t>SK1A3607R</t>
  </si>
  <si>
    <t>SK1A3610R</t>
  </si>
  <si>
    <t>SK1A3700R</t>
  </si>
  <si>
    <t>SK1A3705R</t>
  </si>
  <si>
    <t>SK1A3707R</t>
  </si>
  <si>
    <t>SK1A3710R</t>
  </si>
  <si>
    <t>SK1A3900R</t>
  </si>
  <si>
    <t>SK1A3905R</t>
  </si>
  <si>
    <t>SK1A3907R</t>
  </si>
  <si>
    <t>SK1A3910R</t>
  </si>
  <si>
    <t>SK1B1800R</t>
  </si>
  <si>
    <t>SK1B1805R</t>
  </si>
  <si>
    <t>SK1B1807R</t>
  </si>
  <si>
    <t>SK1B1810R</t>
  </si>
  <si>
    <t>SK1B1900R</t>
  </si>
  <si>
    <t>SK1B1905R</t>
  </si>
  <si>
    <t>SK1B1907R</t>
  </si>
  <si>
    <t>SK1B1910R</t>
  </si>
  <si>
    <t>SK1B2400R</t>
  </si>
  <si>
    <t>SK1B2405R</t>
  </si>
  <si>
    <t>SK1B2407R</t>
  </si>
  <si>
    <t>SK1B2410R</t>
  </si>
  <si>
    <t>SK1B2500R</t>
  </si>
  <si>
    <t>SK1B2505R</t>
  </si>
  <si>
    <t>SK1B2507R</t>
  </si>
  <si>
    <t>SK1B2510R</t>
  </si>
  <si>
    <t>SK1B3000R</t>
  </si>
  <si>
    <t>SK1B3005R</t>
  </si>
  <si>
    <t>SK1B3007R</t>
  </si>
  <si>
    <t>SK1B3010R</t>
  </si>
  <si>
    <t>SK1B3100R</t>
  </si>
  <si>
    <t>SK1B3105R</t>
  </si>
  <si>
    <t>SK1B3107R</t>
  </si>
  <si>
    <t>SK1B3110R</t>
  </si>
  <si>
    <t>SK1B3600R</t>
  </si>
  <si>
    <t>SK1B3605R</t>
  </si>
  <si>
    <t>SK1B3607R</t>
  </si>
  <si>
    <t>SK1B3610R</t>
  </si>
  <si>
    <t>SK1B3700R</t>
  </si>
  <si>
    <t>SK1B3705R</t>
  </si>
  <si>
    <t>SK1B3707R</t>
  </si>
  <si>
    <t>SK1B3710R</t>
  </si>
  <si>
    <t>SK1B3900R</t>
  </si>
  <si>
    <t>SK1B3905R</t>
  </si>
  <si>
    <t>SK1B3907R</t>
  </si>
  <si>
    <t>SK1B3910R</t>
  </si>
  <si>
    <t>SK1C1800R</t>
  </si>
  <si>
    <t>SK1C1805R</t>
  </si>
  <si>
    <t>SK1C1807R</t>
  </si>
  <si>
    <t>SK1C1810R</t>
  </si>
  <si>
    <t>SK1C1900R</t>
  </si>
  <si>
    <t>SK1C1905R</t>
  </si>
  <si>
    <t>SK1C1907R</t>
  </si>
  <si>
    <t>SK1C1910R</t>
  </si>
  <si>
    <t>SK1C2400R</t>
  </si>
  <si>
    <t>SK1C2405R</t>
  </si>
  <si>
    <t>SK1C2407R</t>
  </si>
  <si>
    <t>SK1C2410R</t>
  </si>
  <si>
    <t>SK1C2500R</t>
  </si>
  <si>
    <t>SK1C2505R</t>
  </si>
  <si>
    <t>SK1C2507R</t>
  </si>
  <si>
    <t>SK1C2510R</t>
  </si>
  <si>
    <t>SK1C3000R</t>
  </si>
  <si>
    <t>SK1C3005R</t>
  </si>
  <si>
    <t>SK1C3007R</t>
  </si>
  <si>
    <t>SK1C3010R</t>
  </si>
  <si>
    <t>SK1C3100R</t>
  </si>
  <si>
    <t>SK1C3105R</t>
  </si>
  <si>
    <t>SK1C3107R</t>
  </si>
  <si>
    <t>SK1C3110R</t>
  </si>
  <si>
    <t>SK1C3600R</t>
  </si>
  <si>
    <t>SK1C3605R</t>
  </si>
  <si>
    <t>SK1C3607R</t>
  </si>
  <si>
    <t>SK1C3610R</t>
  </si>
  <si>
    <t>SK1C3700R</t>
  </si>
  <si>
    <t>SK1C3705R</t>
  </si>
  <si>
    <t>SK1C3707R</t>
  </si>
  <si>
    <t>SK1C3710R</t>
  </si>
  <si>
    <t>SK1C3900R</t>
  </si>
  <si>
    <t>SK1C3905R</t>
  </si>
  <si>
    <t>SK1C3907R</t>
  </si>
  <si>
    <t>SK1C3910R</t>
  </si>
  <si>
    <t>SK211800R</t>
  </si>
  <si>
    <t>SK211805R</t>
  </si>
  <si>
    <t>SK211807R</t>
  </si>
  <si>
    <t>SK211810R</t>
  </si>
  <si>
    <t>SK211900R</t>
  </si>
  <si>
    <t>SK211905R</t>
  </si>
  <si>
    <t>SK211907R</t>
  </si>
  <si>
    <t>SK211910R</t>
  </si>
  <si>
    <t>SK212400R</t>
  </si>
  <si>
    <t>SK212405R</t>
  </si>
  <si>
    <t>SK212407R</t>
  </si>
  <si>
    <t>SK212410R</t>
  </si>
  <si>
    <t>SK212500R</t>
  </si>
  <si>
    <t>SK212505R</t>
  </si>
  <si>
    <t>SK212507R</t>
  </si>
  <si>
    <t>SK212510R</t>
  </si>
  <si>
    <t>SK213000R</t>
  </si>
  <si>
    <t>SK213005R</t>
  </si>
  <si>
    <t>SK213007R</t>
  </si>
  <si>
    <t>SK213010R</t>
  </si>
  <si>
    <t>SK213100R</t>
  </si>
  <si>
    <t>SK213105R</t>
  </si>
  <si>
    <t>SK213107R</t>
  </si>
  <si>
    <t>SK213110R</t>
  </si>
  <si>
    <t>SK213600R</t>
  </si>
  <si>
    <t>SK213605R</t>
  </si>
  <si>
    <t>SK213607R</t>
  </si>
  <si>
    <t>SK213610R</t>
  </si>
  <si>
    <t>SK213700R</t>
  </si>
  <si>
    <t>SK213705R</t>
  </si>
  <si>
    <t>SK213707R</t>
  </si>
  <si>
    <t>SK213710R</t>
  </si>
  <si>
    <t>SK213900R</t>
  </si>
  <si>
    <t>SK213905R</t>
  </si>
  <si>
    <t>SK213907R</t>
  </si>
  <si>
    <t>SK213910R</t>
  </si>
  <si>
    <t>SK2A1800R</t>
  </si>
  <si>
    <t>SK2A1805R</t>
  </si>
  <si>
    <t>SK2A1807R</t>
  </si>
  <si>
    <t>SK2A1810R</t>
  </si>
  <si>
    <t>SK2A1900R</t>
  </si>
  <si>
    <t>SK2A1905R</t>
  </si>
  <si>
    <t>SK2A1907R</t>
  </si>
  <si>
    <t>SK2A1910R</t>
  </si>
  <si>
    <t>SK2A2400R</t>
  </si>
  <si>
    <t>SK2A2405R</t>
  </si>
  <si>
    <t>SK2A2407R</t>
  </si>
  <si>
    <t>SK2A2410R</t>
  </si>
  <si>
    <t>SK2A2500R</t>
  </si>
  <si>
    <t>SK2A2505R</t>
  </si>
  <si>
    <t>SK2A2507R</t>
  </si>
  <si>
    <t>SK2A2510R</t>
  </si>
  <si>
    <t>SK2A3000R</t>
  </si>
  <si>
    <t>SK2A3005R</t>
  </si>
  <si>
    <t>SK2A3007R</t>
  </si>
  <si>
    <t>SK2A3010R</t>
  </si>
  <si>
    <t>SK2A3100R</t>
  </si>
  <si>
    <t>SK2A3105R</t>
  </si>
  <si>
    <t>SK2A3107R</t>
  </si>
  <si>
    <t>SK2A3110R</t>
  </si>
  <si>
    <t>SK2A3600R</t>
  </si>
  <si>
    <t>SK2A3605R</t>
  </si>
  <si>
    <t>SK2A3607R</t>
  </si>
  <si>
    <t>SK2A3610R</t>
  </si>
  <si>
    <t>SK2A3700R</t>
  </si>
  <si>
    <t>SK2A3705R</t>
  </si>
  <si>
    <t>SK2A3707R</t>
  </si>
  <si>
    <t>SK2A3710R</t>
  </si>
  <si>
    <t>SK2A3900R</t>
  </si>
  <si>
    <t>SK2A3905R</t>
  </si>
  <si>
    <t>SK2A3907R</t>
  </si>
  <si>
    <t>SK2A3910R</t>
  </si>
  <si>
    <t>SK2B1800R</t>
  </si>
  <si>
    <t>SK2B1805R</t>
  </si>
  <si>
    <t>SK2B1807R</t>
  </si>
  <si>
    <t>SK2B1810R</t>
  </si>
  <si>
    <t>SK2B1900R</t>
  </si>
  <si>
    <t>SK2B1905R</t>
  </si>
  <si>
    <t>SK2B1907R</t>
  </si>
  <si>
    <t>SK2B1910R</t>
  </si>
  <si>
    <t>SK2B2400R</t>
  </si>
  <si>
    <t>SK2B2405R</t>
  </si>
  <si>
    <t>SK2B2407R</t>
  </si>
  <si>
    <t>SK2B2410R</t>
  </si>
  <si>
    <t>SK2B2500R</t>
  </si>
  <si>
    <t>SK2B2505R</t>
  </si>
  <si>
    <t>SK2B2507R</t>
  </si>
  <si>
    <t>SK2B2510R</t>
  </si>
  <si>
    <t>SK2B3000R</t>
  </si>
  <si>
    <t>SK2B3005R</t>
  </si>
  <si>
    <t>SK2B3007R</t>
  </si>
  <si>
    <t>SK2B3010R</t>
  </si>
  <si>
    <t>SK2B3100R</t>
  </si>
  <si>
    <t>SK2B3105R</t>
  </si>
  <si>
    <t>SK2B3107R</t>
  </si>
  <si>
    <t>SK2B3110R</t>
  </si>
  <si>
    <t>SK2B3600R</t>
  </si>
  <si>
    <t>SK2B3605R</t>
  </si>
  <si>
    <t>SK2B3607R</t>
  </si>
  <si>
    <t>SK2B3610R</t>
  </si>
  <si>
    <t>SK2B3700R</t>
  </si>
  <si>
    <t>SK2B3705R</t>
  </si>
  <si>
    <t>SK2B3707R</t>
  </si>
  <si>
    <t>SK2B3710R</t>
  </si>
  <si>
    <t>SK2B3900R</t>
  </si>
  <si>
    <t>SK2B3905R</t>
  </si>
  <si>
    <t>SK2B3907R</t>
  </si>
  <si>
    <t>SK2B3910R</t>
  </si>
  <si>
    <t>SK2C1800R</t>
  </si>
  <si>
    <t>SK2C1805R</t>
  </si>
  <si>
    <t>SK2C1807R</t>
  </si>
  <si>
    <t>SK2C1810R</t>
  </si>
  <si>
    <t>SK2C1900R</t>
  </si>
  <si>
    <t>SK2C1905R</t>
  </si>
  <si>
    <t>SK2C1907R</t>
  </si>
  <si>
    <t>SK2C1910R</t>
  </si>
  <si>
    <t>SK2C2400R</t>
  </si>
  <si>
    <t>SK2C2405R</t>
  </si>
  <si>
    <t>SK2C2407R</t>
  </si>
  <si>
    <t>SK2C2410R</t>
  </si>
  <si>
    <t>SK2C2500R</t>
  </si>
  <si>
    <t>SK2C2505R</t>
  </si>
  <si>
    <t>SK2C2507R</t>
  </si>
  <si>
    <t>SK2C2510R</t>
  </si>
  <si>
    <t>SK2C3000R</t>
  </si>
  <si>
    <t>SK2C3005R</t>
  </si>
  <si>
    <t>SK2C3007R</t>
  </si>
  <si>
    <t>SK2C3010R</t>
  </si>
  <si>
    <t>SK2C3100R</t>
  </si>
  <si>
    <t>SK2C3105R</t>
  </si>
  <si>
    <t>SK2C3107R</t>
  </si>
  <si>
    <t>SK2C3110R</t>
  </si>
  <si>
    <t>SK2C3600R</t>
  </si>
  <si>
    <t>SK2C3605R</t>
  </si>
  <si>
    <t>SK2C3607R</t>
  </si>
  <si>
    <t>SK2C3610R</t>
  </si>
  <si>
    <t>SK2C3700R</t>
  </si>
  <si>
    <t>SK2C3705R</t>
  </si>
  <si>
    <t>SK2C3707R</t>
  </si>
  <si>
    <t>SK2C3710R</t>
  </si>
  <si>
    <t>SK2C3900R</t>
  </si>
  <si>
    <t>SK2C3905R</t>
  </si>
  <si>
    <t>SK2C3907R</t>
  </si>
  <si>
    <t>SK2C3910R</t>
  </si>
  <si>
    <t>SK311800R</t>
  </si>
  <si>
    <t>SK311805R</t>
  </si>
  <si>
    <t>SK311807R</t>
  </si>
  <si>
    <t>SK311810R</t>
  </si>
  <si>
    <t>SK311900R</t>
  </si>
  <si>
    <t>SK311905R</t>
  </si>
  <si>
    <t>SK311907R</t>
  </si>
  <si>
    <t>SK311910R</t>
  </si>
  <si>
    <t>SK312400R</t>
  </si>
  <si>
    <t>SK312405R</t>
  </si>
  <si>
    <t>SK312407R</t>
  </si>
  <si>
    <t>SK312410R</t>
  </si>
  <si>
    <t>SK312500R</t>
  </si>
  <si>
    <t>SK312505R</t>
  </si>
  <si>
    <t>SK312507R</t>
  </si>
  <si>
    <t>SK312510R</t>
  </si>
  <si>
    <t>SK313000R</t>
  </si>
  <si>
    <t>SK313005R</t>
  </si>
  <si>
    <t>SK313007R</t>
  </si>
  <si>
    <t>SK313010R</t>
  </si>
  <si>
    <t>SK313100R</t>
  </si>
  <si>
    <t>SK313105R</t>
  </si>
  <si>
    <t>SK313107R</t>
  </si>
  <si>
    <t>SK313110R</t>
  </si>
  <si>
    <t>SK313600R</t>
  </si>
  <si>
    <t>SK313605R</t>
  </si>
  <si>
    <t>SK313607R</t>
  </si>
  <si>
    <t>SK313610R</t>
  </si>
  <si>
    <t>SK313700R</t>
  </si>
  <si>
    <t>SK313705R</t>
  </si>
  <si>
    <t>SK313707R</t>
  </si>
  <si>
    <t>SK313710R</t>
  </si>
  <si>
    <t>SK313900R</t>
  </si>
  <si>
    <t>SK313905R</t>
  </si>
  <si>
    <t>SK313907R</t>
  </si>
  <si>
    <t>SK313910R</t>
  </si>
  <si>
    <t>SK3A1800R</t>
  </si>
  <si>
    <t>SK3A1805R</t>
  </si>
  <si>
    <t>SK3A1807R</t>
  </si>
  <si>
    <t>SK3A1810R</t>
  </si>
  <si>
    <t>SK3A1900R</t>
  </si>
  <si>
    <t>SK3A1905R</t>
  </si>
  <si>
    <t>SK3A1907R</t>
  </si>
  <si>
    <t>SK3A1910R</t>
  </si>
  <si>
    <t>SK3A2400R</t>
  </si>
  <si>
    <t>SK3A2405R</t>
  </si>
  <si>
    <t>SK3A2407R</t>
  </si>
  <si>
    <t>SK3A2410R</t>
  </si>
  <si>
    <t>SK3A2500R</t>
  </si>
  <si>
    <t>SK3A2505R</t>
  </si>
  <si>
    <t>SK3A2507R</t>
  </si>
  <si>
    <t>SK3A2510R</t>
  </si>
  <si>
    <t>SK3A3000R</t>
  </si>
  <si>
    <t>SK3A3005R</t>
  </si>
  <si>
    <t>SK3A3007R</t>
  </si>
  <si>
    <t>SK3A3010R</t>
  </si>
  <si>
    <t>SK3A3100R</t>
  </si>
  <si>
    <t>SK3A3105R</t>
  </si>
  <si>
    <t>SK3A3107R</t>
  </si>
  <si>
    <t>SK3A3110R</t>
  </si>
  <si>
    <t>SK3A3600R</t>
  </si>
  <si>
    <t>SK3A3605R</t>
  </si>
  <si>
    <t>SK3A3607R</t>
  </si>
  <si>
    <t>SK3A3610R</t>
  </si>
  <si>
    <t>SK3A3700R</t>
  </si>
  <si>
    <t>SK3A3705R</t>
  </si>
  <si>
    <t>SK3A3707R</t>
  </si>
  <si>
    <t>SK3A3710R</t>
  </si>
  <si>
    <t>SK3A3900R</t>
  </si>
  <si>
    <t>SK3A3905R</t>
  </si>
  <si>
    <t>SK3A3907R</t>
  </si>
  <si>
    <t>SK3A3910R</t>
  </si>
  <si>
    <t>SK3B1800R</t>
  </si>
  <si>
    <t>SK3B1805R</t>
  </si>
  <si>
    <t>SK3B1807R</t>
  </si>
  <si>
    <t>SK3B1810R</t>
  </si>
  <si>
    <t>SK3B1900R</t>
  </si>
  <si>
    <t>SK3B1905R</t>
  </si>
  <si>
    <t>SK3B1907R</t>
  </si>
  <si>
    <t>SK3B1910R</t>
  </si>
  <si>
    <t>SK3B2400R</t>
  </si>
  <si>
    <t>SK3B2405R</t>
  </si>
  <si>
    <t>SK3B2407R</t>
  </si>
  <si>
    <t>SK3B2410R</t>
  </si>
  <si>
    <t>SK3B2500R</t>
  </si>
  <si>
    <t>SK3B2505R</t>
  </si>
  <si>
    <t>SK3B2507R</t>
  </si>
  <si>
    <t>SK3B2510R</t>
  </si>
  <si>
    <t>SK3B3000R</t>
  </si>
  <si>
    <t>SK3B3005R</t>
  </si>
  <si>
    <t>SK3B3007R</t>
  </si>
  <si>
    <t>SK3B3010R</t>
  </si>
  <si>
    <t>SK3B3100R</t>
  </si>
  <si>
    <t>SK3B3105R</t>
  </si>
  <si>
    <t>SK3B3107R</t>
  </si>
  <si>
    <t>SK3B3110R</t>
  </si>
  <si>
    <t>SK3B3600R</t>
  </si>
  <si>
    <t>SK3B3605R</t>
  </si>
  <si>
    <t>SK3B3607R</t>
  </si>
  <si>
    <t>SK3B3610R</t>
  </si>
  <si>
    <t>SK3B3700R</t>
  </si>
  <si>
    <t>SK3B3705R</t>
  </si>
  <si>
    <t>SK3B3707R</t>
  </si>
  <si>
    <t>SK3B3710R</t>
  </si>
  <si>
    <t>SK3B3900R</t>
  </si>
  <si>
    <t>SK3B3905R</t>
  </si>
  <si>
    <t>SK3B3907R</t>
  </si>
  <si>
    <t>SK3B3910R</t>
  </si>
  <si>
    <t>SK3C1800R</t>
  </si>
  <si>
    <t>SK3C1805R</t>
  </si>
  <si>
    <t>SK3C1807R</t>
  </si>
  <si>
    <t>SK3C1810R</t>
  </si>
  <si>
    <t>SK3C1900R</t>
  </si>
  <si>
    <t>SK3C1905R</t>
  </si>
  <si>
    <t>SK3C1907R</t>
  </si>
  <si>
    <t>SK3C1910R</t>
  </si>
  <si>
    <t>SK3C2400R</t>
  </si>
  <si>
    <t>SK3C2405R</t>
  </si>
  <si>
    <t>SK3C2407R</t>
  </si>
  <si>
    <t>SK3C2410R</t>
  </si>
  <si>
    <t>SK3C2500R</t>
  </si>
  <si>
    <t>SK3C2505R</t>
  </si>
  <si>
    <t>SK3C2507R</t>
  </si>
  <si>
    <t>SK3C2510R</t>
  </si>
  <si>
    <t>SK3C3000R</t>
  </si>
  <si>
    <t>SK3C3005R</t>
  </si>
  <si>
    <t>SK3C3007R</t>
  </si>
  <si>
    <t>SK3C3010R</t>
  </si>
  <si>
    <t>SK3C3100R</t>
  </si>
  <si>
    <t>SK3C3105R</t>
  </si>
  <si>
    <t>SK3C3107R</t>
  </si>
  <si>
    <t>SK3C3110R</t>
  </si>
  <si>
    <t>SK3C3600R</t>
  </si>
  <si>
    <t>SK3C3605R</t>
  </si>
  <si>
    <t>SK3C3607R</t>
  </si>
  <si>
    <t>SK3C3610R</t>
  </si>
  <si>
    <t>SK3C3700R</t>
  </si>
  <si>
    <t>SK3C3705R</t>
  </si>
  <si>
    <t>SK3C3707R</t>
  </si>
  <si>
    <t>SK3C3710R</t>
  </si>
  <si>
    <t>SK3C3900R</t>
  </si>
  <si>
    <t>SK3C3905R</t>
  </si>
  <si>
    <t>SK3C3907R</t>
  </si>
  <si>
    <t>SK3C3910R</t>
  </si>
  <si>
    <t>SK611800R</t>
  </si>
  <si>
    <t>SK611805R</t>
  </si>
  <si>
    <t>SK611807R</t>
  </si>
  <si>
    <t>SK611810R</t>
  </si>
  <si>
    <t>SK611900R</t>
  </si>
  <si>
    <t>SK611905R</t>
  </si>
  <si>
    <t>SK611907R</t>
  </si>
  <si>
    <t>SK611910R</t>
  </si>
  <si>
    <t>SK612400R</t>
  </si>
  <si>
    <t>SK612405R</t>
  </si>
  <si>
    <t>SK612407R</t>
  </si>
  <si>
    <t>SK612410R</t>
  </si>
  <si>
    <t>SK612500R</t>
  </si>
  <si>
    <t>SK612505R</t>
  </si>
  <si>
    <t>SK612507R</t>
  </si>
  <si>
    <t>SK612510R</t>
  </si>
  <si>
    <t>SK613000R</t>
  </si>
  <si>
    <t>SK613005R</t>
  </si>
  <si>
    <t>SK613007R</t>
  </si>
  <si>
    <t>SK613010R</t>
  </si>
  <si>
    <t>SK613100R</t>
  </si>
  <si>
    <t>SK613105R</t>
  </si>
  <si>
    <t>SK613107R</t>
  </si>
  <si>
    <t>SK613110R</t>
  </si>
  <si>
    <t>SK613600R</t>
  </si>
  <si>
    <t>SK613605R</t>
  </si>
  <si>
    <t>SK613607R</t>
  </si>
  <si>
    <t>SK613610R</t>
  </si>
  <si>
    <t>SK613700R</t>
  </si>
  <si>
    <t>SK613705R</t>
  </si>
  <si>
    <t>SK613707R</t>
  </si>
  <si>
    <t>SK613710R</t>
  </si>
  <si>
    <t>SK613900R</t>
  </si>
  <si>
    <t>SK613905R</t>
  </si>
  <si>
    <t>SK613907R</t>
  </si>
  <si>
    <t>SK613910R</t>
  </si>
  <si>
    <t>SK6A1800R</t>
  </si>
  <si>
    <t>SK6A1805R</t>
  </si>
  <si>
    <t>SK6A1807R</t>
  </si>
  <si>
    <t>SK6A1810R</t>
  </si>
  <si>
    <t>SK6A1900R</t>
  </si>
  <si>
    <t>SK6A1905R</t>
  </si>
  <si>
    <t>SK6A1907R</t>
  </si>
  <si>
    <t>SK6A1910R</t>
  </si>
  <si>
    <t>SK6A2400R</t>
  </si>
  <si>
    <t>SK6A2405R</t>
  </si>
  <si>
    <t>SK6A2407R</t>
  </si>
  <si>
    <t>SK6A2410R</t>
  </si>
  <si>
    <t>SK6A2500R</t>
  </si>
  <si>
    <t>SK6A2505R</t>
  </si>
  <si>
    <t>SK6A2507R</t>
  </si>
  <si>
    <t>SK6A2510R</t>
  </si>
  <si>
    <t>SK6A3000R</t>
  </si>
  <si>
    <t>SK6A3005R</t>
  </si>
  <si>
    <t>SK6A3007R</t>
  </si>
  <si>
    <t>SK6A3010R</t>
  </si>
  <si>
    <t>SK6A3100R</t>
  </si>
  <si>
    <t>SK6A3105R</t>
  </si>
  <si>
    <t>SK6A3107R</t>
  </si>
  <si>
    <t>SK6A3110R</t>
  </si>
  <si>
    <t>SK6A3600R</t>
  </si>
  <si>
    <t>SK6A3605R</t>
  </si>
  <si>
    <t>SK6A3607R</t>
  </si>
  <si>
    <t>SK6A3610R</t>
  </si>
  <si>
    <t>SK6A3700R</t>
  </si>
  <si>
    <t>SK6A3705R</t>
  </si>
  <si>
    <t>SK6A3707R</t>
  </si>
  <si>
    <t>SK6A3710R</t>
  </si>
  <si>
    <t>SK6A3900R</t>
  </si>
  <si>
    <t>SK6A3905R</t>
  </si>
  <si>
    <t>SK6A3907R</t>
  </si>
  <si>
    <t>SK6A3910R</t>
  </si>
  <si>
    <t>SK6B1800R</t>
  </si>
  <si>
    <t>SK6B1805R</t>
  </si>
  <si>
    <t>SK6B1807R</t>
  </si>
  <si>
    <t>SK6B1810R</t>
  </si>
  <si>
    <t>SK6B1900R</t>
  </si>
  <si>
    <t>SK6B1905R</t>
  </si>
  <si>
    <t>SK6B1907R</t>
  </si>
  <si>
    <t>SK6B1910R</t>
  </si>
  <si>
    <t>SK6B2400R</t>
  </si>
  <si>
    <t>SK6B2405R</t>
  </si>
  <si>
    <t>SK6B2407R</t>
  </si>
  <si>
    <t>SK6B2410R</t>
  </si>
  <si>
    <t>SK6B2500R</t>
  </si>
  <si>
    <t>SK6B2505R</t>
  </si>
  <si>
    <t>SK6B2507R</t>
  </si>
  <si>
    <t>SK6B2510R</t>
  </si>
  <si>
    <t>SK6B3000R</t>
  </si>
  <si>
    <t>SK6B3005R</t>
  </si>
  <si>
    <t>SK6B3007R</t>
  </si>
  <si>
    <t>SK6B3010R</t>
  </si>
  <si>
    <t>SK6B3100R</t>
  </si>
  <si>
    <t>SK6B3105R</t>
  </si>
  <si>
    <t>SK6B3107R</t>
  </si>
  <si>
    <t>SK6B3110R</t>
  </si>
  <si>
    <t>SK6B3600R</t>
  </si>
  <si>
    <t>SK6B3605R</t>
  </si>
  <si>
    <t>SK6B3607R</t>
  </si>
  <si>
    <t>SK6B3610R</t>
  </si>
  <si>
    <t>SK6B3700R</t>
  </si>
  <si>
    <t>SK6B3705R</t>
  </si>
  <si>
    <t>SK6B3707R</t>
  </si>
  <si>
    <t>SK6B3710R</t>
  </si>
  <si>
    <t>SK6B3900R</t>
  </si>
  <si>
    <t>SK6B3905R</t>
  </si>
  <si>
    <t>SK6B3907R</t>
  </si>
  <si>
    <t>SK6B3910R</t>
  </si>
  <si>
    <t>SK6C1800R</t>
  </si>
  <si>
    <t>SK6C1805R</t>
  </si>
  <si>
    <t>SK6C1807R</t>
  </si>
  <si>
    <t>SK6C1810R</t>
  </si>
  <si>
    <t>SK6C1900R</t>
  </si>
  <si>
    <t>SK6C1905R</t>
  </si>
  <si>
    <t>SK6C1907R</t>
  </si>
  <si>
    <t>SK6C1910R</t>
  </si>
  <si>
    <t>SK6C2400R</t>
  </si>
  <si>
    <t>SK6C2405R</t>
  </si>
  <si>
    <t>SK6C2407R</t>
  </si>
  <si>
    <t>SK6C2410R</t>
  </si>
  <si>
    <t>SK6C2500R</t>
  </si>
  <si>
    <t>SK6C2505R</t>
  </si>
  <si>
    <t>SK6C2507R</t>
  </si>
  <si>
    <t>SK6C2510R</t>
  </si>
  <si>
    <t>SK6C3000R</t>
  </si>
  <si>
    <t>SK6C3005R</t>
  </si>
  <si>
    <t>SK6C3007R</t>
  </si>
  <si>
    <t>SK6C3010R</t>
  </si>
  <si>
    <t>SK6C3100R</t>
  </si>
  <si>
    <t>SK6C3105R</t>
  </si>
  <si>
    <t>SK6C3107R</t>
  </si>
  <si>
    <t>SK6C3110R</t>
  </si>
  <si>
    <t>SK6C3600R</t>
  </si>
  <si>
    <t>SK6C3605R</t>
  </si>
  <si>
    <t>SK6C3607R</t>
  </si>
  <si>
    <t>SK6C3610R</t>
  </si>
  <si>
    <t>SK6C3700R</t>
  </si>
  <si>
    <t>SK6C3705R</t>
  </si>
  <si>
    <t>SK6C3707R</t>
  </si>
  <si>
    <t>SK6C3710R</t>
  </si>
  <si>
    <t>SK6C3900R</t>
  </si>
  <si>
    <t>SK6C3905R</t>
  </si>
  <si>
    <t>SK6C3907R</t>
  </si>
  <si>
    <t>SK6C3910R</t>
  </si>
  <si>
    <t>SK711800R</t>
  </si>
  <si>
    <t>SK711805R</t>
  </si>
  <si>
    <t>SK711807R</t>
  </si>
  <si>
    <t>SK711810R</t>
  </si>
  <si>
    <t>SK711900R</t>
  </si>
  <si>
    <t>SK711905R</t>
  </si>
  <si>
    <t>SK711907R</t>
  </si>
  <si>
    <t>SK711910R</t>
  </si>
  <si>
    <t>SK712400R</t>
  </si>
  <si>
    <t>SK712405R</t>
  </si>
  <si>
    <t>SK712407R</t>
  </si>
  <si>
    <t>SK712410R</t>
  </si>
  <si>
    <t>SK712500R</t>
  </si>
  <si>
    <t>SK712505R</t>
  </si>
  <si>
    <t>SK712507R</t>
  </si>
  <si>
    <t>SK712510R</t>
  </si>
  <si>
    <t>SK713000R</t>
  </si>
  <si>
    <t>SK713005R</t>
  </si>
  <si>
    <t>SK713007R</t>
  </si>
  <si>
    <t>SK713010R</t>
  </si>
  <si>
    <t>SK713100R</t>
  </si>
  <si>
    <t>SK713105R</t>
  </si>
  <si>
    <t>SK713107R</t>
  </si>
  <si>
    <t>SK713110R</t>
  </si>
  <si>
    <t>SK713600R</t>
  </si>
  <si>
    <t>SK713605R</t>
  </si>
  <si>
    <t>SK713607R</t>
  </si>
  <si>
    <t>SK713610R</t>
  </si>
  <si>
    <t>SK713700R</t>
  </si>
  <si>
    <t>SK713705R</t>
  </si>
  <si>
    <t>SK713707R</t>
  </si>
  <si>
    <t>SK713710R</t>
  </si>
  <si>
    <t>SK713900R</t>
  </si>
  <si>
    <t>SK713905R</t>
  </si>
  <si>
    <t>SK713907R</t>
  </si>
  <si>
    <t>SK713910R</t>
  </si>
  <si>
    <t>SK7A1800R</t>
  </si>
  <si>
    <t>SK7A1805R</t>
  </si>
  <si>
    <t>SK7A1807R</t>
  </si>
  <si>
    <t>SK7A1810R</t>
  </si>
  <si>
    <t>SK7A1900R</t>
  </si>
  <si>
    <t>SK7A1905R</t>
  </si>
  <si>
    <t>SK7A1907R</t>
  </si>
  <si>
    <t>SK7A1910R</t>
  </si>
  <si>
    <t>SK7A2400R</t>
  </si>
  <si>
    <t>SK7A2405R</t>
  </si>
  <si>
    <t>SK7A2407R</t>
  </si>
  <si>
    <t>SK7A2410R</t>
  </si>
  <si>
    <t>SK7A2500R</t>
  </si>
  <si>
    <t>SK7A2505R</t>
  </si>
  <si>
    <t>SK7A2507R</t>
  </si>
  <si>
    <t>SK7A2510R</t>
  </si>
  <si>
    <t>SK7A3000R</t>
  </si>
  <si>
    <t>SK7A3005R</t>
  </si>
  <si>
    <t>SK7A3007R</t>
  </si>
  <si>
    <t>SK7A3010R</t>
  </si>
  <si>
    <t>SK7A3100R</t>
  </si>
  <si>
    <t>SK7A3105R</t>
  </si>
  <si>
    <t>SK7A3107R</t>
  </si>
  <si>
    <t>SK7A3110R</t>
  </si>
  <si>
    <t>SK7A3600R</t>
  </si>
  <si>
    <t>SK7A3605R</t>
  </si>
  <si>
    <t>SK7A3607R</t>
  </si>
  <si>
    <t>SK7A3610R</t>
  </si>
  <si>
    <t>SK7A3700R</t>
  </si>
  <si>
    <t>SK7A3705R</t>
  </si>
  <si>
    <t>SK7A3707R</t>
  </si>
  <si>
    <t>SK7A3710R</t>
  </si>
  <si>
    <t>SK7A3900R</t>
  </si>
  <si>
    <t>SK7A3905R</t>
  </si>
  <si>
    <t>SK7A3907R</t>
  </si>
  <si>
    <t>SK7A3910R</t>
  </si>
  <si>
    <t>SK7B1800R</t>
  </si>
  <si>
    <t>SK7B1805R</t>
  </si>
  <si>
    <t>SK7B1807R</t>
  </si>
  <si>
    <t>SK7B1810R</t>
  </si>
  <si>
    <t>SK7B1900R</t>
  </si>
  <si>
    <t>SK7B1905R</t>
  </si>
  <si>
    <t>SK7B1907R</t>
  </si>
  <si>
    <t>SK7B1910R</t>
  </si>
  <si>
    <t>SK7B2400R</t>
  </si>
  <si>
    <t>SK7B2405R</t>
  </si>
  <si>
    <t>SK7B2407R</t>
  </si>
  <si>
    <t>SK7B2410R</t>
  </si>
  <si>
    <t>SK7B2500R</t>
  </si>
  <si>
    <t>SK7B2505R</t>
  </si>
  <si>
    <t>SK7B2507R</t>
  </si>
  <si>
    <t>SK7B2510R</t>
  </si>
  <si>
    <t>SK7B3000R</t>
  </si>
  <si>
    <t>SK7B3005R</t>
  </si>
  <si>
    <t>SK7B3007R</t>
  </si>
  <si>
    <t>SK7B3010R</t>
  </si>
  <si>
    <t>SK7B3100R</t>
  </si>
  <si>
    <t>SK7B3105R</t>
  </si>
  <si>
    <t>SK7B3107R</t>
  </si>
  <si>
    <t>SK7B3110R</t>
  </si>
  <si>
    <t>SK7B3600R</t>
  </si>
  <si>
    <t>SK7B3605R</t>
  </si>
  <si>
    <t>SK7B3607R</t>
  </si>
  <si>
    <t>SK7B3610R</t>
  </si>
  <si>
    <t>SK7B3700R</t>
  </si>
  <si>
    <t>SK7B3705R</t>
  </si>
  <si>
    <t>SK7B3707R</t>
  </si>
  <si>
    <t>SK7B3710R</t>
  </si>
  <si>
    <t>SK7B3900R</t>
  </si>
  <si>
    <t>SK7B3905R</t>
  </si>
  <si>
    <t>SK7B3907R</t>
  </si>
  <si>
    <t>SK7B3910R</t>
  </si>
  <si>
    <t>SK7C1800R</t>
  </si>
  <si>
    <t>SK7C1805R</t>
  </si>
  <si>
    <t>SK7C1807R</t>
  </si>
  <si>
    <t>SK7C1810R</t>
  </si>
  <si>
    <t>SK7C1900R</t>
  </si>
  <si>
    <t>SK7C1905R</t>
  </si>
  <si>
    <t>SK7C1907R</t>
  </si>
  <si>
    <t>SK7C1910R</t>
  </si>
  <si>
    <t>SK7C2400R</t>
  </si>
  <si>
    <t>SK7C2405R</t>
  </si>
  <si>
    <t>SK7C2407R</t>
  </si>
  <si>
    <t>SK7C2410R</t>
  </si>
  <si>
    <t>SK7C2500R</t>
  </si>
  <si>
    <t>SK7C2505R</t>
  </si>
  <si>
    <t>SK7C2507R</t>
  </si>
  <si>
    <t>SK7C2510R</t>
  </si>
  <si>
    <t>SK7C3000R</t>
  </si>
  <si>
    <t>SK7C3005R</t>
  </si>
  <si>
    <t>SK7C3007R</t>
  </si>
  <si>
    <t>SK7C3010R</t>
  </si>
  <si>
    <t>SK7C3100R</t>
  </si>
  <si>
    <t>SK7C3105R</t>
  </si>
  <si>
    <t>SK7C3107R</t>
  </si>
  <si>
    <t>SK7C3110R</t>
  </si>
  <si>
    <t>SK7C3600R</t>
  </si>
  <si>
    <t>SK7C3605R</t>
  </si>
  <si>
    <t>SK7C3607R</t>
  </si>
  <si>
    <t>SK7C3610R</t>
  </si>
  <si>
    <t>SK7C3700R</t>
  </si>
  <si>
    <t>SK7C3705R</t>
  </si>
  <si>
    <t>SK7C3707R</t>
  </si>
  <si>
    <t>SK7C3710R</t>
  </si>
  <si>
    <t>SK7C3900R</t>
  </si>
  <si>
    <t>SK7C3905R</t>
  </si>
  <si>
    <t>SK7C3907R</t>
  </si>
  <si>
    <t>SK7C3910R</t>
  </si>
  <si>
    <t>SL111800R</t>
  </si>
  <si>
    <t>SL111805R</t>
  </si>
  <si>
    <t>SL111807R</t>
  </si>
  <si>
    <t>SL111810R</t>
  </si>
  <si>
    <t>SL111900R</t>
  </si>
  <si>
    <t>SL111905R</t>
  </si>
  <si>
    <t>SL111907R</t>
  </si>
  <si>
    <t>SL111910R</t>
  </si>
  <si>
    <t>SL112400R</t>
  </si>
  <si>
    <t>SL112405R</t>
  </si>
  <si>
    <t>SL112407R</t>
  </si>
  <si>
    <t>SL112410R</t>
  </si>
  <si>
    <t>SL112500R</t>
  </si>
  <si>
    <t>SL112505R</t>
  </si>
  <si>
    <t>SL112507R</t>
  </si>
  <si>
    <t>SL112510R</t>
  </si>
  <si>
    <t>SL113000R</t>
  </si>
  <si>
    <t>SL113005R</t>
  </si>
  <si>
    <t>SL113007R</t>
  </si>
  <si>
    <t>SL113010R</t>
  </si>
  <si>
    <t>SL113100R</t>
  </si>
  <si>
    <t>SL113105R</t>
  </si>
  <si>
    <t>SL113107R</t>
  </si>
  <si>
    <t>SL113110R</t>
  </si>
  <si>
    <t>SL113600R</t>
  </si>
  <si>
    <t>SL113605R</t>
  </si>
  <si>
    <t>SL113607R</t>
  </si>
  <si>
    <t>SL113610R</t>
  </si>
  <si>
    <t>SL113700R</t>
  </si>
  <si>
    <t>SL113705R</t>
  </si>
  <si>
    <t>SL113707R</t>
  </si>
  <si>
    <t>SL113710R</t>
  </si>
  <si>
    <t>SL113900R</t>
  </si>
  <si>
    <t>SL113905R</t>
  </si>
  <si>
    <t>SL113907R</t>
  </si>
  <si>
    <t>SL113910R</t>
  </si>
  <si>
    <t>SL1A1800R</t>
  </si>
  <si>
    <t>SL1A1805R</t>
  </si>
  <si>
    <t>SL1A1807R</t>
  </si>
  <si>
    <t>SL1A1810R</t>
  </si>
  <si>
    <t>SL1A1900R</t>
  </si>
  <si>
    <t>SL1A1905R</t>
  </si>
  <si>
    <t>SL1A1907R</t>
  </si>
  <si>
    <t>SL1A1910R</t>
  </si>
  <si>
    <t>SL1A2400R</t>
  </si>
  <si>
    <t>SL1A2405R</t>
  </si>
  <si>
    <t>SL1A2407R</t>
  </si>
  <si>
    <t>SL1A2410R</t>
  </si>
  <si>
    <t>SL1A2500R</t>
  </si>
  <si>
    <t>SL1A2505R</t>
  </si>
  <si>
    <t>SL1A2507R</t>
  </si>
  <si>
    <t>SL1A2510R</t>
  </si>
  <si>
    <t>SL1A3000R</t>
  </si>
  <si>
    <t>SL1A3005R</t>
  </si>
  <si>
    <t>SL1A3007R</t>
  </si>
  <si>
    <t>SL1A3010R</t>
  </si>
  <si>
    <t>SL1A3100R</t>
  </si>
  <si>
    <t>SL1A3105R</t>
  </si>
  <si>
    <t>SL1A3107R</t>
  </si>
  <si>
    <t>SL1A3110R</t>
  </si>
  <si>
    <t>SL1A3600R</t>
  </si>
  <si>
    <t>SL1A3605R</t>
  </si>
  <si>
    <t>SL1A3607R</t>
  </si>
  <si>
    <t>SL1A3610R</t>
  </si>
  <si>
    <t>SL1A3700R</t>
  </si>
  <si>
    <t>SL1A3705R</t>
  </si>
  <si>
    <t>SL1A3707R</t>
  </si>
  <si>
    <t>SL1A3710R</t>
  </si>
  <si>
    <t>SL1A3900R</t>
  </si>
  <si>
    <t>SL1A3905R</t>
  </si>
  <si>
    <t>SL1A3907R</t>
  </si>
  <si>
    <t>SL1A3910R</t>
  </si>
  <si>
    <t>SL1B1800R</t>
  </si>
  <si>
    <t>SL1B1805R</t>
  </si>
  <si>
    <t>SL1B1807R</t>
  </si>
  <si>
    <t>SL1B1810R</t>
  </si>
  <si>
    <t>SL1B1900R</t>
  </si>
  <si>
    <t>SL1B1905R</t>
  </si>
  <si>
    <t>SL1B1907R</t>
  </si>
  <si>
    <t>SL1B1910R</t>
  </si>
  <si>
    <t>SL1B2400R</t>
  </si>
  <si>
    <t>SL1B2405R</t>
  </si>
  <si>
    <t>SL1B2407R</t>
  </si>
  <si>
    <t>SL1B2410R</t>
  </si>
  <si>
    <t>SL1B2500R</t>
  </si>
  <si>
    <t>SL1B2505R</t>
  </si>
  <si>
    <t>SL1B2507R</t>
  </si>
  <si>
    <t>SL1B2510R</t>
  </si>
  <si>
    <t>SL1B3000R</t>
  </si>
  <si>
    <t>SL1B3005R</t>
  </si>
  <si>
    <t>SL1B3007R</t>
  </si>
  <si>
    <t>SL1B3010R</t>
  </si>
  <si>
    <t>SL1B3100R</t>
  </si>
  <si>
    <t>SL1B3105R</t>
  </si>
  <si>
    <t>SL1B3107R</t>
  </si>
  <si>
    <t>SL1B3110R</t>
  </si>
  <si>
    <t>SL1B3600R</t>
  </si>
  <si>
    <t>SL1B3605R</t>
  </si>
  <si>
    <t>SL1B3607R</t>
  </si>
  <si>
    <t>SL1B3610R</t>
  </si>
  <si>
    <t>SL1B3700R</t>
  </si>
  <si>
    <t>SL1B3705R</t>
  </si>
  <si>
    <t>SL1B3707R</t>
  </si>
  <si>
    <t>SL1B3710R</t>
  </si>
  <si>
    <t>SL1B3900R</t>
  </si>
  <si>
    <t>SL1B3905R</t>
  </si>
  <si>
    <t>SL1B3907R</t>
  </si>
  <si>
    <t>SL1B3910R</t>
  </si>
  <si>
    <t>SL1C1800R</t>
  </si>
  <si>
    <t>SL1C1805R</t>
  </si>
  <si>
    <t>SL1C1807R</t>
  </si>
  <si>
    <t>SL1C1810R</t>
  </si>
  <si>
    <t>SL1C1900R</t>
  </si>
  <si>
    <t>SL1C1905R</t>
  </si>
  <si>
    <t>SL1C1907R</t>
  </si>
  <si>
    <t>SL1C1910R</t>
  </si>
  <si>
    <t>SL1C2400R</t>
  </si>
  <si>
    <t>SL1C2405R</t>
  </si>
  <si>
    <t>SL1C2407R</t>
  </si>
  <si>
    <t>SL1C2410R</t>
  </si>
  <si>
    <t>SL1C2500R</t>
  </si>
  <si>
    <t>SL1C2505R</t>
  </si>
  <si>
    <t>SL1C2507R</t>
  </si>
  <si>
    <t>SL1C2510R</t>
  </si>
  <si>
    <t>SL1C3000R</t>
  </si>
  <si>
    <t>SL1C3005R</t>
  </si>
  <si>
    <t>SL1C3007R</t>
  </si>
  <si>
    <t>SL1C3010R</t>
  </si>
  <si>
    <t>SL1C3100R</t>
  </si>
  <si>
    <t>SL1C3105R</t>
  </si>
  <si>
    <t>SL1C3107R</t>
  </si>
  <si>
    <t>SL1C3110R</t>
  </si>
  <si>
    <t>SL1C3600R</t>
  </si>
  <si>
    <t>SL1C3605R</t>
  </si>
  <si>
    <t>SL1C3607R</t>
  </si>
  <si>
    <t>SL1C3610R</t>
  </si>
  <si>
    <t>SL1C3700R</t>
  </si>
  <si>
    <t>SL1C3705R</t>
  </si>
  <si>
    <t>SL1C3707R</t>
  </si>
  <si>
    <t>SL1C3710R</t>
  </si>
  <si>
    <t>SL1C3900R</t>
  </si>
  <si>
    <t>SL1C3905R</t>
  </si>
  <si>
    <t>SL1C3907R</t>
  </si>
  <si>
    <t>SL1C3910R</t>
  </si>
  <si>
    <t>SL511800R</t>
  </si>
  <si>
    <t>SL511805R</t>
  </si>
  <si>
    <t>SL511807R</t>
  </si>
  <si>
    <t>SL511810R</t>
  </si>
  <si>
    <t>SL511900R</t>
  </si>
  <si>
    <t>SL511905R</t>
  </si>
  <si>
    <t>SL511907R</t>
  </si>
  <si>
    <t>SL511910R</t>
  </si>
  <si>
    <t>SL512400R</t>
  </si>
  <si>
    <t>SL512405R</t>
  </si>
  <si>
    <t>SL512407R</t>
  </si>
  <si>
    <t>SL512410R</t>
  </si>
  <si>
    <t>SL512500R</t>
  </si>
  <si>
    <t>SL512505R</t>
  </si>
  <si>
    <t>SL512507R</t>
  </si>
  <si>
    <t>SL512510R</t>
  </si>
  <si>
    <t>SL513000R</t>
  </si>
  <si>
    <t>SL513005R</t>
  </si>
  <si>
    <t>SL513007R</t>
  </si>
  <si>
    <t>SL513010R</t>
  </si>
  <si>
    <t>SL513100R</t>
  </si>
  <si>
    <t>SL513105R</t>
  </si>
  <si>
    <t>SL513107R</t>
  </si>
  <si>
    <t>SL513110R</t>
  </si>
  <si>
    <t>SL513600R</t>
  </si>
  <si>
    <t>SL513605R</t>
  </si>
  <si>
    <t>SL513607R</t>
  </si>
  <si>
    <t>SL513610R</t>
  </si>
  <si>
    <t>SL513700R</t>
  </si>
  <si>
    <t>SL513705R</t>
  </si>
  <si>
    <t>SL513707R</t>
  </si>
  <si>
    <t>SL513710R</t>
  </si>
  <si>
    <t>SL513900R</t>
  </si>
  <si>
    <t>SL513905R</t>
  </si>
  <si>
    <t>SL513907R</t>
  </si>
  <si>
    <t>SL513910R</t>
  </si>
  <si>
    <t>SL5A1800R</t>
  </si>
  <si>
    <t>SL5A1805R</t>
  </si>
  <si>
    <t>SL5A1807R</t>
  </si>
  <si>
    <t>SL5A1810R</t>
  </si>
  <si>
    <t>SL5A1900R</t>
  </si>
  <si>
    <t>SL5A1905R</t>
  </si>
  <si>
    <t>SL5A1907R</t>
  </si>
  <si>
    <t>SL5A1910R</t>
  </si>
  <si>
    <t>SL5A2400R</t>
  </si>
  <si>
    <t>SL5A2405R</t>
  </si>
  <si>
    <t>SL5A2407R</t>
  </si>
  <si>
    <t>SL5A2410R</t>
  </si>
  <si>
    <t>SL5A2500R</t>
  </si>
  <si>
    <t>SL5A2505R</t>
  </si>
  <si>
    <t>SL5A2507R</t>
  </si>
  <si>
    <t>SL5A2510R</t>
  </si>
  <si>
    <t>SL5A3000R</t>
  </si>
  <si>
    <t>SL5A3005R</t>
  </si>
  <si>
    <t>SL5A3007R</t>
  </si>
  <si>
    <t>SL5A3010R</t>
  </si>
  <si>
    <t>SL5A3100R</t>
  </si>
  <si>
    <t>SL5A3105R</t>
  </si>
  <si>
    <t>SL5A3107R</t>
  </si>
  <si>
    <t>SL5A3110R</t>
  </si>
  <si>
    <t>SL5A3600R</t>
  </si>
  <si>
    <t>SL5A3605R</t>
  </si>
  <si>
    <t>SL5A3607R</t>
  </si>
  <si>
    <t>SL5A3610R</t>
  </si>
  <si>
    <t>SL5A3700R</t>
  </si>
  <si>
    <t>SL5A3705R</t>
  </si>
  <si>
    <t>SL5A3707R</t>
  </si>
  <si>
    <t>SL5A3710R</t>
  </si>
  <si>
    <t>SL5A3900R</t>
  </si>
  <si>
    <t>SL5A3905R</t>
  </si>
  <si>
    <t>SL5A3907R</t>
  </si>
  <si>
    <t>SL5A3910R</t>
  </si>
  <si>
    <t>SL5B1800R</t>
  </si>
  <si>
    <t>SL5B1805R</t>
  </si>
  <si>
    <t>SL5B1807R</t>
  </si>
  <si>
    <t>SL5B1810R</t>
  </si>
  <si>
    <t>SL5B1900R</t>
  </si>
  <si>
    <t>SL5B1905R</t>
  </si>
  <si>
    <t>SL5B1907R</t>
  </si>
  <si>
    <t>SL5B1910R</t>
  </si>
  <si>
    <t>SL5B2400R</t>
  </si>
  <si>
    <t>SL5B2405R</t>
  </si>
  <si>
    <t>SL5B2407R</t>
  </si>
  <si>
    <t>SL5B2410R</t>
  </si>
  <si>
    <t>SL5B2500R</t>
  </si>
  <si>
    <t>SL5B2505R</t>
  </si>
  <si>
    <t>SL5B2507R</t>
  </si>
  <si>
    <t>SL5B2510R</t>
  </si>
  <si>
    <t>SL5B3000R</t>
  </si>
  <si>
    <t>SL5B3005R</t>
  </si>
  <si>
    <t>SL5B3007R</t>
  </si>
  <si>
    <t>SL5B3010R</t>
  </si>
  <si>
    <t>SL5B3100R</t>
  </si>
  <si>
    <t>SL5B3105R</t>
  </si>
  <si>
    <t>SL5B3107R</t>
  </si>
  <si>
    <t>SL5B3110R</t>
  </si>
  <si>
    <t>SL5B3600R</t>
  </si>
  <si>
    <t>SL5B3605R</t>
  </si>
  <si>
    <t>SL5B3607R</t>
  </si>
  <si>
    <t>SL5B3610R</t>
  </si>
  <si>
    <t>SL5B3700R</t>
  </si>
  <si>
    <t>SL5B3705R</t>
  </si>
  <si>
    <t>SL5B3707R</t>
  </si>
  <si>
    <t>SL5B3710R</t>
  </si>
  <si>
    <t>SL5B3900R</t>
  </si>
  <si>
    <t>SL5B3905R</t>
  </si>
  <si>
    <t>SL5B3907R</t>
  </si>
  <si>
    <t>SL5B3910R</t>
  </si>
  <si>
    <t>SL5C1800R</t>
  </si>
  <si>
    <t>SL5C1805R</t>
  </si>
  <si>
    <t>SL5C1807R</t>
  </si>
  <si>
    <t>SL5C1810R</t>
  </si>
  <si>
    <t>SL5C1900R</t>
  </si>
  <si>
    <t>SL5C1905R</t>
  </si>
  <si>
    <t>SL5C1907R</t>
  </si>
  <si>
    <t>SL5C1910R</t>
  </si>
  <si>
    <t>SL5C2400R</t>
  </si>
  <si>
    <t>SL5C2405R</t>
  </si>
  <si>
    <t>SL5C2407R</t>
  </si>
  <si>
    <t>SL5C2410R</t>
  </si>
  <si>
    <t>SL5C2500R</t>
  </si>
  <si>
    <t>SL5C2505R</t>
  </si>
  <si>
    <t>SL5C2507R</t>
  </si>
  <si>
    <t>SL5C2510R</t>
  </si>
  <si>
    <t>SL5C3000R</t>
  </si>
  <si>
    <t>SL5C3005R</t>
  </si>
  <si>
    <t>SL5C3007R</t>
  </si>
  <si>
    <t>SL5C3010R</t>
  </si>
  <si>
    <t>SL5C3100R</t>
  </si>
  <si>
    <t>SL5C3105R</t>
  </si>
  <si>
    <t>SL5C3107R</t>
  </si>
  <si>
    <t>SL5C3110R</t>
  </si>
  <si>
    <t>SL5C3600R</t>
  </si>
  <si>
    <t>SL5C3605R</t>
  </si>
  <si>
    <t>SL5C3607R</t>
  </si>
  <si>
    <t>SL5C3610R</t>
  </si>
  <si>
    <t>SL5C3700R</t>
  </si>
  <si>
    <t>SL5C3705R</t>
  </si>
  <si>
    <t>SL5C3707R</t>
  </si>
  <si>
    <t>SL5C3710R</t>
  </si>
  <si>
    <t>SL5C3900R</t>
  </si>
  <si>
    <t>SL5C3905R</t>
  </si>
  <si>
    <t>SL5C3907R</t>
  </si>
  <si>
    <t>SL5C3910R</t>
  </si>
  <si>
    <t>SL611800R</t>
  </si>
  <si>
    <t>SL611805R</t>
  </si>
  <si>
    <t>SL611807R</t>
  </si>
  <si>
    <t>SL611810R</t>
  </si>
  <si>
    <t>SL611900R</t>
  </si>
  <si>
    <t>SL611905R</t>
  </si>
  <si>
    <t>SL611907R</t>
  </si>
  <si>
    <t>SL611910R</t>
  </si>
  <si>
    <t>SL612400R</t>
  </si>
  <si>
    <t>SL612405R</t>
  </si>
  <si>
    <t>SL612407R</t>
  </si>
  <si>
    <t>SL612410R</t>
  </si>
  <si>
    <t>SL612500R</t>
  </si>
  <si>
    <t>SL612505R</t>
  </si>
  <si>
    <t>SL612507R</t>
  </si>
  <si>
    <t>SL612510R</t>
  </si>
  <si>
    <t>SL613000R</t>
  </si>
  <si>
    <t>SL613005R</t>
  </si>
  <si>
    <t>SL613007R</t>
  </si>
  <si>
    <t>SL613010R</t>
  </si>
  <si>
    <t>SL613100R</t>
  </si>
  <si>
    <t>SL613105R</t>
  </si>
  <si>
    <t>SL613107R</t>
  </si>
  <si>
    <t>SL613110R</t>
  </si>
  <si>
    <t>SL613600R</t>
  </si>
  <si>
    <t>SL613605R</t>
  </si>
  <si>
    <t>SL613607R</t>
  </si>
  <si>
    <t>SL613610R</t>
  </si>
  <si>
    <t>SL613700R</t>
  </si>
  <si>
    <t>SL613705R</t>
  </si>
  <si>
    <t>SL613707R</t>
  </si>
  <si>
    <t>SL613710R</t>
  </si>
  <si>
    <t>SL613900R</t>
  </si>
  <si>
    <t>SL613905R</t>
  </si>
  <si>
    <t>SL613907R</t>
  </si>
  <si>
    <t>SL613910R</t>
  </si>
  <si>
    <t>SL6A1800R</t>
  </si>
  <si>
    <t>SL6A1805R</t>
  </si>
  <si>
    <t>SL6A1807R</t>
  </si>
  <si>
    <t>SL6A1810R</t>
  </si>
  <si>
    <t>SL6A1900R</t>
  </si>
  <si>
    <t>SL6A1905R</t>
  </si>
  <si>
    <t>SL6A1907R</t>
  </si>
  <si>
    <t>SL6A1910R</t>
  </si>
  <si>
    <t>SL6A2400R</t>
  </si>
  <si>
    <t>SL6A2405R</t>
  </si>
  <si>
    <t>SL6A2407R</t>
  </si>
  <si>
    <t>SL6A2410R</t>
  </si>
  <si>
    <t>SL6A2500R</t>
  </si>
  <si>
    <t>SL6A2505R</t>
  </si>
  <si>
    <t>SL6A2507R</t>
  </si>
  <si>
    <t>SL6A2510R</t>
  </si>
  <si>
    <t>SL6A3000R</t>
  </si>
  <si>
    <t>SL6A3005R</t>
  </si>
  <si>
    <t>SL6A3007R</t>
  </si>
  <si>
    <t>SL6A3010R</t>
  </si>
  <si>
    <t>SL6A3100R</t>
  </si>
  <si>
    <t>SL6A3105R</t>
  </si>
  <si>
    <t>SL6A3107R</t>
  </si>
  <si>
    <t>SL6A3110R</t>
  </si>
  <si>
    <t>SL6A3600R</t>
  </si>
  <si>
    <t>SL6A3605R</t>
  </si>
  <si>
    <t>SL6A3607R</t>
  </si>
  <si>
    <t>SL6A3610R</t>
  </si>
  <si>
    <t>SL6A3700R</t>
  </si>
  <si>
    <t>SL6A3705R</t>
  </si>
  <si>
    <t>SL6A3707R</t>
  </si>
  <si>
    <t>SL6A3710R</t>
  </si>
  <si>
    <t>SL6A3900R</t>
  </si>
  <si>
    <t>SL6A3905R</t>
  </si>
  <si>
    <t>SL6A3907R</t>
  </si>
  <si>
    <t>SL6A3910R</t>
  </si>
  <si>
    <t>SL6B1800R</t>
  </si>
  <si>
    <t>SL6B1805R</t>
  </si>
  <si>
    <t>SL6B1807R</t>
  </si>
  <si>
    <t>SL6B1810R</t>
  </si>
  <si>
    <t>SL6B1900R</t>
  </si>
  <si>
    <t>SL6B1905R</t>
  </si>
  <si>
    <t>SL6B1907R</t>
  </si>
  <si>
    <t>SL6B1910R</t>
  </si>
  <si>
    <t>SL6B2400R</t>
  </si>
  <si>
    <t>SL6B2405R</t>
  </si>
  <si>
    <t>SL6B2407R</t>
  </si>
  <si>
    <t>SL6B2410R</t>
  </si>
  <si>
    <t>SL6B2500R</t>
  </si>
  <si>
    <t>SL6B2505R</t>
  </si>
  <si>
    <t>SL6B2507R</t>
  </si>
  <si>
    <t>SL6B2510R</t>
  </si>
  <si>
    <t>SL6B3000R</t>
  </si>
  <si>
    <t>SL6B3005R</t>
  </si>
  <si>
    <t>SL6B3007R</t>
  </si>
  <si>
    <t>SL6B3010R</t>
  </si>
  <si>
    <t>SL6B3100R</t>
  </si>
  <si>
    <t>SL6B3105R</t>
  </si>
  <si>
    <t>SL6B3107R</t>
  </si>
  <si>
    <t>SL6B3110R</t>
  </si>
  <si>
    <t>SL6B3600R</t>
  </si>
  <si>
    <t>SL6B3605R</t>
  </si>
  <si>
    <t>SL6B3607R</t>
  </si>
  <si>
    <t>SL6B3610R</t>
  </si>
  <si>
    <t>SL6B3700R</t>
  </si>
  <si>
    <t>SL6B3705R</t>
  </si>
  <si>
    <t>SL6B3707R</t>
  </si>
  <si>
    <t>SL6B3710R</t>
  </si>
  <si>
    <t>SL6B3900R</t>
  </si>
  <si>
    <t>SL6B3905R</t>
  </si>
  <si>
    <t>SL6B3907R</t>
  </si>
  <si>
    <t>SL6B3910R</t>
  </si>
  <si>
    <t>SL6C1800R</t>
  </si>
  <si>
    <t>SL6C1805R</t>
  </si>
  <si>
    <t>SL6C1807R</t>
  </si>
  <si>
    <t>SL6C1810R</t>
  </si>
  <si>
    <t>SL6C1900R</t>
  </si>
  <si>
    <t>SL6C1905R</t>
  </si>
  <si>
    <t>SL6C1907R</t>
  </si>
  <si>
    <t>SL6C1910R</t>
  </si>
  <si>
    <t>SL6C2400R</t>
  </si>
  <si>
    <t>SL6C2405R</t>
  </si>
  <si>
    <t>SL6C2407R</t>
  </si>
  <si>
    <t>SL6C2410R</t>
  </si>
  <si>
    <t>SL6C2500R</t>
  </si>
  <si>
    <t>SL6C2505R</t>
  </si>
  <si>
    <t>SL6C2507R</t>
  </si>
  <si>
    <t>SL6C2510R</t>
  </si>
  <si>
    <t>SL6C3000R</t>
  </si>
  <si>
    <t>SL6C3005R</t>
  </si>
  <si>
    <t>SL6C3007R</t>
  </si>
  <si>
    <t>SL6C3010R</t>
  </si>
  <si>
    <t>SL6C3100R</t>
  </si>
  <si>
    <t>SL6C3105R</t>
  </si>
  <si>
    <t>SL6C3107R</t>
  </si>
  <si>
    <t>SL6C3110R</t>
  </si>
  <si>
    <t>SL6C3600R</t>
  </si>
  <si>
    <t>SL6C3605R</t>
  </si>
  <si>
    <t>SL6C3607R</t>
  </si>
  <si>
    <t>SL6C3610R</t>
  </si>
  <si>
    <t>SL6C3700R</t>
  </si>
  <si>
    <t>SL6C3705R</t>
  </si>
  <si>
    <t>SL6C3707R</t>
  </si>
  <si>
    <t>SL6C3710R</t>
  </si>
  <si>
    <t>SL6C3900R</t>
  </si>
  <si>
    <t>SL6C3905R</t>
  </si>
  <si>
    <t>SL6C3907R</t>
  </si>
  <si>
    <t>SL6C3910R</t>
  </si>
  <si>
    <t>SL911800R</t>
  </si>
  <si>
    <t>SL911805R</t>
  </si>
  <si>
    <t>SL911807R</t>
  </si>
  <si>
    <t>SL911810R</t>
  </si>
  <si>
    <t>SL911900R</t>
  </si>
  <si>
    <t>SL911905R</t>
  </si>
  <si>
    <t>SL911907R</t>
  </si>
  <si>
    <t>SL911910R</t>
  </si>
  <si>
    <t>SL912400R</t>
  </si>
  <si>
    <t>SL912405R</t>
  </si>
  <si>
    <t>SL912407R</t>
  </si>
  <si>
    <t>SL912410R</t>
  </si>
  <si>
    <t>SL912500R</t>
  </si>
  <si>
    <t>SL912505R</t>
  </si>
  <si>
    <t>SL912507R</t>
  </si>
  <si>
    <t>SL912510R</t>
  </si>
  <si>
    <t>SL913000R</t>
  </si>
  <si>
    <t>SL913005R</t>
  </si>
  <si>
    <t>SL913007R</t>
  </si>
  <si>
    <t>SL913010R</t>
  </si>
  <si>
    <t>SL913100R</t>
  </si>
  <si>
    <t>SL913105R</t>
  </si>
  <si>
    <t>SL913107R</t>
  </si>
  <si>
    <t>SL913110R</t>
  </si>
  <si>
    <t>SL913600R</t>
  </si>
  <si>
    <t>SL913605R</t>
  </si>
  <si>
    <t>SL913607R</t>
  </si>
  <si>
    <t>SL913610R</t>
  </si>
  <si>
    <t>SL913700R</t>
  </si>
  <si>
    <t>SL913705R</t>
  </si>
  <si>
    <t>SL913707R</t>
  </si>
  <si>
    <t>SL913710R</t>
  </si>
  <si>
    <t>SL913900R</t>
  </si>
  <si>
    <t>SL913905R</t>
  </si>
  <si>
    <t>SL913907R</t>
  </si>
  <si>
    <t>SL913910R</t>
  </si>
  <si>
    <t>SL9A1800R</t>
  </si>
  <si>
    <t>SL9A1805R</t>
  </si>
  <si>
    <t>SL9A1807R</t>
  </si>
  <si>
    <t>SL9A1810R</t>
  </si>
  <si>
    <t>SL9A1900R</t>
  </si>
  <si>
    <t>SL9A1905R</t>
  </si>
  <si>
    <t>SL9A1907R</t>
  </si>
  <si>
    <t>SL9A1910R</t>
  </si>
  <si>
    <t>SL9A2400R</t>
  </si>
  <si>
    <t>SL9A2405R</t>
  </si>
  <si>
    <t>SL9A2407R</t>
  </si>
  <si>
    <t>SL9A2410R</t>
  </si>
  <si>
    <t>SL9A2500R</t>
  </si>
  <si>
    <t>SL9A2505R</t>
  </si>
  <si>
    <t>SL9A2507R</t>
  </si>
  <si>
    <t>SL9A2510R</t>
  </si>
  <si>
    <t>SL9A3000R</t>
  </si>
  <si>
    <t>SL9A3005R</t>
  </si>
  <si>
    <t>SL9A3007R</t>
  </si>
  <si>
    <t>SL9A3010R</t>
  </si>
  <si>
    <t>SL9A3100R</t>
  </si>
  <si>
    <t>SL9A3105R</t>
  </si>
  <si>
    <t>SL9A3107R</t>
  </si>
  <si>
    <t>SL9A3110R</t>
  </si>
  <si>
    <t>SL9A3600R</t>
  </si>
  <si>
    <t>SL9A3605R</t>
  </si>
  <si>
    <t>SL9A3607R</t>
  </si>
  <si>
    <t>SL9A3610R</t>
  </si>
  <si>
    <t>SL9A3700R</t>
  </si>
  <si>
    <t>SL9A3705R</t>
  </si>
  <si>
    <t>SL9A3707R</t>
  </si>
  <si>
    <t>SL9A3710R</t>
  </si>
  <si>
    <t>SL9A3900R</t>
  </si>
  <si>
    <t>SL9A3905R</t>
  </si>
  <si>
    <t>SL9A3907R</t>
  </si>
  <si>
    <t>SL9A3910R</t>
  </si>
  <si>
    <t>SL9B1800R</t>
  </si>
  <si>
    <t>SL9B1805R</t>
  </si>
  <si>
    <t>SL9B1807R</t>
  </si>
  <si>
    <t>SL9B1810R</t>
  </si>
  <si>
    <t>SL9B1900R</t>
  </si>
  <si>
    <t>SL9B1905R</t>
  </si>
  <si>
    <t>SL9B1907R</t>
  </si>
  <si>
    <t>SL9B1910R</t>
  </si>
  <si>
    <t>SL9B2400R</t>
  </si>
  <si>
    <t>SL9B2405R</t>
  </si>
  <si>
    <t>SL9B2407R</t>
  </si>
  <si>
    <t>SL9B2410R</t>
  </si>
  <si>
    <t>SL9B2500R</t>
  </si>
  <si>
    <t>SL9B2505R</t>
  </si>
  <si>
    <t>SL9B2507R</t>
  </si>
  <si>
    <t>SL9B2510R</t>
  </si>
  <si>
    <t>SL9B3000R</t>
  </si>
  <si>
    <t>SL9B3005R</t>
  </si>
  <si>
    <t>SL9B3007R</t>
  </si>
  <si>
    <t>SL9B3010R</t>
  </si>
  <si>
    <t>SL9B3100R</t>
  </si>
  <si>
    <t>SL9B3105R</t>
  </si>
  <si>
    <t>SL9B3107R</t>
  </si>
  <si>
    <t>SL9B3110R</t>
  </si>
  <si>
    <t>SL9B3600R</t>
  </si>
  <si>
    <t>SL9B3605R</t>
  </si>
  <si>
    <t>SL9B3607R</t>
  </si>
  <si>
    <t>SL9B3610R</t>
  </si>
  <si>
    <t>SL9B3700R</t>
  </si>
  <si>
    <t>SL9B3705R</t>
  </si>
  <si>
    <t>SL9B3707R</t>
  </si>
  <si>
    <t>SL9B3710R</t>
  </si>
  <si>
    <t>SL9B3900R</t>
  </si>
  <si>
    <t>SL9B3905R</t>
  </si>
  <si>
    <t>SL9B3907R</t>
  </si>
  <si>
    <t>SL9B3910R</t>
  </si>
  <si>
    <t>SL9C1800R</t>
  </si>
  <si>
    <t>SL9C1805R</t>
  </si>
  <si>
    <t>SL9C1807R</t>
  </si>
  <si>
    <t>SL9C1810R</t>
  </si>
  <si>
    <t>SL9C1900R</t>
  </si>
  <si>
    <t>SL9C1905R</t>
  </si>
  <si>
    <t>SL9C1907R</t>
  </si>
  <si>
    <t>SL9C1910R</t>
  </si>
  <si>
    <t>SL9C2400R</t>
  </si>
  <si>
    <t>SL9C2405R</t>
  </si>
  <si>
    <t>SL9C2407R</t>
  </si>
  <si>
    <t>SL9C2410R</t>
  </si>
  <si>
    <t>SL9C2500R</t>
  </si>
  <si>
    <t>SL9C2505R</t>
  </si>
  <si>
    <t>SL9C2507R</t>
  </si>
  <si>
    <t>SL9C2510R</t>
  </si>
  <si>
    <t>SL9C3000R</t>
  </si>
  <si>
    <t>SL9C3005R</t>
  </si>
  <si>
    <t>SL9C3007R</t>
  </si>
  <si>
    <t>SL9C3010R</t>
  </si>
  <si>
    <t>SL9C3100R</t>
  </si>
  <si>
    <t>SL9C3105R</t>
  </si>
  <si>
    <t>SL9C3107R</t>
  </si>
  <si>
    <t>SL9C3110R</t>
  </si>
  <si>
    <t>SL9C3600R</t>
  </si>
  <si>
    <t>SL9C3605R</t>
  </si>
  <si>
    <t>SL9C3607R</t>
  </si>
  <si>
    <t>SL9C3610R</t>
  </si>
  <si>
    <t>SL9C3700R</t>
  </si>
  <si>
    <t>SL9C3705R</t>
  </si>
  <si>
    <t>SL9C3707R</t>
  </si>
  <si>
    <t>SL9C3710R</t>
  </si>
  <si>
    <t>SL9C3900R</t>
  </si>
  <si>
    <t>SL9C3905R</t>
  </si>
  <si>
    <t>SL9C3907R</t>
  </si>
  <si>
    <t>SL9C3910R</t>
  </si>
  <si>
    <t>SM211800A</t>
  </si>
  <si>
    <t>SM211805A</t>
  </si>
  <si>
    <t>SM211807A</t>
  </si>
  <si>
    <t>SM211810A</t>
  </si>
  <si>
    <t>SM211900A</t>
  </si>
  <si>
    <t>SM211905A</t>
  </si>
  <si>
    <t>SM211907A</t>
  </si>
  <si>
    <t>SM211910A</t>
  </si>
  <si>
    <t>SM212400A</t>
  </si>
  <si>
    <t>SM212405A</t>
  </si>
  <si>
    <t>SM212407A</t>
  </si>
  <si>
    <t>SM212410A</t>
  </si>
  <si>
    <t>SM212500A</t>
  </si>
  <si>
    <t>SM212505A</t>
  </si>
  <si>
    <t>SM212507A</t>
  </si>
  <si>
    <t>SM212510A</t>
  </si>
  <si>
    <t>SM213000A</t>
  </si>
  <si>
    <t>SM213005A</t>
  </si>
  <si>
    <t>SM213007A</t>
  </si>
  <si>
    <t>SM213010A</t>
  </si>
  <si>
    <t>SM213100A</t>
  </si>
  <si>
    <t>SM213105A</t>
  </si>
  <si>
    <t>SM213107A</t>
  </si>
  <si>
    <t>SM213110A</t>
  </si>
  <si>
    <t>SM213600A</t>
  </si>
  <si>
    <t>SM213605A</t>
  </si>
  <si>
    <t>SM213607A</t>
  </si>
  <si>
    <t>SM213610A</t>
  </si>
  <si>
    <t>SM213700A</t>
  </si>
  <si>
    <t>SM213705A</t>
  </si>
  <si>
    <t>SM213707A</t>
  </si>
  <si>
    <t>SM213710A</t>
  </si>
  <si>
    <t>SM271800A</t>
  </si>
  <si>
    <t>SM271805A</t>
  </si>
  <si>
    <t>SM271807A</t>
  </si>
  <si>
    <t>SM271810A</t>
  </si>
  <si>
    <t>SM271900A</t>
  </si>
  <si>
    <t>SM271905A</t>
  </si>
  <si>
    <t>SM271907A</t>
  </si>
  <si>
    <t>SM271910A</t>
  </si>
  <si>
    <t>SM272400A</t>
  </si>
  <si>
    <t>SM272405A</t>
  </si>
  <si>
    <t>SM272407A</t>
  </si>
  <si>
    <t>SM272410A</t>
  </si>
  <si>
    <t>SM272500A</t>
  </si>
  <si>
    <t>SM272505A</t>
  </si>
  <si>
    <t>SM272507A</t>
  </si>
  <si>
    <t>SM272510A</t>
  </si>
  <si>
    <t>SM273000A</t>
  </si>
  <si>
    <t>SM273005A</t>
  </si>
  <si>
    <t>SM273007A</t>
  </si>
  <si>
    <t>SM273010A</t>
  </si>
  <si>
    <t>SM273100A</t>
  </si>
  <si>
    <t>SM273105A</t>
  </si>
  <si>
    <t>SM273107A</t>
  </si>
  <si>
    <t>SM273110A</t>
  </si>
  <si>
    <t>SM273600A</t>
  </si>
  <si>
    <t>SM273605A</t>
  </si>
  <si>
    <t>SM273607A</t>
  </si>
  <si>
    <t>SM273610A</t>
  </si>
  <si>
    <t>SM273700A</t>
  </si>
  <si>
    <t>SM273705A</t>
  </si>
  <si>
    <t>SM273707A</t>
  </si>
  <si>
    <t>SM273710A</t>
  </si>
  <si>
    <t>SM291800A</t>
  </si>
  <si>
    <t>SM291805A</t>
  </si>
  <si>
    <t>SM291807A</t>
  </si>
  <si>
    <t>SM291810A</t>
  </si>
  <si>
    <t>SM291900A</t>
  </si>
  <si>
    <t>SM291905A</t>
  </si>
  <si>
    <t>SM291907A</t>
  </si>
  <si>
    <t>SM291910A</t>
  </si>
  <si>
    <t>SM292400A</t>
  </si>
  <si>
    <t>SM292405A</t>
  </si>
  <si>
    <t>SM292407A</t>
  </si>
  <si>
    <t>SM292410A</t>
  </si>
  <si>
    <t>SM292500A</t>
  </si>
  <si>
    <t>SM292505A</t>
  </si>
  <si>
    <t>SM292507A</t>
  </si>
  <si>
    <t>SM292510A</t>
  </si>
  <si>
    <t>SM293000A</t>
  </si>
  <si>
    <t>SM293005A</t>
  </si>
  <si>
    <t>SM293007A</t>
  </si>
  <si>
    <t>SM293010A</t>
  </si>
  <si>
    <t>SM293100A</t>
  </si>
  <si>
    <t>SM293105A</t>
  </si>
  <si>
    <t>SM293107A</t>
  </si>
  <si>
    <t>SM293110A</t>
  </si>
  <si>
    <t>SM293600A</t>
  </si>
  <si>
    <t>SM293605A</t>
  </si>
  <si>
    <t>SM293607A</t>
  </si>
  <si>
    <t>SM293610A</t>
  </si>
  <si>
    <t>SM293700A</t>
  </si>
  <si>
    <t>SM293705A</t>
  </si>
  <si>
    <t>SM293707A</t>
  </si>
  <si>
    <t>SM293710A</t>
  </si>
  <si>
    <t>SM311800A</t>
  </si>
  <si>
    <t>SM311805A</t>
  </si>
  <si>
    <t>SM311807A</t>
  </si>
  <si>
    <t>SM311810A</t>
  </si>
  <si>
    <t>SM311900A</t>
  </si>
  <si>
    <t>SM311905A</t>
  </si>
  <si>
    <t>SM311907A</t>
  </si>
  <si>
    <t>SM311910A</t>
  </si>
  <si>
    <t>SM312400A</t>
  </si>
  <si>
    <t>SM312405A</t>
  </si>
  <si>
    <t>SM312407A</t>
  </si>
  <si>
    <t>SM312410A</t>
  </si>
  <si>
    <t>SM312500A</t>
  </si>
  <si>
    <t>SM312505A</t>
  </si>
  <si>
    <t>SM312507A</t>
  </si>
  <si>
    <t>SM312510A</t>
  </si>
  <si>
    <t>SM313000A</t>
  </si>
  <si>
    <t>SM313005A</t>
  </si>
  <si>
    <t>SM313007A</t>
  </si>
  <si>
    <t>SM313010A</t>
  </si>
  <si>
    <t>SM313100A</t>
  </si>
  <si>
    <t>SM313105A</t>
  </si>
  <si>
    <t>SM313107A</t>
  </si>
  <si>
    <t>SM313110A</t>
  </si>
  <si>
    <t>SM313600A</t>
  </si>
  <si>
    <t>SM313605A</t>
  </si>
  <si>
    <t>SM313607A</t>
  </si>
  <si>
    <t>SM313610A</t>
  </si>
  <si>
    <t>SM313700A</t>
  </si>
  <si>
    <t>SM313705A</t>
  </si>
  <si>
    <t>SM313707A</t>
  </si>
  <si>
    <t>SM313710A</t>
  </si>
  <si>
    <t>SM371800A</t>
  </si>
  <si>
    <t>SM371805A</t>
  </si>
  <si>
    <t>SM371807A</t>
  </si>
  <si>
    <t>SM371810A</t>
  </si>
  <si>
    <t>SM371900A</t>
  </si>
  <si>
    <t>SM371905A</t>
  </si>
  <si>
    <t>SM371907A</t>
  </si>
  <si>
    <t>SM371910A</t>
  </si>
  <si>
    <t>SM372400A</t>
  </si>
  <si>
    <t>SM372405A</t>
  </si>
  <si>
    <t>SM372407A</t>
  </si>
  <si>
    <t>SM372410A</t>
  </si>
  <si>
    <t>SM372500A</t>
  </si>
  <si>
    <t>SM372505A</t>
  </si>
  <si>
    <t>SM372507A</t>
  </si>
  <si>
    <t>SM372510A</t>
  </si>
  <si>
    <t>SM373000A</t>
  </si>
  <si>
    <t>SM373005A</t>
  </si>
  <si>
    <t>SM373007A</t>
  </si>
  <si>
    <t>SM373010A</t>
  </si>
  <si>
    <t>SM373100A</t>
  </si>
  <si>
    <t>SM373105A</t>
  </si>
  <si>
    <t>SM373107A</t>
  </si>
  <si>
    <t>SM373110A</t>
  </si>
  <si>
    <t>SM373600A</t>
  </si>
  <si>
    <t>SM373605A</t>
  </si>
  <si>
    <t>SM373607A</t>
  </si>
  <si>
    <t>SM373610A</t>
  </si>
  <si>
    <t>SM373700A</t>
  </si>
  <si>
    <t>SM373705A</t>
  </si>
  <si>
    <t>SM373707A</t>
  </si>
  <si>
    <t>SM373710A</t>
  </si>
  <si>
    <t>SM391800A</t>
  </si>
  <si>
    <t>SM391805A</t>
  </si>
  <si>
    <t>SM391807A</t>
  </si>
  <si>
    <t>SM391810A</t>
  </si>
  <si>
    <t>SM391900A</t>
  </si>
  <si>
    <t>SM391905A</t>
  </si>
  <si>
    <t>SM391907A</t>
  </si>
  <si>
    <t>SM391910A</t>
  </si>
  <si>
    <t>SM392400A</t>
  </si>
  <si>
    <t>SM392405A</t>
  </si>
  <si>
    <t>SM392407A</t>
  </si>
  <si>
    <t>SM392410A</t>
  </si>
  <si>
    <t>SM392500A</t>
  </si>
  <si>
    <t>SM392505A</t>
  </si>
  <si>
    <t>SM392507A</t>
  </si>
  <si>
    <t>SM392510A</t>
  </si>
  <si>
    <t>SM393000A</t>
  </si>
  <si>
    <t>SM393005A</t>
  </si>
  <si>
    <t>SM393007A</t>
  </si>
  <si>
    <t>SM393010A</t>
  </si>
  <si>
    <t>SM393100A</t>
  </si>
  <si>
    <t>SM393105A</t>
  </si>
  <si>
    <t>SM393107A</t>
  </si>
  <si>
    <t>SM393110A</t>
  </si>
  <si>
    <t>SM393600A</t>
  </si>
  <si>
    <t>SM393605A</t>
  </si>
  <si>
    <t>SM393607A</t>
  </si>
  <si>
    <t>SM393610A</t>
  </si>
  <si>
    <t>SM393700A</t>
  </si>
  <si>
    <t>SM393705A</t>
  </si>
  <si>
    <t>SM393707A</t>
  </si>
  <si>
    <t>SM393710A</t>
  </si>
  <si>
    <t>SM511800A</t>
  </si>
  <si>
    <t>SM511805A</t>
  </si>
  <si>
    <t>SM511807A</t>
  </si>
  <si>
    <t>SM511810A</t>
  </si>
  <si>
    <t>SM511900A</t>
  </si>
  <si>
    <t>SM511905A</t>
  </si>
  <si>
    <t>SM511907A</t>
  </si>
  <si>
    <t>SM511910A</t>
  </si>
  <si>
    <t>SM512400A</t>
  </si>
  <si>
    <t>SM512405A</t>
  </si>
  <si>
    <t>SM512407A</t>
  </si>
  <si>
    <t>SM512410A</t>
  </si>
  <si>
    <t>SM512500A</t>
  </si>
  <si>
    <t>SM512505A</t>
  </si>
  <si>
    <t>SM512507A</t>
  </si>
  <si>
    <t>SM512510A</t>
  </si>
  <si>
    <t>SM513000A</t>
  </si>
  <si>
    <t>SM513005A</t>
  </si>
  <si>
    <t>SM513007A</t>
  </si>
  <si>
    <t>SM513010A</t>
  </si>
  <si>
    <t>SM513100A</t>
  </si>
  <si>
    <t>SM513105A</t>
  </si>
  <si>
    <t>SM513107A</t>
  </si>
  <si>
    <t>SM513110A</t>
  </si>
  <si>
    <t>SM513600A</t>
  </si>
  <si>
    <t>SM513605A</t>
  </si>
  <si>
    <t>SM513607A</t>
  </si>
  <si>
    <t>SM513610A</t>
  </si>
  <si>
    <t>SM513700A</t>
  </si>
  <si>
    <t>SM513705A</t>
  </si>
  <si>
    <t>SM513707A</t>
  </si>
  <si>
    <t>SM513710A</t>
  </si>
  <si>
    <t>SM571800A</t>
  </si>
  <si>
    <t>SM571805A</t>
  </si>
  <si>
    <t>SM571807A</t>
  </si>
  <si>
    <t>SM571810A</t>
  </si>
  <si>
    <t>SM571900A</t>
  </si>
  <si>
    <t>SM571905A</t>
  </si>
  <si>
    <t>SM571907A</t>
  </si>
  <si>
    <t>SM571910A</t>
  </si>
  <si>
    <t>SM572400A</t>
  </si>
  <si>
    <t>SM572405A</t>
  </si>
  <si>
    <t>SM572407A</t>
  </si>
  <si>
    <t>SM572410A</t>
  </si>
  <si>
    <t>SM572500A</t>
  </si>
  <si>
    <t>SM572505A</t>
  </si>
  <si>
    <t>SM572507A</t>
  </si>
  <si>
    <t>SM572510A</t>
  </si>
  <si>
    <t>SM573000A</t>
  </si>
  <si>
    <t>SM573005A</t>
  </si>
  <si>
    <t>SM573007A</t>
  </si>
  <si>
    <t>SM573010A</t>
  </si>
  <si>
    <t>SM573100A</t>
  </si>
  <si>
    <t>SM573105A</t>
  </si>
  <si>
    <t>SM573107A</t>
  </si>
  <si>
    <t>SM573110A</t>
  </si>
  <si>
    <t>SM573600A</t>
  </si>
  <si>
    <t>SM573605A</t>
  </si>
  <si>
    <t>SM573607A</t>
  </si>
  <si>
    <t>SM573610A</t>
  </si>
  <si>
    <t>SM573700A</t>
  </si>
  <si>
    <t>SM573705A</t>
  </si>
  <si>
    <t>SM573707A</t>
  </si>
  <si>
    <t>SM573710A</t>
  </si>
  <si>
    <t>SM591800A</t>
  </si>
  <si>
    <t>SM591805A</t>
  </si>
  <si>
    <t>SM591807A</t>
  </si>
  <si>
    <t>SM591810A</t>
  </si>
  <si>
    <t>SM591900A</t>
  </si>
  <si>
    <t>SM591905A</t>
  </si>
  <si>
    <t>SM591907A</t>
  </si>
  <si>
    <t>SM591910A</t>
  </si>
  <si>
    <t>SM592400A</t>
  </si>
  <si>
    <t>SM592405A</t>
  </si>
  <si>
    <t>SM592407A</t>
  </si>
  <si>
    <t>SM592410A</t>
  </si>
  <si>
    <t>SM592500A</t>
  </si>
  <si>
    <t>SM592505A</t>
  </si>
  <si>
    <t>SM592507A</t>
  </si>
  <si>
    <t>SM592510A</t>
  </si>
  <si>
    <t>SM593000A</t>
  </si>
  <si>
    <t>SM593005A</t>
  </si>
  <si>
    <t>SM593007A</t>
  </si>
  <si>
    <t>SM593010A</t>
  </si>
  <si>
    <t>SM593100A</t>
  </si>
  <si>
    <t>SM593105A</t>
  </si>
  <si>
    <t>SM593107A</t>
  </si>
  <si>
    <t>SM593110A</t>
  </si>
  <si>
    <t>SM593600A</t>
  </si>
  <si>
    <t>SM593605A</t>
  </si>
  <si>
    <t>SM593607A</t>
  </si>
  <si>
    <t>SM593610A</t>
  </si>
  <si>
    <t>SM593700A</t>
  </si>
  <si>
    <t>SM593705A</t>
  </si>
  <si>
    <t>SM593707A</t>
  </si>
  <si>
    <t>SM593710A</t>
  </si>
  <si>
    <t>SM611800A</t>
  </si>
  <si>
    <t>SM611805A</t>
  </si>
  <si>
    <t>SM611807A</t>
  </si>
  <si>
    <t>SM611810A</t>
  </si>
  <si>
    <t>SM611900A</t>
  </si>
  <si>
    <t>SM611905A</t>
  </si>
  <si>
    <t>SM611907A</t>
  </si>
  <si>
    <t>SM611910A</t>
  </si>
  <si>
    <t>SM612400A</t>
  </si>
  <si>
    <t>SM612405A</t>
  </si>
  <si>
    <t>SM612407A</t>
  </si>
  <si>
    <t>SM612410A</t>
  </si>
  <si>
    <t>SM612500A</t>
  </si>
  <si>
    <t>SM612505A</t>
  </si>
  <si>
    <t>SM612507A</t>
  </si>
  <si>
    <t>SM612510A</t>
  </si>
  <si>
    <t>SM613000A</t>
  </si>
  <si>
    <t>SM613005A</t>
  </si>
  <si>
    <t>SM613007A</t>
  </si>
  <si>
    <t>SM613010A</t>
  </si>
  <si>
    <t>SM613100A</t>
  </si>
  <si>
    <t>SM613105A</t>
  </si>
  <si>
    <t>SM613107A</t>
  </si>
  <si>
    <t>SM613110A</t>
  </si>
  <si>
    <t>SM613600A</t>
  </si>
  <si>
    <t>SM613605A</t>
  </si>
  <si>
    <t>SM613607A</t>
  </si>
  <si>
    <t>SM613610A</t>
  </si>
  <si>
    <t>SM613700A</t>
  </si>
  <si>
    <t>SM613705A</t>
  </si>
  <si>
    <t>SM613707A</t>
  </si>
  <si>
    <t>SM613710A</t>
  </si>
  <si>
    <t>SM671800A</t>
  </si>
  <si>
    <t>SM671805A</t>
  </si>
  <si>
    <t>SM671807A</t>
  </si>
  <si>
    <t>SM671810A</t>
  </si>
  <si>
    <t>SM671900A</t>
  </si>
  <si>
    <t>SM671905A</t>
  </si>
  <si>
    <t>SM671907A</t>
  </si>
  <si>
    <t>SM671910A</t>
  </si>
  <si>
    <t>SM672400A</t>
  </si>
  <si>
    <t>SM672405A</t>
  </si>
  <si>
    <t>SM672407A</t>
  </si>
  <si>
    <t>SM672410A</t>
  </si>
  <si>
    <t>SM672500A</t>
  </si>
  <si>
    <t>SM672505A</t>
  </si>
  <si>
    <t>SM672507A</t>
  </si>
  <si>
    <t>SM672510A</t>
  </si>
  <si>
    <t>SM673000A</t>
  </si>
  <si>
    <t>SM673005A</t>
  </si>
  <si>
    <t>SM673007A</t>
  </si>
  <si>
    <t>SM673010A</t>
  </si>
  <si>
    <t>SM673100A</t>
  </si>
  <si>
    <t>SM673105A</t>
  </si>
  <si>
    <t>SM673107A</t>
  </si>
  <si>
    <t>SM673110A</t>
  </si>
  <si>
    <t>SM673600A</t>
  </si>
  <si>
    <t>SM673605A</t>
  </si>
  <si>
    <t>SM673607A</t>
  </si>
  <si>
    <t>SM673610A</t>
  </si>
  <si>
    <t>SM673700A</t>
  </si>
  <si>
    <t>SM673705A</t>
  </si>
  <si>
    <t>SM673707A</t>
  </si>
  <si>
    <t>SM673710A</t>
  </si>
  <si>
    <t>SM691800A</t>
  </si>
  <si>
    <t>SM691805A</t>
  </si>
  <si>
    <t>SM691807A</t>
  </si>
  <si>
    <t>SM691810A</t>
  </si>
  <si>
    <t>SM691900A</t>
  </si>
  <si>
    <t>SM691905A</t>
  </si>
  <si>
    <t>SM691907A</t>
  </si>
  <si>
    <t>SM691910A</t>
  </si>
  <si>
    <t>SM692400A</t>
  </si>
  <si>
    <t>SM692405A</t>
  </si>
  <si>
    <t>SM692407A</t>
  </si>
  <si>
    <t>SM692410A</t>
  </si>
  <si>
    <t>SM692500A</t>
  </si>
  <si>
    <t>SM692505A</t>
  </si>
  <si>
    <t>SM692507A</t>
  </si>
  <si>
    <t>SM692510A</t>
  </si>
  <si>
    <t>SM693000A</t>
  </si>
  <si>
    <t>SM693005A</t>
  </si>
  <si>
    <t>SM693007A</t>
  </si>
  <si>
    <t>SM693010A</t>
  </si>
  <si>
    <t>SM693100A</t>
  </si>
  <si>
    <t>SM693105A</t>
  </si>
  <si>
    <t>SM693107A</t>
  </si>
  <si>
    <t>SM693110A</t>
  </si>
  <si>
    <t>SM693600A</t>
  </si>
  <si>
    <t>SM693605A</t>
  </si>
  <si>
    <t>SM693607A</t>
  </si>
  <si>
    <t>SM693610A</t>
  </si>
  <si>
    <t>SM693700A</t>
  </si>
  <si>
    <t>SM693705A</t>
  </si>
  <si>
    <t>SM693707A</t>
  </si>
  <si>
    <t>SM693710A</t>
  </si>
  <si>
    <t>SM711800A</t>
  </si>
  <si>
    <t>SM711805A</t>
  </si>
  <si>
    <t>SM711807A</t>
  </si>
  <si>
    <t>SM711810A</t>
  </si>
  <si>
    <t>SM711900A</t>
  </si>
  <si>
    <t>SM711905A</t>
  </si>
  <si>
    <t>SM711907A</t>
  </si>
  <si>
    <t>SM711910A</t>
  </si>
  <si>
    <t>SM712400A</t>
  </si>
  <si>
    <t>SM712405A</t>
  </si>
  <si>
    <t>SM712407A</t>
  </si>
  <si>
    <t>SM712410A</t>
  </si>
  <si>
    <t>SM712500A</t>
  </si>
  <si>
    <t>SM712505A</t>
  </si>
  <si>
    <t>SM712507A</t>
  </si>
  <si>
    <t>SM712510A</t>
  </si>
  <si>
    <t>SM713000A</t>
  </si>
  <si>
    <t>SM713005A</t>
  </si>
  <si>
    <t>SM713007A</t>
  </si>
  <si>
    <t>SM713010A</t>
  </si>
  <si>
    <t>SM713100A</t>
  </si>
  <si>
    <t>SM713105A</t>
  </si>
  <si>
    <t>SM713107A</t>
  </si>
  <si>
    <t>SM713110A</t>
  </si>
  <si>
    <t>SM713600A</t>
  </si>
  <si>
    <t>SM713605A</t>
  </si>
  <si>
    <t>SM713607A</t>
  </si>
  <si>
    <t>SM713610A</t>
  </si>
  <si>
    <t>SM713700A</t>
  </si>
  <si>
    <t>SM713705A</t>
  </si>
  <si>
    <t>SM713707A</t>
  </si>
  <si>
    <t>SM713710A</t>
  </si>
  <si>
    <t>SM771800A</t>
  </si>
  <si>
    <t>SM771805A</t>
  </si>
  <si>
    <t>SM771807A</t>
  </si>
  <si>
    <t>SM771810A</t>
  </si>
  <si>
    <t>SM771900A</t>
  </si>
  <si>
    <t>SM771905A</t>
  </si>
  <si>
    <t>SM771907A</t>
  </si>
  <si>
    <t>SM771910A</t>
  </si>
  <si>
    <t>SM772400A</t>
  </si>
  <si>
    <t>SM772405A</t>
  </si>
  <si>
    <t>SM772407A</t>
  </si>
  <si>
    <t>SM772410A</t>
  </si>
  <si>
    <t>SM772500A</t>
  </si>
  <si>
    <t>SM772505A</t>
  </si>
  <si>
    <t>SM772507A</t>
  </si>
  <si>
    <t>SM772510A</t>
  </si>
  <si>
    <t>SM773000A</t>
  </si>
  <si>
    <t>SM773005A</t>
  </si>
  <si>
    <t>SM773007A</t>
  </si>
  <si>
    <t>SM773010A</t>
  </si>
  <si>
    <t>SM773100A</t>
  </si>
  <si>
    <t>SM773105A</t>
  </si>
  <si>
    <t>SM773107A</t>
  </si>
  <si>
    <t>SM773110A</t>
  </si>
  <si>
    <t>SM773600A</t>
  </si>
  <si>
    <t>SM773605A</t>
  </si>
  <si>
    <t>SM773607A</t>
  </si>
  <si>
    <t>SM773610A</t>
  </si>
  <si>
    <t>SM773700A</t>
  </si>
  <si>
    <t>SM773705A</t>
  </si>
  <si>
    <t>SM773707A</t>
  </si>
  <si>
    <t>SM773710A</t>
  </si>
  <si>
    <t>SM791800A</t>
  </si>
  <si>
    <t>SM791805A</t>
  </si>
  <si>
    <t>SM791807A</t>
  </si>
  <si>
    <t>SM791810A</t>
  </si>
  <si>
    <t>SM791900A</t>
  </si>
  <si>
    <t>SM791905A</t>
  </si>
  <si>
    <t>SM791907A</t>
  </si>
  <si>
    <t>SM791910A</t>
  </si>
  <si>
    <t>SM792400A</t>
  </si>
  <si>
    <t>SM792405A</t>
  </si>
  <si>
    <t>SM792407A</t>
  </si>
  <si>
    <t>SM792410A</t>
  </si>
  <si>
    <t>SM792500A</t>
  </si>
  <si>
    <t>SM792505A</t>
  </si>
  <si>
    <t>SM792507A</t>
  </si>
  <si>
    <t>SM792510A</t>
  </si>
  <si>
    <t>SM793000A</t>
  </si>
  <si>
    <t>SM793005A</t>
  </si>
  <si>
    <t>SM793007A</t>
  </si>
  <si>
    <t>SM793010A</t>
  </si>
  <si>
    <t>SM793100A</t>
  </si>
  <si>
    <t>SM793105A</t>
  </si>
  <si>
    <t>SM793107A</t>
  </si>
  <si>
    <t>SM793110A</t>
  </si>
  <si>
    <t>SM793600A</t>
  </si>
  <si>
    <t>SM793605A</t>
  </si>
  <si>
    <t>SM793607A</t>
  </si>
  <si>
    <t>SM793610A</t>
  </si>
  <si>
    <t>SM793700A</t>
  </si>
  <si>
    <t>SM793705A</t>
  </si>
  <si>
    <t>SM793707A</t>
  </si>
  <si>
    <t>SM793710A</t>
  </si>
  <si>
    <t>SK111800A</t>
  </si>
  <si>
    <t>SK111805A</t>
  </si>
  <si>
    <t>SK111807A</t>
  </si>
  <si>
    <t>SK111810A</t>
  </si>
  <si>
    <t>SK111900A</t>
  </si>
  <si>
    <t>SK111905A</t>
  </si>
  <si>
    <t>SK111907A</t>
  </si>
  <si>
    <t>SK111910A</t>
  </si>
  <si>
    <t>SK112400A</t>
  </si>
  <si>
    <t>SK112405A</t>
  </si>
  <si>
    <t>SK112407A</t>
  </si>
  <si>
    <t>SK112410A</t>
  </si>
  <si>
    <t>SK112500A</t>
  </si>
  <si>
    <t>SK112505A</t>
  </si>
  <si>
    <t>SK112507A</t>
  </si>
  <si>
    <t>SK112510A</t>
  </si>
  <si>
    <t>SK113000A</t>
  </si>
  <si>
    <t>SK113005A</t>
  </si>
  <si>
    <t>SK113007A</t>
  </si>
  <si>
    <t>SK113010A</t>
  </si>
  <si>
    <t>SK113100A</t>
  </si>
  <si>
    <t>SK113105A</t>
  </si>
  <si>
    <t>SK113107A</t>
  </si>
  <si>
    <t>SK113110A</t>
  </si>
  <si>
    <t>SK113600A</t>
  </si>
  <si>
    <t>SK113605A</t>
  </si>
  <si>
    <t>SK113607A</t>
  </si>
  <si>
    <t>SK113610A</t>
  </si>
  <si>
    <t>SK113700A</t>
  </si>
  <si>
    <t>SK113705A</t>
  </si>
  <si>
    <t>SK113707A</t>
  </si>
  <si>
    <t>SK113710A</t>
  </si>
  <si>
    <t>SK113900A</t>
  </si>
  <si>
    <t>SK113905A</t>
  </si>
  <si>
    <t>SK113907A</t>
  </si>
  <si>
    <t>SK113910A</t>
  </si>
  <si>
    <t>SK171800A</t>
  </si>
  <si>
    <t>SK171805A</t>
  </si>
  <si>
    <t>SK171807A</t>
  </si>
  <si>
    <t>SK171810A</t>
  </si>
  <si>
    <t>SK171900A</t>
  </si>
  <si>
    <t>SK171905A</t>
  </si>
  <si>
    <t>SK171907A</t>
  </si>
  <si>
    <t>SK171910A</t>
  </si>
  <si>
    <t>SK172400A</t>
  </si>
  <si>
    <t>SK172405A</t>
  </si>
  <si>
    <t>SK172407A</t>
  </si>
  <si>
    <t>SK172410A</t>
  </si>
  <si>
    <t>SK172500A</t>
  </si>
  <si>
    <t>SK172505A</t>
  </si>
  <si>
    <t>SK172507A</t>
  </si>
  <si>
    <t>SK172510A</t>
  </si>
  <si>
    <t>SK173000A</t>
  </si>
  <si>
    <t>SK173005A</t>
  </si>
  <si>
    <t>SK173007A</t>
  </si>
  <si>
    <t>SK173010A</t>
  </si>
  <si>
    <t>SK173100A</t>
  </si>
  <si>
    <t>SK173105A</t>
  </si>
  <si>
    <t>SK173107A</t>
  </si>
  <si>
    <t>SK173110A</t>
  </si>
  <si>
    <t>SK173600A</t>
  </si>
  <si>
    <t>SK173605A</t>
  </si>
  <si>
    <t>SK173607A</t>
  </si>
  <si>
    <t>SK173610A</t>
  </si>
  <si>
    <t>SK173700A</t>
  </si>
  <si>
    <t>SK173705A</t>
  </si>
  <si>
    <t>SK173707A</t>
  </si>
  <si>
    <t>SK173710A</t>
  </si>
  <si>
    <t>SK173900A</t>
  </si>
  <si>
    <t>SK173905A</t>
  </si>
  <si>
    <t>SK173907A</t>
  </si>
  <si>
    <t>SK173910A</t>
  </si>
  <si>
    <t>SK191800A</t>
  </si>
  <si>
    <t>SK191805A</t>
  </si>
  <si>
    <t>SK191807A</t>
  </si>
  <si>
    <t>SK191810A</t>
  </si>
  <si>
    <t>SK191900A</t>
  </si>
  <si>
    <t>SK191905A</t>
  </si>
  <si>
    <t>SK191907A</t>
  </si>
  <si>
    <t>SK191910A</t>
  </si>
  <si>
    <t>SK192400A</t>
  </si>
  <si>
    <t>SK192405A</t>
  </si>
  <si>
    <t>SK192407A</t>
  </si>
  <si>
    <t>SK192410A</t>
  </si>
  <si>
    <t>SK192500A</t>
  </si>
  <si>
    <t>SK192505A</t>
  </si>
  <si>
    <t>SK192507A</t>
  </si>
  <si>
    <t>SK192510A</t>
  </si>
  <si>
    <t>SK193000A</t>
  </si>
  <si>
    <t>SK193005A</t>
  </si>
  <si>
    <t>SK193007A</t>
  </si>
  <si>
    <t>SK193010A</t>
  </si>
  <si>
    <t>SK193100A</t>
  </si>
  <si>
    <t>SK193105A</t>
  </si>
  <si>
    <t>SK193107A</t>
  </si>
  <si>
    <t>SK193110A</t>
  </si>
  <si>
    <t>SK193600A</t>
  </si>
  <si>
    <t>SK193605A</t>
  </si>
  <si>
    <t>SK193607A</t>
  </si>
  <si>
    <t>SK193610A</t>
  </si>
  <si>
    <t>SK193700A</t>
  </si>
  <si>
    <t>SK193705A</t>
  </si>
  <si>
    <t>SK193707A</t>
  </si>
  <si>
    <t>SK193710A</t>
  </si>
  <si>
    <t>SK193900A</t>
  </si>
  <si>
    <t>SK193905A</t>
  </si>
  <si>
    <t>SK193907A</t>
  </si>
  <si>
    <t>SK193910A</t>
  </si>
  <si>
    <t>SK211800A</t>
  </si>
  <si>
    <t>SK211805A</t>
  </si>
  <si>
    <t>SK211807A</t>
  </si>
  <si>
    <t>SK211810A</t>
  </si>
  <si>
    <t>SK211900A</t>
  </si>
  <si>
    <t>SK211905A</t>
  </si>
  <si>
    <t>SK211907A</t>
  </si>
  <si>
    <t>SK211910A</t>
  </si>
  <si>
    <t>SK212400A</t>
  </si>
  <si>
    <t>SK212405A</t>
  </si>
  <si>
    <t>SK212407A</t>
  </si>
  <si>
    <t>SK212410A</t>
  </si>
  <si>
    <t>SK212500A</t>
  </si>
  <si>
    <t>SK212505A</t>
  </si>
  <si>
    <t>SK212507A</t>
  </si>
  <si>
    <t>SK212510A</t>
  </si>
  <si>
    <t>SK213000A</t>
  </si>
  <si>
    <t>SK213005A</t>
  </si>
  <si>
    <t>SK213007A</t>
  </si>
  <si>
    <t>SK213010A</t>
  </si>
  <si>
    <t>SK213100A</t>
  </si>
  <si>
    <t>SK213105A</t>
  </si>
  <si>
    <t>SK213107A</t>
  </si>
  <si>
    <t>SK213110A</t>
  </si>
  <si>
    <t>SK213600A</t>
  </si>
  <si>
    <t>SK213605A</t>
  </si>
  <si>
    <t>SK213607A</t>
  </si>
  <si>
    <t>SK213610A</t>
  </si>
  <si>
    <t>SK213700A</t>
  </si>
  <si>
    <t>SK213705A</t>
  </si>
  <si>
    <t>SK213707A</t>
  </si>
  <si>
    <t>SK213710A</t>
  </si>
  <si>
    <t>SK213900A</t>
  </si>
  <si>
    <t>SK213905A</t>
  </si>
  <si>
    <t>SK213907A</t>
  </si>
  <si>
    <t>SK213910A</t>
  </si>
  <si>
    <t>SK271800A</t>
  </si>
  <si>
    <t>SK271805A</t>
  </si>
  <si>
    <t>SK271807A</t>
  </si>
  <si>
    <t>SK271810A</t>
  </si>
  <si>
    <t>SK271900A</t>
  </si>
  <si>
    <t>SK271905A</t>
  </si>
  <si>
    <t>SK271907A</t>
  </si>
  <si>
    <t>SK271910A</t>
  </si>
  <si>
    <t>SK272400A</t>
  </si>
  <si>
    <t>SK272405A</t>
  </si>
  <si>
    <t>SK272407A</t>
  </si>
  <si>
    <t>SK272410A</t>
  </si>
  <si>
    <t>SK272500A</t>
  </si>
  <si>
    <t>SK272505A</t>
  </si>
  <si>
    <t>SK272507A</t>
  </si>
  <si>
    <t>SK272510A</t>
  </si>
  <si>
    <t>SK273000A</t>
  </si>
  <si>
    <t>SK273005A</t>
  </si>
  <si>
    <t>SK273007A</t>
  </si>
  <si>
    <t>SK273010A</t>
  </si>
  <si>
    <t>SK273100A</t>
  </si>
  <si>
    <t>SK273105A</t>
  </si>
  <si>
    <t>SK273107A</t>
  </si>
  <si>
    <t>SK273110A</t>
  </si>
  <si>
    <t>SK273600A</t>
  </si>
  <si>
    <t>SK273605A</t>
  </si>
  <si>
    <t>SK273607A</t>
  </si>
  <si>
    <t>SK273610A</t>
  </si>
  <si>
    <t>SK273700A</t>
  </si>
  <si>
    <t>SK273705A</t>
  </si>
  <si>
    <t>SK273707A</t>
  </si>
  <si>
    <t>SK273710A</t>
  </si>
  <si>
    <t>SK273900A</t>
  </si>
  <si>
    <t>SK273905A</t>
  </si>
  <si>
    <t>SK273907A</t>
  </si>
  <si>
    <t>SK273910A</t>
  </si>
  <si>
    <t>SK291800A</t>
  </si>
  <si>
    <t>SK291805A</t>
  </si>
  <si>
    <t>SK291807A</t>
  </si>
  <si>
    <t>SK291810A</t>
  </si>
  <si>
    <t>SK291900A</t>
  </si>
  <si>
    <t>SK291905A</t>
  </si>
  <si>
    <t>SK291907A</t>
  </si>
  <si>
    <t>SK291910A</t>
  </si>
  <si>
    <t>SK292400A</t>
  </si>
  <si>
    <t>SK292405A</t>
  </si>
  <si>
    <t>SK292407A</t>
  </si>
  <si>
    <t>SK292410A</t>
  </si>
  <si>
    <t>SK292500A</t>
  </si>
  <si>
    <t>SK292505A</t>
  </si>
  <si>
    <t>SK292507A</t>
  </si>
  <si>
    <t>SK292510A</t>
  </si>
  <si>
    <t>SK293000A</t>
  </si>
  <si>
    <t>SK293005A</t>
  </si>
  <si>
    <t>SK293007A</t>
  </si>
  <si>
    <t>SK293010A</t>
  </si>
  <si>
    <t>SK293100A</t>
  </si>
  <si>
    <t>SK293105A</t>
  </si>
  <si>
    <t>SK293107A</t>
  </si>
  <si>
    <t>SK293110A</t>
  </si>
  <si>
    <t>SK293600A</t>
  </si>
  <si>
    <t>SK293605A</t>
  </si>
  <si>
    <t>SK293607A</t>
  </si>
  <si>
    <t>SK293610A</t>
  </si>
  <si>
    <t>SK293700A</t>
  </si>
  <si>
    <t>SK293705A</t>
  </si>
  <si>
    <t>SK293707A</t>
  </si>
  <si>
    <t>SK293710A</t>
  </si>
  <si>
    <t>SK293900A</t>
  </si>
  <si>
    <t>SK293905A</t>
  </si>
  <si>
    <t>SK293907A</t>
  </si>
  <si>
    <t>SK293910A</t>
  </si>
  <si>
    <t>SK311800A</t>
  </si>
  <si>
    <t>SK311805A</t>
  </si>
  <si>
    <t>SK311807A</t>
  </si>
  <si>
    <t>SK311810A</t>
  </si>
  <si>
    <t>SK311900A</t>
  </si>
  <si>
    <t>SK311905A</t>
  </si>
  <si>
    <t>SK311907A</t>
  </si>
  <si>
    <t>SK311910A</t>
  </si>
  <si>
    <t>SK312400A</t>
  </si>
  <si>
    <t>SK312405A</t>
  </si>
  <si>
    <t>SK312407A</t>
  </si>
  <si>
    <t>SK312410A</t>
  </si>
  <si>
    <t>SK312500A</t>
  </si>
  <si>
    <t>SK312505A</t>
  </si>
  <si>
    <t>SK312507A</t>
  </si>
  <si>
    <t>SK312510A</t>
  </si>
  <si>
    <t>SK313000A</t>
  </si>
  <si>
    <t>SK313005A</t>
  </si>
  <si>
    <t>SK313007A</t>
  </si>
  <si>
    <t>SK313010A</t>
  </si>
  <si>
    <t>SK313100A</t>
  </si>
  <si>
    <t>SK313105A</t>
  </si>
  <si>
    <t>SK313107A</t>
  </si>
  <si>
    <t>SK313110A</t>
  </si>
  <si>
    <t>SK313600A</t>
  </si>
  <si>
    <t>SK313605A</t>
  </si>
  <si>
    <t>SK313607A</t>
  </si>
  <si>
    <t>SK313610A</t>
  </si>
  <si>
    <t>SK313700A</t>
  </si>
  <si>
    <t>SK313705A</t>
  </si>
  <si>
    <t>SK313707A</t>
  </si>
  <si>
    <t>SK313710A</t>
  </si>
  <si>
    <t>SK313900A</t>
  </si>
  <si>
    <t>SK313905A</t>
  </si>
  <si>
    <t>SK313907A</t>
  </si>
  <si>
    <t>SK313910A</t>
  </si>
  <si>
    <t>SK371800A</t>
  </si>
  <si>
    <t>SK371805A</t>
  </si>
  <si>
    <t>SK371807A</t>
  </si>
  <si>
    <t>SK371810A</t>
  </si>
  <si>
    <t>SK371900A</t>
  </si>
  <si>
    <t>SK371905A</t>
  </si>
  <si>
    <t>SK371907A</t>
  </si>
  <si>
    <t>SK371910A</t>
  </si>
  <si>
    <t>SK372400A</t>
  </si>
  <si>
    <t>SK372405A</t>
  </si>
  <si>
    <t>SK372407A</t>
  </si>
  <si>
    <t>SK372410A</t>
  </si>
  <si>
    <t>SK372500A</t>
  </si>
  <si>
    <t>SK372505A</t>
  </si>
  <si>
    <t>SK372507A</t>
  </si>
  <si>
    <t>SK372510A</t>
  </si>
  <si>
    <t>SK373000A</t>
  </si>
  <si>
    <t>SK373005A</t>
  </si>
  <si>
    <t>SK373007A</t>
  </si>
  <si>
    <t>SK373010A</t>
  </si>
  <si>
    <t>SK373100A</t>
  </si>
  <si>
    <t>SK373105A</t>
  </si>
  <si>
    <t>SK373107A</t>
  </si>
  <si>
    <t>SK373110A</t>
  </si>
  <si>
    <t>SK373600A</t>
  </si>
  <si>
    <t>SK373605A</t>
  </si>
  <si>
    <t>SK373607A</t>
  </si>
  <si>
    <t>SK373610A</t>
  </si>
  <si>
    <t>SK373700A</t>
  </si>
  <si>
    <t>SK373705A</t>
  </si>
  <si>
    <t>SK373707A</t>
  </si>
  <si>
    <t>SK373710A</t>
  </si>
  <si>
    <t>SK373900A</t>
  </si>
  <si>
    <t>SK373905A</t>
  </si>
  <si>
    <t>SK373907A</t>
  </si>
  <si>
    <t>SK373910A</t>
  </si>
  <si>
    <t>SK391800A</t>
  </si>
  <si>
    <t>SK391805A</t>
  </si>
  <si>
    <t>SK391807A</t>
  </si>
  <si>
    <t>SK391810A</t>
  </si>
  <si>
    <t>SK391900A</t>
  </si>
  <si>
    <t>SK391905A</t>
  </si>
  <si>
    <t>SK391907A</t>
  </si>
  <si>
    <t>SK391910A</t>
  </si>
  <si>
    <t>SK392400A</t>
  </si>
  <si>
    <t>SK392405A</t>
  </si>
  <si>
    <t>SK392407A</t>
  </si>
  <si>
    <t>SK392410A</t>
  </si>
  <si>
    <t>SK392500A</t>
  </si>
  <si>
    <t>SK392505A</t>
  </si>
  <si>
    <t>SK392507A</t>
  </si>
  <si>
    <t>SK392510A</t>
  </si>
  <si>
    <t>SK393000A</t>
  </si>
  <si>
    <t>SK393005A</t>
  </si>
  <si>
    <t>SK393007A</t>
  </si>
  <si>
    <t>SK393010A</t>
  </si>
  <si>
    <t>SK393100A</t>
  </si>
  <si>
    <t>SK393105A</t>
  </si>
  <si>
    <t>SK393107A</t>
  </si>
  <si>
    <t>SK393110A</t>
  </si>
  <si>
    <t>SK393600A</t>
  </si>
  <si>
    <t>SK393605A</t>
  </si>
  <si>
    <t>SK393607A</t>
  </si>
  <si>
    <t>SK393610A</t>
  </si>
  <si>
    <t>SK393700A</t>
  </si>
  <si>
    <t>SK393705A</t>
  </si>
  <si>
    <t>SK393707A</t>
  </si>
  <si>
    <t>SK393710A</t>
  </si>
  <si>
    <t>SK393900A</t>
  </si>
  <si>
    <t>SK393905A</t>
  </si>
  <si>
    <t>SK393907A</t>
  </si>
  <si>
    <t>SK393910A</t>
  </si>
  <si>
    <t>SK611800A</t>
  </si>
  <si>
    <t>SK611805A</t>
  </si>
  <si>
    <t>SK611807A</t>
  </si>
  <si>
    <t>SK611810A</t>
  </si>
  <si>
    <t>SK611900A</t>
  </si>
  <si>
    <t>SK611905A</t>
  </si>
  <si>
    <t>SK611907A</t>
  </si>
  <si>
    <t>SK611910A</t>
  </si>
  <si>
    <t>SK612400A</t>
  </si>
  <si>
    <t>SK612405A</t>
  </si>
  <si>
    <t>SK612407A</t>
  </si>
  <si>
    <t>SK612410A</t>
  </si>
  <si>
    <t>SK612500A</t>
  </si>
  <si>
    <t>SK612505A</t>
  </si>
  <si>
    <t>SK612507A</t>
  </si>
  <si>
    <t>SK612510A</t>
  </si>
  <si>
    <t>SK613000A</t>
  </si>
  <si>
    <t>SK613005A</t>
  </si>
  <si>
    <t>SK613007A</t>
  </si>
  <si>
    <t>SK613010A</t>
  </si>
  <si>
    <t>SK613100A</t>
  </si>
  <si>
    <t>SK613105A</t>
  </si>
  <si>
    <t>SK613107A</t>
  </si>
  <si>
    <t>SK613110A</t>
  </si>
  <si>
    <t>SK613600A</t>
  </si>
  <si>
    <t>SK613605A</t>
  </si>
  <si>
    <t>SK613607A</t>
  </si>
  <si>
    <t>SK613610A</t>
  </si>
  <si>
    <t>SK613700A</t>
  </si>
  <si>
    <t>SK613705A</t>
  </si>
  <si>
    <t>SK613707A</t>
  </si>
  <si>
    <t>SK613710A</t>
  </si>
  <si>
    <t>SK613900A</t>
  </si>
  <si>
    <t>SK613905A</t>
  </si>
  <si>
    <t>SK613907A</t>
  </si>
  <si>
    <t>SK613910A</t>
  </si>
  <si>
    <t>SK671800A</t>
  </si>
  <si>
    <t>SK671805A</t>
  </si>
  <si>
    <t>SK671807A</t>
  </si>
  <si>
    <t>SK671810A</t>
  </si>
  <si>
    <t>SK671900A</t>
  </si>
  <si>
    <t>SK671905A</t>
  </si>
  <si>
    <t>SK671907A</t>
  </si>
  <si>
    <t>SK671910A</t>
  </si>
  <si>
    <t>SK672400A</t>
  </si>
  <si>
    <t>SK672405A</t>
  </si>
  <si>
    <t>SK672407A</t>
  </si>
  <si>
    <t>SK672410A</t>
  </si>
  <si>
    <t>SK672500A</t>
  </si>
  <si>
    <t>SK672505A</t>
  </si>
  <si>
    <t>SK672507A</t>
  </si>
  <si>
    <t>SK672510A</t>
  </si>
  <si>
    <t>SK673000A</t>
  </si>
  <si>
    <t>SK673005A</t>
  </si>
  <si>
    <t>SK673007A</t>
  </si>
  <si>
    <t>SK673010A</t>
  </si>
  <si>
    <t>SK673100A</t>
  </si>
  <si>
    <t>SK673105A</t>
  </si>
  <si>
    <t>SK673107A</t>
  </si>
  <si>
    <t>SK673110A</t>
  </si>
  <si>
    <t>SK673600A</t>
  </si>
  <si>
    <t>SK673605A</t>
  </si>
  <si>
    <t>SK673607A</t>
  </si>
  <si>
    <t>SK673610A</t>
  </si>
  <si>
    <t>SK673700A</t>
  </si>
  <si>
    <t>SK673705A</t>
  </si>
  <si>
    <t>SK673707A</t>
  </si>
  <si>
    <t>SK673710A</t>
  </si>
  <si>
    <t>SK673900A</t>
  </si>
  <si>
    <t>SK673905A</t>
  </si>
  <si>
    <t>SK673907A</t>
  </si>
  <si>
    <t>SK673910A</t>
  </si>
  <si>
    <t>SK691800A</t>
  </si>
  <si>
    <t>SK691805A</t>
  </si>
  <si>
    <t>SK691807A</t>
  </si>
  <si>
    <t>SK691810A</t>
  </si>
  <si>
    <t>SK691900A</t>
  </si>
  <si>
    <t>SK691905A</t>
  </si>
  <si>
    <t>SK691907A</t>
  </si>
  <si>
    <t>SK691910A</t>
  </si>
  <si>
    <t>SK692400A</t>
  </si>
  <si>
    <t>SK692405A</t>
  </si>
  <si>
    <t>SK692407A</t>
  </si>
  <si>
    <t>SK692410A</t>
  </si>
  <si>
    <t>SK692500A</t>
  </si>
  <si>
    <t>SK692505A</t>
  </si>
  <si>
    <t>SK692507A</t>
  </si>
  <si>
    <t>SK692510A</t>
  </si>
  <si>
    <t>SK693000A</t>
  </si>
  <si>
    <t>SK693005A</t>
  </si>
  <si>
    <t>SK693007A</t>
  </si>
  <si>
    <t>SK693010A</t>
  </si>
  <si>
    <t>SK693100A</t>
  </si>
  <si>
    <t>SK693105A</t>
  </si>
  <si>
    <t>SK693107A</t>
  </si>
  <si>
    <t>SK693110A</t>
  </si>
  <si>
    <t>SK693600A</t>
  </si>
  <si>
    <t>SK693605A</t>
  </si>
  <si>
    <t>SK693607A</t>
  </si>
  <si>
    <t>SK693610A</t>
  </si>
  <si>
    <t>SK693700A</t>
  </si>
  <si>
    <t>SK693705A</t>
  </si>
  <si>
    <t>SK693707A</t>
  </si>
  <si>
    <t>SK693710A</t>
  </si>
  <si>
    <t>SK693900A</t>
  </si>
  <si>
    <t>SK693905A</t>
  </si>
  <si>
    <t>SK693907A</t>
  </si>
  <si>
    <t>SK693910A</t>
  </si>
  <si>
    <t>SK711800A</t>
  </si>
  <si>
    <t>SK711805A</t>
  </si>
  <si>
    <t>SK711807A</t>
  </si>
  <si>
    <t>SK711810A</t>
  </si>
  <si>
    <t>SK711900A</t>
  </si>
  <si>
    <t>SK711905A</t>
  </si>
  <si>
    <t>SK711907A</t>
  </si>
  <si>
    <t>SK711910A</t>
  </si>
  <si>
    <t>SK712400A</t>
  </si>
  <si>
    <t>SK712405A</t>
  </si>
  <si>
    <t>SK712407A</t>
  </si>
  <si>
    <t>SK712410A</t>
  </si>
  <si>
    <t>SK712500A</t>
  </si>
  <si>
    <t>SK712505A</t>
  </si>
  <si>
    <t>SK712507A</t>
  </si>
  <si>
    <t>SK712510A</t>
  </si>
  <si>
    <t>SK713000A</t>
  </si>
  <si>
    <t>SK713005A</t>
  </si>
  <si>
    <t>SK713007A</t>
  </si>
  <si>
    <t>SK713010A</t>
  </si>
  <si>
    <t>SK713100A</t>
  </si>
  <si>
    <t>SK713105A</t>
  </si>
  <si>
    <t>SK713107A</t>
  </si>
  <si>
    <t>SK713110A</t>
  </si>
  <si>
    <t>SK713600A</t>
  </si>
  <si>
    <t>SK713605A</t>
  </si>
  <si>
    <t>SK713607A</t>
  </si>
  <si>
    <t>SK713610A</t>
  </si>
  <si>
    <t>SK713700A</t>
  </si>
  <si>
    <t>SK713705A</t>
  </si>
  <si>
    <t>SK713707A</t>
  </si>
  <si>
    <t>SK713710A</t>
  </si>
  <si>
    <t>SK713900A</t>
  </si>
  <si>
    <t>SK713905A</t>
  </si>
  <si>
    <t>SK713907A</t>
  </si>
  <si>
    <t>SK713910A</t>
  </si>
  <si>
    <t>SK771800A</t>
  </si>
  <si>
    <t>SK771805A</t>
  </si>
  <si>
    <t>SK771807A</t>
  </si>
  <si>
    <t>SK771810A</t>
  </si>
  <si>
    <t>SK771900A</t>
  </si>
  <si>
    <t>SK771905A</t>
  </si>
  <si>
    <t>SK771907A</t>
  </si>
  <si>
    <t>SK771910A</t>
  </si>
  <si>
    <t>SK772400A</t>
  </si>
  <si>
    <t>SK772405A</t>
  </si>
  <si>
    <t>SK772407A</t>
  </si>
  <si>
    <t>SK772410A</t>
  </si>
  <si>
    <t>SK772500A</t>
  </si>
  <si>
    <t>SK772505A</t>
  </si>
  <si>
    <t>SK772507A</t>
  </si>
  <si>
    <t>SK772510A</t>
  </si>
  <si>
    <t>SK773000A</t>
  </si>
  <si>
    <t>SK773005A</t>
  </si>
  <si>
    <t>SK773007A</t>
  </si>
  <si>
    <t>SK773010A</t>
  </si>
  <si>
    <t>SK773100A</t>
  </si>
  <si>
    <t>SK773105A</t>
  </si>
  <si>
    <t>SK773107A</t>
  </si>
  <si>
    <t>SK773110A</t>
  </si>
  <si>
    <t>SK773600A</t>
  </si>
  <si>
    <t>SK773605A</t>
  </si>
  <si>
    <t>SK773607A</t>
  </si>
  <si>
    <t>SK773610A</t>
  </si>
  <si>
    <t>SK773700A</t>
  </si>
  <si>
    <t>SK773705A</t>
  </si>
  <si>
    <t>SK773707A</t>
  </si>
  <si>
    <t>SK773710A</t>
  </si>
  <si>
    <t>SK773900A</t>
  </si>
  <si>
    <t>SK773905A</t>
  </si>
  <si>
    <t>SK773907A</t>
  </si>
  <si>
    <t>SK773910A</t>
  </si>
  <si>
    <t>SK791800A</t>
  </si>
  <si>
    <t>SK791805A</t>
  </si>
  <si>
    <t>SK791807A</t>
  </si>
  <si>
    <t>SK791810A</t>
  </si>
  <si>
    <t>SK791900A</t>
  </si>
  <si>
    <t>SK791905A</t>
  </si>
  <si>
    <t>SK791907A</t>
  </si>
  <si>
    <t>SK791910A</t>
  </si>
  <si>
    <t>SK792400A</t>
  </si>
  <si>
    <t>SK792405A</t>
  </si>
  <si>
    <t>SK792407A</t>
  </si>
  <si>
    <t>SK792410A</t>
  </si>
  <si>
    <t>SK792500A</t>
  </si>
  <si>
    <t>SK792505A</t>
  </si>
  <si>
    <t>SK792507A</t>
  </si>
  <si>
    <t>SK792510A</t>
  </si>
  <si>
    <t>SK793000A</t>
  </si>
  <si>
    <t>SK793005A</t>
  </si>
  <si>
    <t>SK793007A</t>
  </si>
  <si>
    <t>SK793010A</t>
  </si>
  <si>
    <t>SK793100A</t>
  </si>
  <si>
    <t>SK793105A</t>
  </si>
  <si>
    <t>SK793107A</t>
  </si>
  <si>
    <t>SK793110A</t>
  </si>
  <si>
    <t>SK793600A</t>
  </si>
  <si>
    <t>SK793605A</t>
  </si>
  <si>
    <t>SK793607A</t>
  </si>
  <si>
    <t>SK793610A</t>
  </si>
  <si>
    <t>SK793700A</t>
  </si>
  <si>
    <t>SK793705A</t>
  </si>
  <si>
    <t>SK793707A</t>
  </si>
  <si>
    <t>SK793710A</t>
  </si>
  <si>
    <t>SK793900A</t>
  </si>
  <si>
    <t>SK793905A</t>
  </si>
  <si>
    <t>SK793907A</t>
  </si>
  <si>
    <t>SK793910A</t>
  </si>
  <si>
    <t>SL111800A</t>
  </si>
  <si>
    <t>SL111805A</t>
  </si>
  <si>
    <t>SL111807A</t>
  </si>
  <si>
    <t>SL111810A</t>
  </si>
  <si>
    <t>SL111900A</t>
  </si>
  <si>
    <t>SL111905A</t>
  </si>
  <si>
    <t>SL111907A</t>
  </si>
  <si>
    <t>SL111910A</t>
  </si>
  <si>
    <t>SL112400A</t>
  </si>
  <si>
    <t>SL112405A</t>
  </si>
  <si>
    <t>SL112407A</t>
  </si>
  <si>
    <t>SL112410A</t>
  </si>
  <si>
    <t>SL112500A</t>
  </si>
  <si>
    <t>SL112505A</t>
  </si>
  <si>
    <t>SL112507A</t>
  </si>
  <si>
    <t>SL112510A</t>
  </si>
  <si>
    <t>SL113000A</t>
  </si>
  <si>
    <t>SL113005A</t>
  </si>
  <si>
    <t>SL113007A</t>
  </si>
  <si>
    <t>SL113010A</t>
  </si>
  <si>
    <t>SL113100A</t>
  </si>
  <si>
    <t>SL113105A</t>
  </si>
  <si>
    <t>SL113107A</t>
  </si>
  <si>
    <t>SL113110A</t>
  </si>
  <si>
    <t>SL113600A</t>
  </si>
  <si>
    <t>SL113605A</t>
  </si>
  <si>
    <t>SL113607A</t>
  </si>
  <si>
    <t>SL113610A</t>
  </si>
  <si>
    <t>SL113700A</t>
  </si>
  <si>
    <t>SL113705A</t>
  </si>
  <si>
    <t>SL113707A</t>
  </si>
  <si>
    <t>SL113710A</t>
  </si>
  <si>
    <t>SL113900A</t>
  </si>
  <si>
    <t>SL113905A</t>
  </si>
  <si>
    <t>SL113907A</t>
  </si>
  <si>
    <t>SL113910A</t>
  </si>
  <si>
    <t>SL171800A</t>
  </si>
  <si>
    <t>SL171805A</t>
  </si>
  <si>
    <t>SL171807A</t>
  </si>
  <si>
    <t>SL171810A</t>
  </si>
  <si>
    <t>SL171900A</t>
  </si>
  <si>
    <t>SL171905A</t>
  </si>
  <si>
    <t>SL171907A</t>
  </si>
  <si>
    <t>SL171910A</t>
  </si>
  <si>
    <t>SL172400A</t>
  </si>
  <si>
    <t>SL172405A</t>
  </si>
  <si>
    <t>SL172407A</t>
  </si>
  <si>
    <t>SL172410A</t>
  </si>
  <si>
    <t>SL172500A</t>
  </si>
  <si>
    <t>SL172505A</t>
  </si>
  <si>
    <t>SL172507A</t>
  </si>
  <si>
    <t>SL172510A</t>
  </si>
  <si>
    <t>SL173000A</t>
  </si>
  <si>
    <t>SL173005A</t>
  </si>
  <si>
    <t>SL173007A</t>
  </si>
  <si>
    <t>SL173010A</t>
  </si>
  <si>
    <t>SL173100A</t>
  </si>
  <si>
    <t>SL173105A</t>
  </si>
  <si>
    <t>SL173107A</t>
  </si>
  <si>
    <t>SL173110A</t>
  </si>
  <si>
    <t>SL173600A</t>
  </si>
  <si>
    <t>SL173605A</t>
  </si>
  <si>
    <t>SL173607A</t>
  </si>
  <si>
    <t>SL173610A</t>
  </si>
  <si>
    <t>SL173700A</t>
  </si>
  <si>
    <t>SL173705A</t>
  </si>
  <si>
    <t>SL173707A</t>
  </si>
  <si>
    <t>SL173710A</t>
  </si>
  <si>
    <t>SL173900A</t>
  </si>
  <si>
    <t>SL173905A</t>
  </si>
  <si>
    <t>SL173907A</t>
  </si>
  <si>
    <t>SL173910A</t>
  </si>
  <si>
    <t>SL191800A</t>
  </si>
  <si>
    <t>SL191805A</t>
  </si>
  <si>
    <t>SL191807A</t>
  </si>
  <si>
    <t>SL191810A</t>
  </si>
  <si>
    <t>SL191900A</t>
  </si>
  <si>
    <t>SL191905A</t>
  </si>
  <si>
    <t>SL191907A</t>
  </si>
  <si>
    <t>SL191910A</t>
  </si>
  <si>
    <t>SL192400A</t>
  </si>
  <si>
    <t>SL192405A</t>
  </si>
  <si>
    <t>SL192407A</t>
  </si>
  <si>
    <t>SL192410A</t>
  </si>
  <si>
    <t>SL192500A</t>
  </si>
  <si>
    <t>SL192505A</t>
  </si>
  <si>
    <t>SL192507A</t>
  </si>
  <si>
    <t>SL192510A</t>
  </si>
  <si>
    <t>SL193000A</t>
  </si>
  <si>
    <t>SL193005A</t>
  </si>
  <si>
    <t>SL193007A</t>
  </si>
  <si>
    <t>SL193010A</t>
  </si>
  <si>
    <t>SL193100A</t>
  </si>
  <si>
    <t>SL193105A</t>
  </si>
  <si>
    <t>SL193107A</t>
  </si>
  <si>
    <t>SL193110A</t>
  </si>
  <si>
    <t>SL193600A</t>
  </si>
  <si>
    <t>SL193605A</t>
  </si>
  <si>
    <t>SL193607A</t>
  </si>
  <si>
    <t>SL193610A</t>
  </si>
  <si>
    <t>SL193700A</t>
  </si>
  <si>
    <t>SL193705A</t>
  </si>
  <si>
    <t>SL193707A</t>
  </si>
  <si>
    <t>SL193710A</t>
  </si>
  <si>
    <t>SL193900A</t>
  </si>
  <si>
    <t>SL193905A</t>
  </si>
  <si>
    <t>SL193907A</t>
  </si>
  <si>
    <t>SL193910A</t>
  </si>
  <si>
    <t>SL511800A</t>
  </si>
  <si>
    <t>SL511805A</t>
  </si>
  <si>
    <t>SL511807A</t>
  </si>
  <si>
    <t>SL511810A</t>
  </si>
  <si>
    <t>SL511900A</t>
  </si>
  <si>
    <t>SL511905A</t>
  </si>
  <si>
    <t>SL511907A</t>
  </si>
  <si>
    <t>SL511910A</t>
  </si>
  <si>
    <t>SL512400A</t>
  </si>
  <si>
    <t>SL512405A</t>
  </si>
  <si>
    <t>SL512407A</t>
  </si>
  <si>
    <t>SL512410A</t>
  </si>
  <si>
    <t>SL512500A</t>
  </si>
  <si>
    <t>SL512505A</t>
  </si>
  <si>
    <t>SL512507A</t>
  </si>
  <si>
    <t>SL512510A</t>
  </si>
  <si>
    <t>SL513000A</t>
  </si>
  <si>
    <t>SL513005A</t>
  </si>
  <si>
    <t>SL513007A</t>
  </si>
  <si>
    <t>SL513010A</t>
  </si>
  <si>
    <t>SL513100A</t>
  </si>
  <si>
    <t>SL513105A</t>
  </si>
  <si>
    <t>SL513107A</t>
  </si>
  <si>
    <t>SL513110A</t>
  </si>
  <si>
    <t>SL513600A</t>
  </si>
  <si>
    <t>SL513605A</t>
  </si>
  <si>
    <t>SL513607A</t>
  </si>
  <si>
    <t>SL513610A</t>
  </si>
  <si>
    <t>SL513700A</t>
  </si>
  <si>
    <t>SL513705A</t>
  </si>
  <si>
    <t>SL513707A</t>
  </si>
  <si>
    <t>SL513710A</t>
  </si>
  <si>
    <t>SL513900A</t>
  </si>
  <si>
    <t>SL513905A</t>
  </si>
  <si>
    <t>SL513907A</t>
  </si>
  <si>
    <t>SL513910A</t>
  </si>
  <si>
    <t>SL571800A</t>
  </si>
  <si>
    <t>SL571805A</t>
  </si>
  <si>
    <t>SL571807A</t>
  </si>
  <si>
    <t>SL571810A</t>
  </si>
  <si>
    <t>SL571900A</t>
  </si>
  <si>
    <t>SL571905A</t>
  </si>
  <si>
    <t>SL571907A</t>
  </si>
  <si>
    <t>SL571910A</t>
  </si>
  <si>
    <t>SL572400A</t>
  </si>
  <si>
    <t>SL572405A</t>
  </si>
  <si>
    <t>SL572407A</t>
  </si>
  <si>
    <t>SL572410A</t>
  </si>
  <si>
    <t>SL572500A</t>
  </si>
  <si>
    <t>SL572505A</t>
  </si>
  <si>
    <t>SL572507A</t>
  </si>
  <si>
    <t>SL572510A</t>
  </si>
  <si>
    <t>SL573000A</t>
  </si>
  <si>
    <t>SL573005A</t>
  </si>
  <si>
    <t>SL573007A</t>
  </si>
  <si>
    <t>SL573010A</t>
  </si>
  <si>
    <t>SL573100A</t>
  </si>
  <si>
    <t>SL573105A</t>
  </si>
  <si>
    <t>SL573107A</t>
  </si>
  <si>
    <t>SL573110A</t>
  </si>
  <si>
    <t>SL573600A</t>
  </si>
  <si>
    <t>SL573605A</t>
  </si>
  <si>
    <t>SL573607A</t>
  </si>
  <si>
    <t>SL573610A</t>
  </si>
  <si>
    <t>SL573700A</t>
  </si>
  <si>
    <t>SL573705A</t>
  </si>
  <si>
    <t>SL573707A</t>
  </si>
  <si>
    <t>SL573710A</t>
  </si>
  <si>
    <t>SL573900A</t>
  </si>
  <si>
    <t>SL573905A</t>
  </si>
  <si>
    <t>SL573907A</t>
  </si>
  <si>
    <t>SL573910A</t>
  </si>
  <si>
    <t>SL591800A</t>
  </si>
  <si>
    <t>SL591805A</t>
  </si>
  <si>
    <t>SL591807A</t>
  </si>
  <si>
    <t>SL591810A</t>
  </si>
  <si>
    <t>SL591900A</t>
  </si>
  <si>
    <t>SL591905A</t>
  </si>
  <si>
    <t>SL591907A</t>
  </si>
  <si>
    <t>SL591910A</t>
  </si>
  <si>
    <t>SL592400A</t>
  </si>
  <si>
    <t>SL592405A</t>
  </si>
  <si>
    <t>SL592407A</t>
  </si>
  <si>
    <t>SL592410A</t>
  </si>
  <si>
    <t>SL592500A</t>
  </si>
  <si>
    <t>SL592505A</t>
  </si>
  <si>
    <t>SL592507A</t>
  </si>
  <si>
    <t>SL592510A</t>
  </si>
  <si>
    <t>SL593000A</t>
  </si>
  <si>
    <t>SL593005A</t>
  </si>
  <si>
    <t>SL593007A</t>
  </si>
  <si>
    <t>SL593010A</t>
  </si>
  <si>
    <t>SL593100A</t>
  </si>
  <si>
    <t>SL593105A</t>
  </si>
  <si>
    <t>SL593107A</t>
  </si>
  <si>
    <t>SL593110A</t>
  </si>
  <si>
    <t>SL593600A</t>
  </si>
  <si>
    <t>SL593605A</t>
  </si>
  <si>
    <t>SL593607A</t>
  </si>
  <si>
    <t>SL593610A</t>
  </si>
  <si>
    <t>SL593700A</t>
  </si>
  <si>
    <t>SL593705A</t>
  </si>
  <si>
    <t>SL593707A</t>
  </si>
  <si>
    <t>SL593710A</t>
  </si>
  <si>
    <t>SL593900A</t>
  </si>
  <si>
    <t>SL593905A</t>
  </si>
  <si>
    <t>SL593907A</t>
  </si>
  <si>
    <t>SL593910A</t>
  </si>
  <si>
    <t>SL611800A</t>
  </si>
  <si>
    <t>SL611805A</t>
  </si>
  <si>
    <t>SL611807A</t>
  </si>
  <si>
    <t>SL611810A</t>
  </si>
  <si>
    <t>SL611900A</t>
  </si>
  <si>
    <t>SL611905A</t>
  </si>
  <si>
    <t>SL611907A</t>
  </si>
  <si>
    <t>SL611910A</t>
  </si>
  <si>
    <t>SL612400A</t>
  </si>
  <si>
    <t>SL612405A</t>
  </si>
  <si>
    <t>SL612407A</t>
  </si>
  <si>
    <t>SL612410A</t>
  </si>
  <si>
    <t>SL612500A</t>
  </si>
  <si>
    <t>SL612505A</t>
  </si>
  <si>
    <t>SL612507A</t>
  </si>
  <si>
    <t>SL612510A</t>
  </si>
  <si>
    <t>SL613000A</t>
  </si>
  <si>
    <t>SL613005A</t>
  </si>
  <si>
    <t>SL613007A</t>
  </si>
  <si>
    <t>SL613010A</t>
  </si>
  <si>
    <t>SL613100A</t>
  </si>
  <si>
    <t>SL613105A</t>
  </si>
  <si>
    <t>SL613107A</t>
  </si>
  <si>
    <t>SL613110A</t>
  </si>
  <si>
    <t>SL613600A</t>
  </si>
  <si>
    <t>SL613605A</t>
  </si>
  <si>
    <t>SL613607A</t>
  </si>
  <si>
    <t>SL613610A</t>
  </si>
  <si>
    <t>SL613700A</t>
  </si>
  <si>
    <t>SL613705A</t>
  </si>
  <si>
    <t>SL613707A</t>
  </si>
  <si>
    <t>SL613710A</t>
  </si>
  <si>
    <t>SL613900A</t>
  </si>
  <si>
    <t>SL613905A</t>
  </si>
  <si>
    <t>SL613907A</t>
  </si>
  <si>
    <t>SL613910A</t>
  </si>
  <si>
    <t>SL671800A</t>
  </si>
  <si>
    <t>SL671805A</t>
  </si>
  <si>
    <t>SL671807A</t>
  </si>
  <si>
    <t>SL671810A</t>
  </si>
  <si>
    <t>SL671900A</t>
  </si>
  <si>
    <t>SL671905A</t>
  </si>
  <si>
    <t>SL671907A</t>
  </si>
  <si>
    <t>SL671910A</t>
  </si>
  <si>
    <t>SL672400A</t>
  </si>
  <si>
    <t>SL672405A</t>
  </si>
  <si>
    <t>SL672407A</t>
  </si>
  <si>
    <t>SL672410A</t>
  </si>
  <si>
    <t>SL672500A</t>
  </si>
  <si>
    <t>SL672505A</t>
  </si>
  <si>
    <t>SL672507A</t>
  </si>
  <si>
    <t>SL672510A</t>
  </si>
  <si>
    <t>SL673000A</t>
  </si>
  <si>
    <t>SL673005A</t>
  </si>
  <si>
    <t>SL673007A</t>
  </si>
  <si>
    <t>SL673010A</t>
  </si>
  <si>
    <t>SL673100A</t>
  </si>
  <si>
    <t>SL673105A</t>
  </si>
  <si>
    <t>SL673107A</t>
  </si>
  <si>
    <t>SL673110A</t>
  </si>
  <si>
    <t>SL673600A</t>
  </si>
  <si>
    <t>SL673605A</t>
  </si>
  <si>
    <t>SL673607A</t>
  </si>
  <si>
    <t>SL673610A</t>
  </si>
  <si>
    <t>SL673700A</t>
  </si>
  <si>
    <t>SL673705A</t>
  </si>
  <si>
    <t>SL673707A</t>
  </si>
  <si>
    <t>SL673710A</t>
  </si>
  <si>
    <t>SL673900A</t>
  </si>
  <si>
    <t>SL673905A</t>
  </si>
  <si>
    <t>SL673907A</t>
  </si>
  <si>
    <t>SL673910A</t>
  </si>
  <si>
    <t>SL691800A</t>
  </si>
  <si>
    <t>SL691805A</t>
  </si>
  <si>
    <t>SL691807A</t>
  </si>
  <si>
    <t>SL691810A</t>
  </si>
  <si>
    <t>SL691900A</t>
  </si>
  <si>
    <t>SL691905A</t>
  </si>
  <si>
    <t>SL691907A</t>
  </si>
  <si>
    <t>SL691910A</t>
  </si>
  <si>
    <t>SL692400A</t>
  </si>
  <si>
    <t>SL692405A</t>
  </si>
  <si>
    <t>SL692407A</t>
  </si>
  <si>
    <t>SL692410A</t>
  </si>
  <si>
    <t>SL692500A</t>
  </si>
  <si>
    <t>SL692505A</t>
  </si>
  <si>
    <t>SL692507A</t>
  </si>
  <si>
    <t>SL692510A</t>
  </si>
  <si>
    <t>SL693000A</t>
  </si>
  <si>
    <t>SL693005A</t>
  </si>
  <si>
    <t>SL693007A</t>
  </si>
  <si>
    <t>SL693010A</t>
  </si>
  <si>
    <t>SL693100A</t>
  </si>
  <si>
    <t>SL693105A</t>
  </si>
  <si>
    <t>SL693107A</t>
  </si>
  <si>
    <t>SL693110A</t>
  </si>
  <si>
    <t>SL693600A</t>
  </si>
  <si>
    <t>SL693605A</t>
  </si>
  <si>
    <t>SL693607A</t>
  </si>
  <si>
    <t>SL693610A</t>
  </si>
  <si>
    <t>SL693700A</t>
  </si>
  <si>
    <t>SL693705A</t>
  </si>
  <si>
    <t>SL693707A</t>
  </si>
  <si>
    <t>SL693710A</t>
  </si>
  <si>
    <t>SL693900A</t>
  </si>
  <si>
    <t>SL693905A</t>
  </si>
  <si>
    <t>SL693907A</t>
  </si>
  <si>
    <t>SL693910A</t>
  </si>
  <si>
    <t>SL911800A</t>
  </si>
  <si>
    <t>SL911805A</t>
  </si>
  <si>
    <t>SL911807A</t>
  </si>
  <si>
    <t>SL911810A</t>
  </si>
  <si>
    <t>SL911900A</t>
  </si>
  <si>
    <t>SL911905A</t>
  </si>
  <si>
    <t>SL911907A</t>
  </si>
  <si>
    <t>SL911910A</t>
  </si>
  <si>
    <t>SL912400A</t>
  </si>
  <si>
    <t>SL912405A</t>
  </si>
  <si>
    <t>SL912407A</t>
  </si>
  <si>
    <t>SL912410A</t>
  </si>
  <si>
    <t>SL912500A</t>
  </si>
  <si>
    <t>SL912505A</t>
  </si>
  <si>
    <t>SL912507A</t>
  </si>
  <si>
    <t>SL912510A</t>
  </si>
  <si>
    <t>SL913000A</t>
  </si>
  <si>
    <t>SL913005A</t>
  </si>
  <si>
    <t>SL913007A</t>
  </si>
  <si>
    <t>SL913010A</t>
  </si>
  <si>
    <t>SL913100A</t>
  </si>
  <si>
    <t>SL913105A</t>
  </si>
  <si>
    <t>SL913107A</t>
  </si>
  <si>
    <t>SL913110A</t>
  </si>
  <si>
    <t>SL913600A</t>
  </si>
  <si>
    <t>SL913605A</t>
  </si>
  <si>
    <t>SL913607A</t>
  </si>
  <si>
    <t>SL913610A</t>
  </si>
  <si>
    <t>SL913700A</t>
  </si>
  <si>
    <t>SL913705A</t>
  </si>
  <si>
    <t>SL913707A</t>
  </si>
  <si>
    <t>SL913710A</t>
  </si>
  <si>
    <t>SL913900A</t>
  </si>
  <si>
    <t>SL913905A</t>
  </si>
  <si>
    <t>SL913907A</t>
  </si>
  <si>
    <t>SL913910A</t>
  </si>
  <si>
    <t>SL971800A</t>
  </si>
  <si>
    <t>SL971805A</t>
  </si>
  <si>
    <t>SL971807A</t>
  </si>
  <si>
    <t>SL971810A</t>
  </si>
  <si>
    <t>SL971900A</t>
  </si>
  <si>
    <t>SL971905A</t>
  </si>
  <si>
    <t>SL971907A</t>
  </si>
  <si>
    <t>SL971910A</t>
  </si>
  <si>
    <t>SL972400A</t>
  </si>
  <si>
    <t>SL972405A</t>
  </si>
  <si>
    <t>SL972407A</t>
  </si>
  <si>
    <t>SL972410A</t>
  </si>
  <si>
    <t>SL972500A</t>
  </si>
  <si>
    <t>SL972505A</t>
  </si>
  <si>
    <t>SL972507A</t>
  </si>
  <si>
    <t>SL972510A</t>
  </si>
  <si>
    <t>SL973000A</t>
  </si>
  <si>
    <t>SL973005A</t>
  </si>
  <si>
    <t>SL973007A</t>
  </si>
  <si>
    <t>SL973010A</t>
  </si>
  <si>
    <t>SL973100A</t>
  </si>
  <si>
    <t>SL973105A</t>
  </si>
  <si>
    <t>SL973107A</t>
  </si>
  <si>
    <t>SL973110A</t>
  </si>
  <si>
    <t>SL973600A</t>
  </si>
  <si>
    <t>SL973605A</t>
  </si>
  <si>
    <t>SL973607A</t>
  </si>
  <si>
    <t>SL973610A</t>
  </si>
  <si>
    <t>SL973700A</t>
  </si>
  <si>
    <t>SL973705A</t>
  </si>
  <si>
    <t>SL973707A</t>
  </si>
  <si>
    <t>SL973710A</t>
  </si>
  <si>
    <t>SL973900A</t>
  </si>
  <si>
    <t>SL973905A</t>
  </si>
  <si>
    <t>SL973907A</t>
  </si>
  <si>
    <t>SL973910A</t>
  </si>
  <si>
    <t>SL991800A</t>
  </si>
  <si>
    <t>SL991805A</t>
  </si>
  <si>
    <t>SL991807A</t>
  </si>
  <si>
    <t>SL991810A</t>
  </si>
  <si>
    <t>SL991900A</t>
  </si>
  <si>
    <t>SL991905A</t>
  </si>
  <si>
    <t>SL991907A</t>
  </si>
  <si>
    <t>SL991910A</t>
  </si>
  <si>
    <t>SL992400A</t>
  </si>
  <si>
    <t>SL992405A</t>
  </si>
  <si>
    <t>SL992407A</t>
  </si>
  <si>
    <t>SL992410A</t>
  </si>
  <si>
    <t>SL992500A</t>
  </si>
  <si>
    <t>SL992505A</t>
  </si>
  <si>
    <t>SL992507A</t>
  </si>
  <si>
    <t>SL992510A</t>
  </si>
  <si>
    <t>SL993000A</t>
  </si>
  <si>
    <t>SL993005A</t>
  </si>
  <si>
    <t>SL993007A</t>
  </si>
  <si>
    <t>SL993010A</t>
  </si>
  <si>
    <t>SL993100A</t>
  </si>
  <si>
    <t>SL993105A</t>
  </si>
  <si>
    <t>SL993107A</t>
  </si>
  <si>
    <t>SL993110A</t>
  </si>
  <si>
    <t>SL993600A</t>
  </si>
  <si>
    <t>SL993605A</t>
  </si>
  <si>
    <t>SL993607A</t>
  </si>
  <si>
    <t>SL993610A</t>
  </si>
  <si>
    <t>SL993700A</t>
  </si>
  <si>
    <t>SL993705A</t>
  </si>
  <si>
    <t>SL993707A</t>
  </si>
  <si>
    <t>SL993710A</t>
  </si>
  <si>
    <t>SL993900A</t>
  </si>
  <si>
    <t>SL993905A</t>
  </si>
  <si>
    <t>SL993907A</t>
  </si>
  <si>
    <t>SL993910A</t>
  </si>
  <si>
    <t>Upflow</t>
  </si>
  <si>
    <t>N/A</t>
  </si>
  <si>
    <t>40VA, Class 2</t>
  </si>
  <si>
    <t>1/4</t>
  </si>
  <si>
    <t>40VA, Class 3</t>
  </si>
  <si>
    <t>40VA, Class 4</t>
  </si>
  <si>
    <t>40VA, Class 5</t>
  </si>
  <si>
    <t>40VA, Class 6</t>
  </si>
  <si>
    <t>40VA, Class 7</t>
  </si>
  <si>
    <t>40VA, Class 8</t>
  </si>
  <si>
    <t>40VA, Class 9</t>
  </si>
  <si>
    <t>40VA, Class 10</t>
  </si>
  <si>
    <t>40VA, Class 11</t>
  </si>
  <si>
    <t>40VA, Class 12</t>
  </si>
  <si>
    <t>40VA, Class 13</t>
  </si>
  <si>
    <t>40VA, Class 14</t>
  </si>
  <si>
    <t>40VA, Class 15</t>
  </si>
  <si>
    <t>40VA, Class 16</t>
  </si>
  <si>
    <t>40VA, Class 17</t>
  </si>
  <si>
    <t>40VA, Class 18</t>
  </si>
  <si>
    <t>40VA, Class 19</t>
  </si>
  <si>
    <t>40VA, Class 20</t>
  </si>
  <si>
    <t>40VA, Class 21</t>
  </si>
  <si>
    <t>40VA, Class 22</t>
  </si>
  <si>
    <t>40VA, Class 23</t>
  </si>
  <si>
    <t>40VA, Class 24</t>
  </si>
  <si>
    <t>40VA, Class 25</t>
  </si>
  <si>
    <t>40VA, Class 26</t>
  </si>
  <si>
    <t>40VA, Class 27</t>
  </si>
  <si>
    <t>40VA, Class 28</t>
  </si>
  <si>
    <t>40VA, Class 29</t>
  </si>
  <si>
    <t>40VA, Class 30</t>
  </si>
  <si>
    <t>40VA, Class 31</t>
  </si>
  <si>
    <t>40VA, Class 32</t>
  </si>
  <si>
    <t>40VA, Class 33</t>
  </si>
  <si>
    <t>40VA, Class 38</t>
  </si>
  <si>
    <t>40VA, Class 39</t>
  </si>
  <si>
    <t>40VA, Class 40</t>
  </si>
  <si>
    <t>40VA, Class 41</t>
  </si>
  <si>
    <t>40VA, Class 42</t>
  </si>
  <si>
    <t>40VA, Class 43</t>
  </si>
  <si>
    <t>40VA, Class 44</t>
  </si>
  <si>
    <t>40VA, Class 45</t>
  </si>
  <si>
    <t>40VA, Class 46</t>
  </si>
  <si>
    <t>40VA, Class 47</t>
  </si>
  <si>
    <t>40VA, Class 48</t>
  </si>
  <si>
    <t>40VA, Class 49</t>
  </si>
  <si>
    <t>40VA, Class 50</t>
  </si>
  <si>
    <t>40VA, Class 51</t>
  </si>
  <si>
    <t>40VA, Class 52</t>
  </si>
  <si>
    <t>40VA, Class 53</t>
  </si>
  <si>
    <t>40VA, Class 54</t>
  </si>
  <si>
    <t>40VA, Class 55</t>
  </si>
  <si>
    <t>40VA, Class 56</t>
  </si>
  <si>
    <t>40VA, Class 57</t>
  </si>
  <si>
    <t>40VA, Class 58</t>
  </si>
  <si>
    <t>40VA, Class 59</t>
  </si>
  <si>
    <t>40VA, Class 60</t>
  </si>
  <si>
    <t>40VA, Class 61</t>
  </si>
  <si>
    <t>40VA, Class 62</t>
  </si>
  <si>
    <t>40VA, Class 63</t>
  </si>
  <si>
    <t>40VA, Class 64</t>
  </si>
  <si>
    <t>40VA, Class 65</t>
  </si>
  <si>
    <t>40VA, Class 66</t>
  </si>
  <si>
    <t>40VA, Class 67</t>
  </si>
  <si>
    <t>40VA, Class 68</t>
  </si>
  <si>
    <t>40VA, Class 69</t>
  </si>
  <si>
    <t>40VA, Class 74</t>
  </si>
  <si>
    <t>40VA, Class 75</t>
  </si>
  <si>
    <t>40VA, Class 76</t>
  </si>
  <si>
    <t>40VA, Class 77</t>
  </si>
  <si>
    <t>40VA, Class 78</t>
  </si>
  <si>
    <t>40VA, Class 79</t>
  </si>
  <si>
    <t>40VA, Class 80</t>
  </si>
  <si>
    <t>40VA, Class 81</t>
  </si>
  <si>
    <t>40VA, Class 82</t>
  </si>
  <si>
    <t>40VA, Class 83</t>
  </si>
  <si>
    <t>40VA, Class 84</t>
  </si>
  <si>
    <t>40VA, Class 85</t>
  </si>
  <si>
    <t>40VA, Class 86</t>
  </si>
  <si>
    <t>40VA, Class 87</t>
  </si>
  <si>
    <t>40VA, Class 88</t>
  </si>
  <si>
    <t>40VA, Class 89</t>
  </si>
  <si>
    <t>40VA, Class 90</t>
  </si>
  <si>
    <t>40VA, Class 91</t>
  </si>
  <si>
    <t>40VA, Class 92</t>
  </si>
  <si>
    <t>40VA, Class 93</t>
  </si>
  <si>
    <t>40VA, Class 94</t>
  </si>
  <si>
    <t>40VA, Class 95</t>
  </si>
  <si>
    <t>40VA, Class 96</t>
  </si>
  <si>
    <t>40VA, Class 97</t>
  </si>
  <si>
    <t>40VA, Class 98</t>
  </si>
  <si>
    <t>40VA, Class 99</t>
  </si>
  <si>
    <t>40VA, Class 100</t>
  </si>
  <si>
    <t>40VA, Class 101</t>
  </si>
  <si>
    <t>40VA, Class 102</t>
  </si>
  <si>
    <t>40VA, Class 103</t>
  </si>
  <si>
    <t>40VA, Class 104</t>
  </si>
  <si>
    <t>40VA, Class 105</t>
  </si>
  <si>
    <t>40VA, Class 110</t>
  </si>
  <si>
    <t>40VA, Class 111</t>
  </si>
  <si>
    <t>40VA, Class 112</t>
  </si>
  <si>
    <t>40VA, Class 113</t>
  </si>
  <si>
    <t>40VA, Class 114</t>
  </si>
  <si>
    <t>40VA, Class 115</t>
  </si>
  <si>
    <t>40VA, Class 116</t>
  </si>
  <si>
    <t>40VA, Class 117</t>
  </si>
  <si>
    <t>40VA, Class 118</t>
  </si>
  <si>
    <t>40VA, Class 119</t>
  </si>
  <si>
    <t>40VA, Class 120</t>
  </si>
  <si>
    <t>40VA, Class 121</t>
  </si>
  <si>
    <t>40VA, Class 122</t>
  </si>
  <si>
    <t>40VA, Class 123</t>
  </si>
  <si>
    <t>40VA, Class 124</t>
  </si>
  <si>
    <t>40VA, Class 125</t>
  </si>
  <si>
    <t>40VA, Class 126</t>
  </si>
  <si>
    <t>40VA, Class 127</t>
  </si>
  <si>
    <t>40VA, Class 128</t>
  </si>
  <si>
    <t>40VA, Class 129</t>
  </si>
  <si>
    <t>40VA, Class 130</t>
  </si>
  <si>
    <t>40VA, Class 131</t>
  </si>
  <si>
    <t>40VA, Class 132</t>
  </si>
  <si>
    <t>40VA, Class 133</t>
  </si>
  <si>
    <t>40VA, Class 134</t>
  </si>
  <si>
    <t>40VA, Class 135</t>
  </si>
  <si>
    <t>40VA, Class 136</t>
  </si>
  <si>
    <t>40VA, Class 137</t>
  </si>
  <si>
    <t>40VA, Class 138</t>
  </si>
  <si>
    <t>40VA, Class 139</t>
  </si>
  <si>
    <t>40VA, Class 140</t>
  </si>
  <si>
    <t>40VA, Class 141</t>
  </si>
  <si>
    <t>40VA, Class 146</t>
  </si>
  <si>
    <t>40VA, Class 147</t>
  </si>
  <si>
    <t>40VA, Class 148</t>
  </si>
  <si>
    <t>40VA, Class 149</t>
  </si>
  <si>
    <t>40VA, Class 150</t>
  </si>
  <si>
    <t>40VA, Class 151</t>
  </si>
  <si>
    <t>40VA, Class 152</t>
  </si>
  <si>
    <t>40VA, Class 153</t>
  </si>
  <si>
    <t>40VA, Class 154</t>
  </si>
  <si>
    <t>40VA, Class 155</t>
  </si>
  <si>
    <t>40VA, Class 156</t>
  </si>
  <si>
    <t>40VA, Class 157</t>
  </si>
  <si>
    <t>40VA, Class 158</t>
  </si>
  <si>
    <t>40VA, Class 159</t>
  </si>
  <si>
    <t>40VA, Class 160</t>
  </si>
  <si>
    <t>40VA, Class 161</t>
  </si>
  <si>
    <t>40VA, Class 162</t>
  </si>
  <si>
    <t>40VA, Class 163</t>
  </si>
  <si>
    <t>40VA, Class 164</t>
  </si>
  <si>
    <t>40VA, Class 165</t>
  </si>
  <si>
    <t>40VA, Class 166</t>
  </si>
  <si>
    <t>40VA, Class 167</t>
  </si>
  <si>
    <t>40VA, Class 168</t>
  </si>
  <si>
    <t>40VA, Class 169</t>
  </si>
  <si>
    <t>40VA, Class 170</t>
  </si>
  <si>
    <t>40VA, Class 171</t>
  </si>
  <si>
    <t>40VA, Class 172</t>
  </si>
  <si>
    <t>40VA, Class 173</t>
  </si>
  <si>
    <t>40VA, Class 174</t>
  </si>
  <si>
    <t>40VA, Class 175</t>
  </si>
  <si>
    <t>40VA, Class 176</t>
  </si>
  <si>
    <t>40VA, Class 177</t>
  </si>
  <si>
    <t>40VA, Class 182</t>
  </si>
  <si>
    <t>40VA, Class 183</t>
  </si>
  <si>
    <t>40VA, Class 184</t>
  </si>
  <si>
    <t>40VA, Class 185</t>
  </si>
  <si>
    <t>40VA, Class 186</t>
  </si>
  <si>
    <t>40VA, Class 187</t>
  </si>
  <si>
    <t>40VA, Class 188</t>
  </si>
  <si>
    <t>40VA, Class 189</t>
  </si>
  <si>
    <t>40VA, Class 190</t>
  </si>
  <si>
    <t>40VA, Class 191</t>
  </si>
  <si>
    <t>40VA, Class 192</t>
  </si>
  <si>
    <t>40VA, Class 193</t>
  </si>
  <si>
    <t>40VA, Class 194</t>
  </si>
  <si>
    <t>40VA, Class 195</t>
  </si>
  <si>
    <t>40VA, Class 196</t>
  </si>
  <si>
    <t>40VA, Class 197</t>
  </si>
  <si>
    <t>40VA, Class 198</t>
  </si>
  <si>
    <t>40VA, Class 199</t>
  </si>
  <si>
    <t>40VA, Class 200</t>
  </si>
  <si>
    <t>40VA, Class 201</t>
  </si>
  <si>
    <t>40VA, Class 202</t>
  </si>
  <si>
    <t>40VA, Class 203</t>
  </si>
  <si>
    <t>40VA, Class 204</t>
  </si>
  <si>
    <t>40VA, Class 205</t>
  </si>
  <si>
    <t>40VA, Class 206</t>
  </si>
  <si>
    <t>40VA, Class 207</t>
  </si>
  <si>
    <t>40VA, Class 208</t>
  </si>
  <si>
    <t>40VA, Class 209</t>
  </si>
  <si>
    <t>40VA, Class 210</t>
  </si>
  <si>
    <t>40VA, Class 211</t>
  </si>
  <si>
    <t>40VA, Class 212</t>
  </si>
  <si>
    <t>40VA, Class 213</t>
  </si>
  <si>
    <t>40VA, Class 218</t>
  </si>
  <si>
    <t>40VA, Class 219</t>
  </si>
  <si>
    <t>40VA, Class 220</t>
  </si>
  <si>
    <t>40VA, Class 221</t>
  </si>
  <si>
    <t>40VA, Class 222</t>
  </si>
  <si>
    <t>40VA, Class 223</t>
  </si>
  <si>
    <t>40VA, Class 224</t>
  </si>
  <si>
    <t>40VA, Class 225</t>
  </si>
  <si>
    <t>40VA, Class 226</t>
  </si>
  <si>
    <t>40VA, Class 227</t>
  </si>
  <si>
    <t>40VA, Class 228</t>
  </si>
  <si>
    <t>40VA, Class 229</t>
  </si>
  <si>
    <t>40VA, Class 230</t>
  </si>
  <si>
    <t>40VA, Class 231</t>
  </si>
  <si>
    <t>40VA, Class 232</t>
  </si>
  <si>
    <t>40VA, Class 233</t>
  </si>
  <si>
    <t>40VA, Class 234</t>
  </si>
  <si>
    <t>40VA, Class 235</t>
  </si>
  <si>
    <t>40VA, Class 236</t>
  </si>
  <si>
    <t>40VA, Class 237</t>
  </si>
  <si>
    <t>40VA, Class 238</t>
  </si>
  <si>
    <t>40VA, Class 239</t>
  </si>
  <si>
    <t>40VA, Class 240</t>
  </si>
  <si>
    <t>40VA, Class 241</t>
  </si>
  <si>
    <t>40VA, Class 242</t>
  </si>
  <si>
    <t>40VA, Class 243</t>
  </si>
  <si>
    <t>40VA, Class 244</t>
  </si>
  <si>
    <t>40VA, Class 245</t>
  </si>
  <si>
    <t>40VA, Class 246</t>
  </si>
  <si>
    <t>40VA, Class 247</t>
  </si>
  <si>
    <t>40VA, Class 248</t>
  </si>
  <si>
    <t>40VA, Class 249</t>
  </si>
  <si>
    <t>40VA, Class 254</t>
  </si>
  <si>
    <t>40VA, Class 255</t>
  </si>
  <si>
    <t>40VA, Class 256</t>
  </si>
  <si>
    <t>40VA, Class 257</t>
  </si>
  <si>
    <t>40VA, Class 258</t>
  </si>
  <si>
    <t>40VA, Class 259</t>
  </si>
  <si>
    <t>40VA, Class 260</t>
  </si>
  <si>
    <t>40VA, Class 261</t>
  </si>
  <si>
    <t>40VA, Class 262</t>
  </si>
  <si>
    <t>40VA, Class 263</t>
  </si>
  <si>
    <t>40VA, Class 264</t>
  </si>
  <si>
    <t>40VA, Class 265</t>
  </si>
  <si>
    <t>40VA, Class 266</t>
  </si>
  <si>
    <t>40VA, Class 267</t>
  </si>
  <si>
    <t>40VA, Class 268</t>
  </si>
  <si>
    <t>40VA, Class 269</t>
  </si>
  <si>
    <t>40VA, Class 270</t>
  </si>
  <si>
    <t>40VA, Class 271</t>
  </si>
  <si>
    <t>40VA, Class 272</t>
  </si>
  <si>
    <t>40VA, Class 273</t>
  </si>
  <si>
    <t>40VA, Class 274</t>
  </si>
  <si>
    <t>40VA, Class 275</t>
  </si>
  <si>
    <t>40VA, Class 276</t>
  </si>
  <si>
    <t>40VA, Class 277</t>
  </si>
  <si>
    <t>40VA, Class 278</t>
  </si>
  <si>
    <t>40VA, Class 279</t>
  </si>
  <si>
    <t>40VA, Class 280</t>
  </si>
  <si>
    <t>40VA, Class 281</t>
  </si>
  <si>
    <t>40VA, Class 282</t>
  </si>
  <si>
    <t>40VA, Class 283</t>
  </si>
  <si>
    <t>40VA, Class 284</t>
  </si>
  <si>
    <t>40VA, Class 285</t>
  </si>
  <si>
    <t>40VA, Class 290</t>
  </si>
  <si>
    <t>40VA, Class 291</t>
  </si>
  <si>
    <t>40VA, Class 292</t>
  </si>
  <si>
    <t>40VA, Class 293</t>
  </si>
  <si>
    <t>40VA, Class 294</t>
  </si>
  <si>
    <t>40VA, Class 295</t>
  </si>
  <si>
    <t>40VA, Class 296</t>
  </si>
  <si>
    <t>40VA, Class 297</t>
  </si>
  <si>
    <t>40VA, Class 298</t>
  </si>
  <si>
    <t>40VA, Class 299</t>
  </si>
  <si>
    <t>40VA, Class 300</t>
  </si>
  <si>
    <t>40VA, Class 301</t>
  </si>
  <si>
    <t>40VA, Class 302</t>
  </si>
  <si>
    <t>40VA, Class 303</t>
  </si>
  <si>
    <t>40VA, Class 304</t>
  </si>
  <si>
    <t>40VA, Class 305</t>
  </si>
  <si>
    <t>40VA, Class 306</t>
  </si>
  <si>
    <t>40VA, Class 307</t>
  </si>
  <si>
    <t>40VA, Class 308</t>
  </si>
  <si>
    <t>40VA, Class 309</t>
  </si>
  <si>
    <t>40VA, Class 310</t>
  </si>
  <si>
    <t>40VA, Class 311</t>
  </si>
  <si>
    <t>40VA, Class 312</t>
  </si>
  <si>
    <t>40VA, Class 313</t>
  </si>
  <si>
    <t>40VA, Class 314</t>
  </si>
  <si>
    <t>40VA, Class 315</t>
  </si>
  <si>
    <t>40VA, Class 316</t>
  </si>
  <si>
    <t>40VA, Class 317</t>
  </si>
  <si>
    <t>40VA, Class 318</t>
  </si>
  <si>
    <t>40VA, Class 319</t>
  </si>
  <si>
    <t>40VA, Class 320</t>
  </si>
  <si>
    <t>40VA, Class 321</t>
  </si>
  <si>
    <t>40VA, Class 326</t>
  </si>
  <si>
    <t>40VA, Class 327</t>
  </si>
  <si>
    <t>40VA, Class 328</t>
  </si>
  <si>
    <t>40VA, Class 329</t>
  </si>
  <si>
    <t>40VA, Class 330</t>
  </si>
  <si>
    <t>40VA, Class 331</t>
  </si>
  <si>
    <t>40VA, Class 332</t>
  </si>
  <si>
    <t>40VA, Class 333</t>
  </si>
  <si>
    <t>40VA, Class 334</t>
  </si>
  <si>
    <t>40VA, Class 335</t>
  </si>
  <si>
    <t>40VA, Class 336</t>
  </si>
  <si>
    <t>40VA, Class 337</t>
  </si>
  <si>
    <t>40VA, Class 338</t>
  </si>
  <si>
    <t>40VA, Class 339</t>
  </si>
  <si>
    <t>40VA, Class 340</t>
  </si>
  <si>
    <t>40VA, Class 341</t>
  </si>
  <si>
    <t>40VA, Class 342</t>
  </si>
  <si>
    <t>40VA, Class 343</t>
  </si>
  <si>
    <t>40VA, Class 344</t>
  </si>
  <si>
    <t>40VA, Class 345</t>
  </si>
  <si>
    <t>40VA, Class 346</t>
  </si>
  <si>
    <t>40VA, Class 347</t>
  </si>
  <si>
    <t>40VA, Class 348</t>
  </si>
  <si>
    <t>40VA, Class 349</t>
  </si>
  <si>
    <t>40VA, Class 350</t>
  </si>
  <si>
    <t>40VA, Class 351</t>
  </si>
  <si>
    <t>40VA, Class 352</t>
  </si>
  <si>
    <t>40VA, Class 353</t>
  </si>
  <si>
    <t>40VA, Class 354</t>
  </si>
  <si>
    <t>40VA, Class 355</t>
  </si>
  <si>
    <t>40VA, Class 356</t>
  </si>
  <si>
    <t>40VA, Class 357</t>
  </si>
  <si>
    <t>40VA, Class 362</t>
  </si>
  <si>
    <t>40VA, Class 363</t>
  </si>
  <si>
    <t>40VA, Class 364</t>
  </si>
  <si>
    <t>40VA, Class 365</t>
  </si>
  <si>
    <t>40VA, Class 366</t>
  </si>
  <si>
    <t>40VA, Class 367</t>
  </si>
  <si>
    <t>40VA, Class 368</t>
  </si>
  <si>
    <t>40VA, Class 369</t>
  </si>
  <si>
    <t>40VA, Class 370</t>
  </si>
  <si>
    <t>40VA, Class 371</t>
  </si>
  <si>
    <t>40VA, Class 372</t>
  </si>
  <si>
    <t>40VA, Class 373</t>
  </si>
  <si>
    <t>40VA, Class 374</t>
  </si>
  <si>
    <t>40VA, Class 375</t>
  </si>
  <si>
    <t>40VA, Class 376</t>
  </si>
  <si>
    <t>40VA, Class 377</t>
  </si>
  <si>
    <t>40VA, Class 378</t>
  </si>
  <si>
    <t>40VA, Class 379</t>
  </si>
  <si>
    <t>40VA, Class 380</t>
  </si>
  <si>
    <t>40VA, Class 381</t>
  </si>
  <si>
    <t>40VA, Class 382</t>
  </si>
  <si>
    <t>40VA, Class 383</t>
  </si>
  <si>
    <t>40VA, Class 384</t>
  </si>
  <si>
    <t>40VA, Class 385</t>
  </si>
  <si>
    <t>40VA, Class 386</t>
  </si>
  <si>
    <t>40VA, Class 387</t>
  </si>
  <si>
    <t>40VA, Class 388</t>
  </si>
  <si>
    <t>40VA, Class 389</t>
  </si>
  <si>
    <t>40VA, Class 390</t>
  </si>
  <si>
    <t>40VA, Class 391</t>
  </si>
  <si>
    <t>40VA, Class 392</t>
  </si>
  <si>
    <t>40VA, Class 393</t>
  </si>
  <si>
    <t>40VA, Class 398</t>
  </si>
  <si>
    <t>40VA, Class 399</t>
  </si>
  <si>
    <t>40VA, Class 400</t>
  </si>
  <si>
    <t>40VA, Class 401</t>
  </si>
  <si>
    <t>40VA, Class 402</t>
  </si>
  <si>
    <t>40VA, Class 403</t>
  </si>
  <si>
    <t>40VA, Class 404</t>
  </si>
  <si>
    <t>40VA, Class 405</t>
  </si>
  <si>
    <t>40VA, Class 406</t>
  </si>
  <si>
    <t>40VA, Class 407</t>
  </si>
  <si>
    <t>40VA, Class 408</t>
  </si>
  <si>
    <t>40VA, Class 409</t>
  </si>
  <si>
    <t>40VA, Class 410</t>
  </si>
  <si>
    <t>40VA, Class 411</t>
  </si>
  <si>
    <t>40VA, Class 412</t>
  </si>
  <si>
    <t>40VA, Class 413</t>
  </si>
  <si>
    <t>40VA, Class 414</t>
  </si>
  <si>
    <t>40VA, Class 415</t>
  </si>
  <si>
    <t>40VA, Class 416</t>
  </si>
  <si>
    <t>40VA, Class 417</t>
  </si>
  <si>
    <t>40VA, Class 418</t>
  </si>
  <si>
    <t>40VA, Class 419</t>
  </si>
  <si>
    <t>40VA, Class 420</t>
  </si>
  <si>
    <t>40VA, Class 421</t>
  </si>
  <si>
    <t>40VA, Class 422</t>
  </si>
  <si>
    <t>40VA, Class 423</t>
  </si>
  <si>
    <t>40VA, Class 424</t>
  </si>
  <si>
    <t>40VA, Class 425</t>
  </si>
  <si>
    <t>40VA, Class 426</t>
  </si>
  <si>
    <t>40VA, Class 427</t>
  </si>
  <si>
    <t>40VA, Class 428</t>
  </si>
  <si>
    <t>40VA, Class 429</t>
  </si>
  <si>
    <t>40VA, Class 434</t>
  </si>
  <si>
    <t>40VA, Class 435</t>
  </si>
  <si>
    <t>40VA, Class 436</t>
  </si>
  <si>
    <t>40VA, Class 437</t>
  </si>
  <si>
    <t>40VA, Class 438</t>
  </si>
  <si>
    <t>40VA, Class 439</t>
  </si>
  <si>
    <t>40VA, Class 440</t>
  </si>
  <si>
    <t>40VA, Class 441</t>
  </si>
  <si>
    <t>40VA, Class 442</t>
  </si>
  <si>
    <t>40VA, Class 443</t>
  </si>
  <si>
    <t>40VA, Class 444</t>
  </si>
  <si>
    <t>40VA, Class 445</t>
  </si>
  <si>
    <t>40VA, Class 446</t>
  </si>
  <si>
    <t>40VA, Class 447</t>
  </si>
  <si>
    <t>40VA, Class 448</t>
  </si>
  <si>
    <t>40VA, Class 449</t>
  </si>
  <si>
    <t>40VA, Class 450</t>
  </si>
  <si>
    <t>40VA, Class 451</t>
  </si>
  <si>
    <t>40VA, Class 452</t>
  </si>
  <si>
    <t>40VA, Class 453</t>
  </si>
  <si>
    <t>40VA, Class 454</t>
  </si>
  <si>
    <t>40VA, Class 455</t>
  </si>
  <si>
    <t>40VA, Class 456</t>
  </si>
  <si>
    <t>40VA, Class 457</t>
  </si>
  <si>
    <t>40VA, Class 458</t>
  </si>
  <si>
    <t>40VA, Class 459</t>
  </si>
  <si>
    <t>40VA, Class 460</t>
  </si>
  <si>
    <t>40VA, Class 461</t>
  </si>
  <si>
    <t>40VA, Class 462</t>
  </si>
  <si>
    <t>40VA, Class 463</t>
  </si>
  <si>
    <t>40VA, Class 464</t>
  </si>
  <si>
    <t>40VA, Class 465</t>
  </si>
  <si>
    <t>40VA, Class 470</t>
  </si>
  <si>
    <t>40VA, Class 471</t>
  </si>
  <si>
    <t>40VA, Class 472</t>
  </si>
  <si>
    <t>40VA, Class 473</t>
  </si>
  <si>
    <t>40VA, Class 474</t>
  </si>
  <si>
    <t>40VA, Class 475</t>
  </si>
  <si>
    <t>40VA, Class 476</t>
  </si>
  <si>
    <t>40VA, Class 477</t>
  </si>
  <si>
    <t>40VA, Class 478</t>
  </si>
  <si>
    <t>40VA, Class 479</t>
  </si>
  <si>
    <t>40VA, Class 480</t>
  </si>
  <si>
    <t>40VA, Class 481</t>
  </si>
  <si>
    <t>40VA, Class 482</t>
  </si>
  <si>
    <t>40VA, Class 483</t>
  </si>
  <si>
    <t>40VA, Class 484</t>
  </si>
  <si>
    <t>40VA, Class 485</t>
  </si>
  <si>
    <t>40VA, Class 486</t>
  </si>
  <si>
    <t>40VA, Class 487</t>
  </si>
  <si>
    <t>40VA, Class 488</t>
  </si>
  <si>
    <t>40VA, Class 489</t>
  </si>
  <si>
    <t>40VA, Class 490</t>
  </si>
  <si>
    <t>40VA, Class 491</t>
  </si>
  <si>
    <t>40VA, Class 492</t>
  </si>
  <si>
    <t>40VA, Class 493</t>
  </si>
  <si>
    <t>40VA, Class 494</t>
  </si>
  <si>
    <t>40VA, Class 495</t>
  </si>
  <si>
    <t>40VA, Class 496</t>
  </si>
  <si>
    <t>40VA, Class 497</t>
  </si>
  <si>
    <t>40VA, Class 498</t>
  </si>
  <si>
    <t>40VA, Class 499</t>
  </si>
  <si>
    <t>40VA, Class 500</t>
  </si>
  <si>
    <t>40VA, Class 501</t>
  </si>
  <si>
    <t>40VA, Class 506</t>
  </si>
  <si>
    <t>40VA, Class 507</t>
  </si>
  <si>
    <t>40VA, Class 508</t>
  </si>
  <si>
    <t>40VA, Class 509</t>
  </si>
  <si>
    <t>40VA, Class 510</t>
  </si>
  <si>
    <t>40VA, Class 511</t>
  </si>
  <si>
    <t>40VA, Class 512</t>
  </si>
  <si>
    <t>40VA, Class 513</t>
  </si>
  <si>
    <t>40VA, Class 514</t>
  </si>
  <si>
    <t>40VA, Class 515</t>
  </si>
  <si>
    <t>40VA, Class 516</t>
  </si>
  <si>
    <t>40VA, Class 517</t>
  </si>
  <si>
    <t>40VA, Class 518</t>
  </si>
  <si>
    <t>40VA, Class 519</t>
  </si>
  <si>
    <t>40VA, Class 520</t>
  </si>
  <si>
    <t>40VA, Class 521</t>
  </si>
  <si>
    <t>40VA, Class 522</t>
  </si>
  <si>
    <t>40VA, Class 523</t>
  </si>
  <si>
    <t>40VA, Class 524</t>
  </si>
  <si>
    <t>40VA, Class 525</t>
  </si>
  <si>
    <t>40VA, Class 526</t>
  </si>
  <si>
    <t>40VA, Class 527</t>
  </si>
  <si>
    <t>40VA, Class 528</t>
  </si>
  <si>
    <t>40VA, Class 529</t>
  </si>
  <si>
    <t>40VA, Class 530</t>
  </si>
  <si>
    <t>40VA, Class 531</t>
  </si>
  <si>
    <t>40VA, Class 532</t>
  </si>
  <si>
    <t>40VA, Class 533</t>
  </si>
  <si>
    <t>40VA, Class 534</t>
  </si>
  <si>
    <t>40VA, Class 535</t>
  </si>
  <si>
    <t>40VA, Class 536</t>
  </si>
  <si>
    <t>40VA, Class 537</t>
  </si>
  <si>
    <t>40VA, Class 542</t>
  </si>
  <si>
    <t>40VA, Class 543</t>
  </si>
  <si>
    <t>40VA, Class 544</t>
  </si>
  <si>
    <t>40VA, Class 545</t>
  </si>
  <si>
    <t>40VA, Class 546</t>
  </si>
  <si>
    <t>40VA, Class 547</t>
  </si>
  <si>
    <t>40VA, Class 548</t>
  </si>
  <si>
    <t>40VA, Class 549</t>
  </si>
  <si>
    <t>40VA, Class 550</t>
  </si>
  <si>
    <t>40VA, Class 551</t>
  </si>
  <si>
    <t>40VA, Class 552</t>
  </si>
  <si>
    <t>40VA, Class 553</t>
  </si>
  <si>
    <t>40VA, Class 554</t>
  </si>
  <si>
    <t>40VA, Class 555</t>
  </si>
  <si>
    <t>40VA, Class 556</t>
  </si>
  <si>
    <t>40VA, Class 557</t>
  </si>
  <si>
    <t>40VA, Class 558</t>
  </si>
  <si>
    <t>40VA, Class 559</t>
  </si>
  <si>
    <t>40VA, Class 560</t>
  </si>
  <si>
    <t>40VA, Class 561</t>
  </si>
  <si>
    <t>40VA, Class 562</t>
  </si>
  <si>
    <t>40VA, Class 563</t>
  </si>
  <si>
    <t>40VA, Class 564</t>
  </si>
  <si>
    <t>40VA, Class 565</t>
  </si>
  <si>
    <t>40VA, Class 566</t>
  </si>
  <si>
    <t>40VA, Class 567</t>
  </si>
  <si>
    <t>40VA, Class 568</t>
  </si>
  <si>
    <t>40VA, Class 569</t>
  </si>
  <si>
    <t>40VA, Class 570</t>
  </si>
  <si>
    <t>40VA, Class 571</t>
  </si>
  <si>
    <t>40VA, Class 572</t>
  </si>
  <si>
    <t>40VA, Class 573</t>
  </si>
  <si>
    <t>40VA, Class 578</t>
  </si>
  <si>
    <t>40VA, Class 579</t>
  </si>
  <si>
    <t>40VA, Class 580</t>
  </si>
  <si>
    <t>40VA, Class 581</t>
  </si>
  <si>
    <t>40VA, Class 582</t>
  </si>
  <si>
    <t>40VA, Class 583</t>
  </si>
  <si>
    <t>40VA, Class 584</t>
  </si>
  <si>
    <t>40VA, Class 585</t>
  </si>
  <si>
    <t>40VA, Class 586</t>
  </si>
  <si>
    <t>40VA, Class 587</t>
  </si>
  <si>
    <t>40VA, Class 588</t>
  </si>
  <si>
    <t>40VA, Class 589</t>
  </si>
  <si>
    <t>40VA, Class 590</t>
  </si>
  <si>
    <t>40VA, Class 591</t>
  </si>
  <si>
    <t>40VA, Class 592</t>
  </si>
  <si>
    <t>40VA, Class 593</t>
  </si>
  <si>
    <t>40VA, Class 594</t>
  </si>
  <si>
    <t>40VA, Class 595</t>
  </si>
  <si>
    <t>40VA, Class 596</t>
  </si>
  <si>
    <t>40VA, Class 597</t>
  </si>
  <si>
    <t>40VA, Class 598</t>
  </si>
  <si>
    <t>40VA, Class 599</t>
  </si>
  <si>
    <t>40VA, Class 600</t>
  </si>
  <si>
    <t>40VA, Class 601</t>
  </si>
  <si>
    <t>40VA, Class 602</t>
  </si>
  <si>
    <t>40VA, Class 603</t>
  </si>
  <si>
    <t>40VA, Class 604</t>
  </si>
  <si>
    <t>40VA, Class 605</t>
  </si>
  <si>
    <t>40VA, Class 606</t>
  </si>
  <si>
    <t>40VA, Class 607</t>
  </si>
  <si>
    <t>40VA, Class 608</t>
  </si>
  <si>
    <t>40VA, Class 609</t>
  </si>
  <si>
    <t>40VA, Class 614</t>
  </si>
  <si>
    <t>40VA, Class 615</t>
  </si>
  <si>
    <t>40VA, Class 616</t>
  </si>
  <si>
    <t>40VA, Class 617</t>
  </si>
  <si>
    <t>40VA, Class 618</t>
  </si>
  <si>
    <t>40VA, Class 619</t>
  </si>
  <si>
    <t>40VA, Class 620</t>
  </si>
  <si>
    <t>40VA, Class 621</t>
  </si>
  <si>
    <t>40VA, Class 622</t>
  </si>
  <si>
    <t>40VA, Class 623</t>
  </si>
  <si>
    <t>40VA, Class 624</t>
  </si>
  <si>
    <t>40VA, Class 625</t>
  </si>
  <si>
    <t>40VA, Class 626</t>
  </si>
  <si>
    <t>40VA, Class 627</t>
  </si>
  <si>
    <t>40VA, Class 628</t>
  </si>
  <si>
    <t>40VA, Class 629</t>
  </si>
  <si>
    <t>40VA, Class 630</t>
  </si>
  <si>
    <t>40VA, Class 631</t>
  </si>
  <si>
    <t>40VA, Class 632</t>
  </si>
  <si>
    <t>40VA, Class 633</t>
  </si>
  <si>
    <t>40VA, Class 634</t>
  </si>
  <si>
    <t>40VA, Class 635</t>
  </si>
  <si>
    <t>40VA, Class 636</t>
  </si>
  <si>
    <t>40VA, Class 637</t>
  </si>
  <si>
    <t>40VA, Class 638</t>
  </si>
  <si>
    <t>40VA, Class 639</t>
  </si>
  <si>
    <t>40VA, Class 640</t>
  </si>
  <si>
    <t>40VA, Class 641</t>
  </si>
  <si>
    <t>40VA, Class 642</t>
  </si>
  <si>
    <t>40VA, Class 643</t>
  </si>
  <si>
    <t>40VA, Class 644</t>
  </si>
  <si>
    <t>40VA, Class 645</t>
  </si>
  <si>
    <t>40VA, Class 650</t>
  </si>
  <si>
    <t>40VA, Class 651</t>
  </si>
  <si>
    <t>40VA, Class 652</t>
  </si>
  <si>
    <t>40VA, Class 653</t>
  </si>
  <si>
    <t>40VA, Class 654</t>
  </si>
  <si>
    <t>40VA, Class 655</t>
  </si>
  <si>
    <t>40VA, Class 656</t>
  </si>
  <si>
    <t>40VA, Class 657</t>
  </si>
  <si>
    <t>40VA, Class 658</t>
  </si>
  <si>
    <t>40VA, Class 659</t>
  </si>
  <si>
    <t>40VA, Class 660</t>
  </si>
  <si>
    <t>40VA, Class 661</t>
  </si>
  <si>
    <t>40VA, Class 662</t>
  </si>
  <si>
    <t>40VA, Class 663</t>
  </si>
  <si>
    <t>40VA, Class 664</t>
  </si>
  <si>
    <t>40VA, Class 665</t>
  </si>
  <si>
    <t>40VA, Class 666</t>
  </si>
  <si>
    <t>40VA, Class 667</t>
  </si>
  <si>
    <t>40VA, Class 668</t>
  </si>
  <si>
    <t>40VA, Class 669</t>
  </si>
  <si>
    <t>40VA, Class 670</t>
  </si>
  <si>
    <t>40VA, Class 671</t>
  </si>
  <si>
    <t>40VA, Class 672</t>
  </si>
  <si>
    <t>40VA, Class 673</t>
  </si>
  <si>
    <t>40VA, Class 674</t>
  </si>
  <si>
    <t>40VA, Class 675</t>
  </si>
  <si>
    <t>40VA, Class 676</t>
  </si>
  <si>
    <t>40VA, Class 677</t>
  </si>
  <si>
    <t>40VA, Class 678</t>
  </si>
  <si>
    <t>40VA, Class 679</t>
  </si>
  <si>
    <t>40VA, Class 680</t>
  </si>
  <si>
    <t>40VA, Class 681</t>
  </si>
  <si>
    <t>40VA, Class 682</t>
  </si>
  <si>
    <t>40VA, Class 683</t>
  </si>
  <si>
    <t>40VA, Class 684</t>
  </si>
  <si>
    <t>40VA, Class 685</t>
  </si>
  <si>
    <t>40VA, Class 686</t>
  </si>
  <si>
    <t>40VA, Class 687</t>
  </si>
  <si>
    <t>40VA, Class 688</t>
  </si>
  <si>
    <t>40VA, Class 689</t>
  </si>
  <si>
    <t>40VA, Class 690</t>
  </si>
  <si>
    <t>40VA, Class 691</t>
  </si>
  <si>
    <t>40VA, Class 692</t>
  </si>
  <si>
    <t>40VA, Class 693</t>
  </si>
  <si>
    <t>40VA, Class 694</t>
  </si>
  <si>
    <t>40VA, Class 695</t>
  </si>
  <si>
    <t>40VA, Class 696</t>
  </si>
  <si>
    <t>40VA, Class 697</t>
  </si>
  <si>
    <t>40VA, Class 698</t>
  </si>
  <si>
    <t>40VA, Class 699</t>
  </si>
  <si>
    <t>40VA, Class 700</t>
  </si>
  <si>
    <t>40VA, Class 701</t>
  </si>
  <si>
    <t>40VA, Class 702</t>
  </si>
  <si>
    <t>40VA, Class 703</t>
  </si>
  <si>
    <t>40VA, Class 704</t>
  </si>
  <si>
    <t>40VA, Class 705</t>
  </si>
  <si>
    <t>40VA, Class 706</t>
  </si>
  <si>
    <t>40VA, Class 707</t>
  </si>
  <si>
    <t>40VA, Class 708</t>
  </si>
  <si>
    <t>40VA, Class 709</t>
  </si>
  <si>
    <t>40VA, Class 710</t>
  </si>
  <si>
    <t>40VA, Class 711</t>
  </si>
  <si>
    <t>40VA, Class 712</t>
  </si>
  <si>
    <t>40VA, Class 713</t>
  </si>
  <si>
    <t>40VA, Class 714</t>
  </si>
  <si>
    <t>40VA, Class 715</t>
  </si>
  <si>
    <t>40VA, Class 716</t>
  </si>
  <si>
    <t>40VA, Class 717</t>
  </si>
  <si>
    <t>40VA, Class 718</t>
  </si>
  <si>
    <t>40VA, Class 719</t>
  </si>
  <si>
    <t>40VA, Class 720</t>
  </si>
  <si>
    <t>40VA, Class 721</t>
  </si>
  <si>
    <t>40VA, Class 722</t>
  </si>
  <si>
    <t>40VA, Class 723</t>
  </si>
  <si>
    <t>40VA, Class 724</t>
  </si>
  <si>
    <t>40VA, Class 725</t>
  </si>
  <si>
    <t>40VA, Class 726</t>
  </si>
  <si>
    <t>40VA, Class 727</t>
  </si>
  <si>
    <t>40VA, Class 728</t>
  </si>
  <si>
    <t>40VA, Class 729</t>
  </si>
  <si>
    <t>40VA, Class 730</t>
  </si>
  <si>
    <t>40VA, Class 731</t>
  </si>
  <si>
    <t>40VA, Class 732</t>
  </si>
  <si>
    <t>40VA, Class 733</t>
  </si>
  <si>
    <t>40VA, Class 734</t>
  </si>
  <si>
    <t>40VA, Class 735</t>
  </si>
  <si>
    <t>40VA, Class 736</t>
  </si>
  <si>
    <t>40VA, Class 737</t>
  </si>
  <si>
    <t>40VA, Class 738</t>
  </si>
  <si>
    <t>40VA, Class 739</t>
  </si>
  <si>
    <t>40VA, Class 740</t>
  </si>
  <si>
    <t>40VA, Class 741</t>
  </si>
  <si>
    <t>40VA, Class 742</t>
  </si>
  <si>
    <t>40VA, Class 743</t>
  </si>
  <si>
    <t>40VA, Class 744</t>
  </si>
  <si>
    <t>40VA, Class 745</t>
  </si>
  <si>
    <t>40VA, Class 746</t>
  </si>
  <si>
    <t>40VA, Class 747</t>
  </si>
  <si>
    <t>40VA, Class 748</t>
  </si>
  <si>
    <t>40VA, Class 749</t>
  </si>
  <si>
    <t>40VA, Class 750</t>
  </si>
  <si>
    <t>40VA, Class 751</t>
  </si>
  <si>
    <t>40VA, Class 752</t>
  </si>
  <si>
    <t>40VA, Class 753</t>
  </si>
  <si>
    <t>40VA, Class 754</t>
  </si>
  <si>
    <t>40VA, Class 755</t>
  </si>
  <si>
    <t>40VA, Class 756</t>
  </si>
  <si>
    <t>40VA, Class 757</t>
  </si>
  <si>
    <t>40VA, Class 758</t>
  </si>
  <si>
    <t>40VA, Class 759</t>
  </si>
  <si>
    <t>40VA, Class 760</t>
  </si>
  <si>
    <t>40VA, Class 761</t>
  </si>
  <si>
    <t>40VA, Class 762</t>
  </si>
  <si>
    <t>40VA, Class 763</t>
  </si>
  <si>
    <t>40VA, Class 764</t>
  </si>
  <si>
    <t>40VA, Class 765</t>
  </si>
  <si>
    <t>40VA, Class 766</t>
  </si>
  <si>
    <t>40VA, Class 767</t>
  </si>
  <si>
    <t>40VA, Class 768</t>
  </si>
  <si>
    <t>40VA, Class 769</t>
  </si>
  <si>
    <t>40VA, Class 770</t>
  </si>
  <si>
    <t>40VA, Class 771</t>
  </si>
  <si>
    <t>40VA, Class 772</t>
  </si>
  <si>
    <t>40VA, Class 773</t>
  </si>
  <si>
    <t>40VA, Class 774</t>
  </si>
  <si>
    <t>40VA, Class 775</t>
  </si>
  <si>
    <t>40VA, Class 776</t>
  </si>
  <si>
    <t>40VA, Class 777</t>
  </si>
  <si>
    <t>40VA, Class 778</t>
  </si>
  <si>
    <t>40VA, Class 779</t>
  </si>
  <si>
    <t>40VA, Class 780</t>
  </si>
  <si>
    <t>40VA, Class 781</t>
  </si>
  <si>
    <t>40VA, Class 782</t>
  </si>
  <si>
    <t>40VA, Class 783</t>
  </si>
  <si>
    <t>40VA, Class 784</t>
  </si>
  <si>
    <t>40VA, Class 785</t>
  </si>
  <si>
    <t>40VA, Class 786</t>
  </si>
  <si>
    <t>40VA, Class 787</t>
  </si>
  <si>
    <t>40VA, Class 788</t>
  </si>
  <si>
    <t>40VA, Class 789</t>
  </si>
  <si>
    <t>40VA, Class 790</t>
  </si>
  <si>
    <t>40VA, Class 791</t>
  </si>
  <si>
    <t>40VA, Class 792</t>
  </si>
  <si>
    <t>40VA, Class 793</t>
  </si>
  <si>
    <t>40VA, Class 794</t>
  </si>
  <si>
    <t>40VA, Class 795</t>
  </si>
  <si>
    <t>40VA, Class 796</t>
  </si>
  <si>
    <t>40VA, Class 797</t>
  </si>
  <si>
    <t>40VA, Class 798</t>
  </si>
  <si>
    <t>40VA, Class 799</t>
  </si>
  <si>
    <t>40VA, Class 800</t>
  </si>
  <si>
    <t>40VA, Class 801</t>
  </si>
  <si>
    <t>40VA, Class 802</t>
  </si>
  <si>
    <t>40VA, Class 803</t>
  </si>
  <si>
    <t>40VA, Class 804</t>
  </si>
  <si>
    <t>40VA, Class 805</t>
  </si>
  <si>
    <t>40VA, Class 806</t>
  </si>
  <si>
    <t>40VA, Class 807</t>
  </si>
  <si>
    <t>40VA, Class 808</t>
  </si>
  <si>
    <t>40VA, Class 809</t>
  </si>
  <si>
    <t>40VA, Class 810</t>
  </si>
  <si>
    <t>40VA, Class 811</t>
  </si>
  <si>
    <t>40VA, Class 812</t>
  </si>
  <si>
    <t>40VA, Class 813</t>
  </si>
  <si>
    <t>40VA, Class 814</t>
  </si>
  <si>
    <t>40VA, Class 815</t>
  </si>
  <si>
    <t>40VA, Class 816</t>
  </si>
  <si>
    <t>40VA, Class 817</t>
  </si>
  <si>
    <t>40VA, Class 818</t>
  </si>
  <si>
    <t>40VA, Class 819</t>
  </si>
  <si>
    <t>40VA, Class 820</t>
  </si>
  <si>
    <t>40VA, Class 821</t>
  </si>
  <si>
    <t>40VA, Class 822</t>
  </si>
  <si>
    <t>40VA, Class 823</t>
  </si>
  <si>
    <t>40VA, Class 824</t>
  </si>
  <si>
    <t>40VA, Class 825</t>
  </si>
  <si>
    <t>40VA, Class 826</t>
  </si>
  <si>
    <t>40VA, Class 827</t>
  </si>
  <si>
    <t>40VA, Class 828</t>
  </si>
  <si>
    <t>40VA, Class 829</t>
  </si>
  <si>
    <t>40VA, Class 830</t>
  </si>
  <si>
    <t>40VA, Class 831</t>
  </si>
  <si>
    <t>40VA, Class 832</t>
  </si>
  <si>
    <t>40VA, Class 833</t>
  </si>
  <si>
    <t>40VA, Class 834</t>
  </si>
  <si>
    <t>40VA, Class 835</t>
  </si>
  <si>
    <t>40VA, Class 836</t>
  </si>
  <si>
    <t>40VA, Class 837</t>
  </si>
  <si>
    <t>40VA, Class 838</t>
  </si>
  <si>
    <t>40VA, Class 839</t>
  </si>
  <si>
    <t>40VA, Class 840</t>
  </si>
  <si>
    <t>40VA, Class 841</t>
  </si>
  <si>
    <t>40VA, Class 842</t>
  </si>
  <si>
    <t>40VA, Class 843</t>
  </si>
  <si>
    <t>40VA, Class 844</t>
  </si>
  <si>
    <t>40VA, Class 845</t>
  </si>
  <si>
    <t>40VA, Class 846</t>
  </si>
  <si>
    <t>40VA, Class 847</t>
  </si>
  <si>
    <t>40VA, Class 848</t>
  </si>
  <si>
    <t>40VA, Class 849</t>
  </si>
  <si>
    <t>40VA, Class 850</t>
  </si>
  <si>
    <t>40VA, Class 851</t>
  </si>
  <si>
    <t>40VA, Class 852</t>
  </si>
  <si>
    <t>40VA, Class 853</t>
  </si>
  <si>
    <t>40VA, Class 854</t>
  </si>
  <si>
    <t>40VA, Class 855</t>
  </si>
  <si>
    <t>40VA, Class 856</t>
  </si>
  <si>
    <t>40VA, Class 857</t>
  </si>
  <si>
    <t>40VA, Class 858</t>
  </si>
  <si>
    <t>40VA, Class 859</t>
  </si>
  <si>
    <t>40VA, Class 860</t>
  </si>
  <si>
    <t>40VA, Class 861</t>
  </si>
  <si>
    <t>40VA, Class 862</t>
  </si>
  <si>
    <t>40VA, Class 863</t>
  </si>
  <si>
    <t>40VA, Class 864</t>
  </si>
  <si>
    <t>40VA, Class 865</t>
  </si>
  <si>
    <t>40VA, Class 866</t>
  </si>
  <si>
    <t>40VA, Class 867</t>
  </si>
  <si>
    <t>40VA, Class 868</t>
  </si>
  <si>
    <t>40VA, Class 869</t>
  </si>
  <si>
    <t>40VA, Class 870</t>
  </si>
  <si>
    <t>40VA, Class 871</t>
  </si>
  <si>
    <t>40VA, Class 872</t>
  </si>
  <si>
    <t>40VA, Class 873</t>
  </si>
  <si>
    <t>40VA, Class 874</t>
  </si>
  <si>
    <t>40VA, Class 875</t>
  </si>
  <si>
    <t>40VA, Class 876</t>
  </si>
  <si>
    <t>40VA, Class 877</t>
  </si>
  <si>
    <t>40VA, Class 878</t>
  </si>
  <si>
    <t>40VA, Class 879</t>
  </si>
  <si>
    <t>40VA, Class 880</t>
  </si>
  <si>
    <t>40VA, Class 881</t>
  </si>
  <si>
    <t>40VA, Class 882</t>
  </si>
  <si>
    <t>40VA, Class 883</t>
  </si>
  <si>
    <t>40VA, Class 884</t>
  </si>
  <si>
    <t>40VA, Class 885</t>
  </si>
  <si>
    <t>40VA, Class 886</t>
  </si>
  <si>
    <t>40VA, Class 887</t>
  </si>
  <si>
    <t>40VA, Class 888</t>
  </si>
  <si>
    <t>40VA, Class 889</t>
  </si>
  <si>
    <t>40VA, Class 890</t>
  </si>
  <si>
    <t>40VA, Class 891</t>
  </si>
  <si>
    <t>40VA, Class 892</t>
  </si>
  <si>
    <t>40VA, Class 893</t>
  </si>
  <si>
    <t>40VA, Class 894</t>
  </si>
  <si>
    <t>40VA, Class 895</t>
  </si>
  <si>
    <t>40VA, Class 896</t>
  </si>
  <si>
    <t>40VA, Class 897</t>
  </si>
  <si>
    <t>40VA, Class 898</t>
  </si>
  <si>
    <t>40VA, Class 899</t>
  </si>
  <si>
    <t>40VA, Class 900</t>
  </si>
  <si>
    <t>40VA, Class 901</t>
  </si>
  <si>
    <t>40VA, Class 902</t>
  </si>
  <si>
    <t>40VA, Class 903</t>
  </si>
  <si>
    <t>40VA, Class 904</t>
  </si>
  <si>
    <t>40VA, Class 905</t>
  </si>
  <si>
    <t>40VA, Class 906</t>
  </si>
  <si>
    <t>40VA, Class 907</t>
  </si>
  <si>
    <t>40VA, Class 908</t>
  </si>
  <si>
    <t>40VA, Class 909</t>
  </si>
  <si>
    <t>40VA, Class 910</t>
  </si>
  <si>
    <t>40VA, Class 911</t>
  </si>
  <si>
    <t>40VA, Class 912</t>
  </si>
  <si>
    <t>40VA, Class 913</t>
  </si>
  <si>
    <t>40VA, Class 914</t>
  </si>
  <si>
    <t>40VA, Class 915</t>
  </si>
  <si>
    <t>40VA, Class 916</t>
  </si>
  <si>
    <t>40VA, Class 917</t>
  </si>
  <si>
    <t>40VA, Class 918</t>
  </si>
  <si>
    <t>40VA, Class 919</t>
  </si>
  <si>
    <t>40VA, Class 920</t>
  </si>
  <si>
    <t>40VA, Class 921</t>
  </si>
  <si>
    <t>40VA, Class 922</t>
  </si>
  <si>
    <t>40VA, Class 923</t>
  </si>
  <si>
    <t>40VA, Class 924</t>
  </si>
  <si>
    <t>40VA, Class 925</t>
  </si>
  <si>
    <t>40VA, Class 926</t>
  </si>
  <si>
    <t>40VA, Class 927</t>
  </si>
  <si>
    <t>40VA, Class 928</t>
  </si>
  <si>
    <t>40VA, Class 929</t>
  </si>
  <si>
    <t>40VA, Class 930</t>
  </si>
  <si>
    <t>40VA, Class 931</t>
  </si>
  <si>
    <t>40VA, Class 932</t>
  </si>
  <si>
    <t>40VA, Class 933</t>
  </si>
  <si>
    <t>40VA, Class 934</t>
  </si>
  <si>
    <t>40VA, Class 935</t>
  </si>
  <si>
    <t>40VA, Class 936</t>
  </si>
  <si>
    <t>40VA, Class 937</t>
  </si>
  <si>
    <t>40VA, Class 938</t>
  </si>
  <si>
    <t>40VA, Class 939</t>
  </si>
  <si>
    <t>40VA, Class 940</t>
  </si>
  <si>
    <t>40VA, Class 941</t>
  </si>
  <si>
    <t>40VA, Class 942</t>
  </si>
  <si>
    <t>40VA, Class 943</t>
  </si>
  <si>
    <t>40VA, Class 944</t>
  </si>
  <si>
    <t>40VA, Class 945</t>
  </si>
  <si>
    <t>40VA, Class 946</t>
  </si>
  <si>
    <t>40VA, Class 947</t>
  </si>
  <si>
    <t>40VA, Class 948</t>
  </si>
  <si>
    <t>40VA, Class 949</t>
  </si>
  <si>
    <t>40VA, Class 950</t>
  </si>
  <si>
    <t>40VA, Class 951</t>
  </si>
  <si>
    <t>40VA, Class 952</t>
  </si>
  <si>
    <t>40VA, Class 953</t>
  </si>
  <si>
    <t>40VA, Class 954</t>
  </si>
  <si>
    <t>40VA, Class 955</t>
  </si>
  <si>
    <t>40VA, Class 956</t>
  </si>
  <si>
    <t>40VA, Class 957</t>
  </si>
  <si>
    <t>40VA, Class 958</t>
  </si>
  <si>
    <t>40VA, Class 959</t>
  </si>
  <si>
    <t>40VA, Class 960</t>
  </si>
  <si>
    <t>40VA, Class 961</t>
  </si>
  <si>
    <t>40VA, Class 962</t>
  </si>
  <si>
    <t>40VA, Class 963</t>
  </si>
  <si>
    <t>40VA, Class 964</t>
  </si>
  <si>
    <t>40VA, Class 965</t>
  </si>
  <si>
    <t>40VA, Class 966</t>
  </si>
  <si>
    <t>40VA, Class 967</t>
  </si>
  <si>
    <t>40VA, Class 968</t>
  </si>
  <si>
    <t>40VA, Class 969</t>
  </si>
  <si>
    <t>40VA, Class 970</t>
  </si>
  <si>
    <t>40VA, Class 971</t>
  </si>
  <si>
    <t>40VA, Class 972</t>
  </si>
  <si>
    <t>40VA, Class 973</t>
  </si>
  <si>
    <t>40VA, Class 974</t>
  </si>
  <si>
    <t>40VA, Class 975</t>
  </si>
  <si>
    <t>40VA, Class 976</t>
  </si>
  <si>
    <t>40VA, Class 977</t>
  </si>
  <si>
    <t>40VA, Class 978</t>
  </si>
  <si>
    <t>40VA, Class 979</t>
  </si>
  <si>
    <t>40VA, Class 980</t>
  </si>
  <si>
    <t>40VA, Class 981</t>
  </si>
  <si>
    <t>40VA, Class 982</t>
  </si>
  <si>
    <t>40VA, Class 983</t>
  </si>
  <si>
    <t>40VA, Class 984</t>
  </si>
  <si>
    <t>40VA, Class 985</t>
  </si>
  <si>
    <t>40VA, Class 986</t>
  </si>
  <si>
    <t>40VA, Class 987</t>
  </si>
  <si>
    <t>40VA, Class 988</t>
  </si>
  <si>
    <t>40VA, Class 989</t>
  </si>
  <si>
    <t>40VA, Class 990</t>
  </si>
  <si>
    <t>40VA, Class 991</t>
  </si>
  <si>
    <t>40VA, Class 992</t>
  </si>
  <si>
    <t>40VA, Class 993</t>
  </si>
  <si>
    <t>40VA, Class 994</t>
  </si>
  <si>
    <t>40VA, Class 995</t>
  </si>
  <si>
    <t>40VA, Class 996</t>
  </si>
  <si>
    <t>40VA, Class 997</t>
  </si>
  <si>
    <t>40VA, Class 998</t>
  </si>
  <si>
    <t>40VA, Class 999</t>
  </si>
  <si>
    <t>40VA, Class 1000</t>
  </si>
  <si>
    <t>40VA, Class 1001</t>
  </si>
  <si>
    <t>40VA, Class 1002</t>
  </si>
  <si>
    <t>40VA, Class 1003</t>
  </si>
  <si>
    <t>40VA, Class 1004</t>
  </si>
  <si>
    <t>40VA, Class 1005</t>
  </si>
  <si>
    <t>40VA, Class 1006</t>
  </si>
  <si>
    <t>40VA, Class 1007</t>
  </si>
  <si>
    <t>40VA, Class 1008</t>
  </si>
  <si>
    <t>40VA, Class 1009</t>
  </si>
  <si>
    <t>40VA, Class 1010</t>
  </si>
  <si>
    <t>40VA, Class 1011</t>
  </si>
  <si>
    <t>40VA, Class 1012</t>
  </si>
  <si>
    <t>40VA, Class 1013</t>
  </si>
  <si>
    <t>40VA, Class 1014</t>
  </si>
  <si>
    <t>40VA, Class 1015</t>
  </si>
  <si>
    <t>40VA, Class 1016</t>
  </si>
  <si>
    <t>40VA, Class 1017</t>
  </si>
  <si>
    <t>40VA, Class 1018</t>
  </si>
  <si>
    <t>40VA, Class 1019</t>
  </si>
  <si>
    <t>40VA, Class 1020</t>
  </si>
  <si>
    <t>40VA, Class 1021</t>
  </si>
  <si>
    <t>40VA, Class 1022</t>
  </si>
  <si>
    <t>40VA, Class 1023</t>
  </si>
  <si>
    <t>40VA, Class 1024</t>
  </si>
  <si>
    <t>40VA, Class 1025</t>
  </si>
  <si>
    <t>40VA, Class 1026</t>
  </si>
  <si>
    <t>40VA, Class 1027</t>
  </si>
  <si>
    <t>40VA, Class 1028</t>
  </si>
  <si>
    <t>40VA, Class 1029</t>
  </si>
  <si>
    <t>40VA, Class 1030</t>
  </si>
  <si>
    <t>40VA, Class 1031</t>
  </si>
  <si>
    <t>40VA, Class 1032</t>
  </si>
  <si>
    <t>40VA, Class 1033</t>
  </si>
  <si>
    <t>40VA, Class 1034</t>
  </si>
  <si>
    <t>40VA, Class 1035</t>
  </si>
  <si>
    <t>40VA, Class 1036</t>
  </si>
  <si>
    <t>40VA, Class 1037</t>
  </si>
  <si>
    <t>40VA, Class 1038</t>
  </si>
  <si>
    <t>40VA, Class 1039</t>
  </si>
  <si>
    <t>40VA, Class 1040</t>
  </si>
  <si>
    <t>40VA, Class 1041</t>
  </si>
  <si>
    <t>40VA, Class 1042</t>
  </si>
  <si>
    <t>40VA, Class 1043</t>
  </si>
  <si>
    <t>40VA, Class 1044</t>
  </si>
  <si>
    <t>40VA, Class 1045</t>
  </si>
  <si>
    <t>40VA, Class 1046</t>
  </si>
  <si>
    <t>40VA, Class 1047</t>
  </si>
  <si>
    <t>40VA, Class 1048</t>
  </si>
  <si>
    <t>40VA, Class 1049</t>
  </si>
  <si>
    <t>40VA, Class 1050</t>
  </si>
  <si>
    <t>40VA, Class 1051</t>
  </si>
  <si>
    <t>40VA, Class 1052</t>
  </si>
  <si>
    <t>40VA, Class 1053</t>
  </si>
  <si>
    <t>40VA, Class 1054</t>
  </si>
  <si>
    <t>40VA, Class 1055</t>
  </si>
  <si>
    <t>40VA, Class 1056</t>
  </si>
  <si>
    <t>40VA, Class 1057</t>
  </si>
  <si>
    <t>40VA, Class 1058</t>
  </si>
  <si>
    <t>40VA, Class 1059</t>
  </si>
  <si>
    <t>40VA, Class 1060</t>
  </si>
  <si>
    <t>40VA, Class 1061</t>
  </si>
  <si>
    <t>40VA, Class 1062</t>
  </si>
  <si>
    <t>40VA, Class 1063</t>
  </si>
  <si>
    <t>40VA, Class 1064</t>
  </si>
  <si>
    <t>40VA, Class 1065</t>
  </si>
  <si>
    <t>40VA, Class 1066</t>
  </si>
  <si>
    <t>40VA, Class 1067</t>
  </si>
  <si>
    <t>40VA, Class 1068</t>
  </si>
  <si>
    <t>40VA, Class 1069</t>
  </si>
  <si>
    <t>40VA, Class 1070</t>
  </si>
  <si>
    <t>40VA, Class 1071</t>
  </si>
  <si>
    <t>40VA, Class 1072</t>
  </si>
  <si>
    <t>40VA, Class 1073</t>
  </si>
  <si>
    <t>40VA, Class 1074</t>
  </si>
  <si>
    <t>40VA, Class 1075</t>
  </si>
  <si>
    <t>40VA, Class 1076</t>
  </si>
  <si>
    <t>40VA, Class 1077</t>
  </si>
  <si>
    <t>40VA, Class 1078</t>
  </si>
  <si>
    <t>40VA, Class 1079</t>
  </si>
  <si>
    <t>40VA, Class 1080</t>
  </si>
  <si>
    <t>40VA, Class 1081</t>
  </si>
  <si>
    <t>40VA, Class 1082</t>
  </si>
  <si>
    <t>40VA, Class 1083</t>
  </si>
  <si>
    <t>40VA, Class 1084</t>
  </si>
  <si>
    <t>40VA, Class 1085</t>
  </si>
  <si>
    <t>40VA, Class 1086</t>
  </si>
  <si>
    <t>40VA, Class 1087</t>
  </si>
  <si>
    <t>40VA, Class 1088</t>
  </si>
  <si>
    <t>40VA, Class 1089</t>
  </si>
  <si>
    <t>40VA, Class 1090</t>
  </si>
  <si>
    <t>40VA, Class 1091</t>
  </si>
  <si>
    <t>40VA, Class 1092</t>
  </si>
  <si>
    <t>40VA, Class 1093</t>
  </si>
  <si>
    <t>40VA, Class 1094</t>
  </si>
  <si>
    <t>40VA, Class 1095</t>
  </si>
  <si>
    <t>40VA, Class 1096</t>
  </si>
  <si>
    <t>40VA, Class 1097</t>
  </si>
  <si>
    <t>40VA, Class 1098</t>
  </si>
  <si>
    <t>40VA, Class 1099</t>
  </si>
  <si>
    <t>40VA, Class 1100</t>
  </si>
  <si>
    <t>40VA, Class 1101</t>
  </si>
  <si>
    <t>40VA, Class 1102</t>
  </si>
  <si>
    <t>40VA, Class 1103</t>
  </si>
  <si>
    <t>40VA, Class 1104</t>
  </si>
  <si>
    <t>40VA, Class 1105</t>
  </si>
  <si>
    <t>40VA, Class 1106</t>
  </si>
  <si>
    <t>40VA, Class 1107</t>
  </si>
  <si>
    <t>40VA, Class 1108</t>
  </si>
  <si>
    <t>40VA, Class 1109</t>
  </si>
  <si>
    <t>40VA, Class 1110</t>
  </si>
  <si>
    <t>40VA, Class 1111</t>
  </si>
  <si>
    <t>40VA, Class 1112</t>
  </si>
  <si>
    <t>40VA, Class 1113</t>
  </si>
  <si>
    <t>40VA, Class 1114</t>
  </si>
  <si>
    <t>40VA, Class 1115</t>
  </si>
  <si>
    <t>40VA, Class 1116</t>
  </si>
  <si>
    <t>40VA, Class 1117</t>
  </si>
  <si>
    <t>40VA, Class 1118</t>
  </si>
  <si>
    <t>40VA, Class 1119</t>
  </si>
  <si>
    <t>40VA, Class 1120</t>
  </si>
  <si>
    <t>40VA, Class 1121</t>
  </si>
  <si>
    <t>40VA, Class 1122</t>
  </si>
  <si>
    <t>40VA, Class 1123</t>
  </si>
  <si>
    <t>40VA, Class 1124</t>
  </si>
  <si>
    <t>40VA, Class 1125</t>
  </si>
  <si>
    <t>40VA, Class 1126</t>
  </si>
  <si>
    <t>40VA, Class 1127</t>
  </si>
  <si>
    <t>40VA, Class 1128</t>
  </si>
  <si>
    <t>40VA, Class 1129</t>
  </si>
  <si>
    <t>40VA, Class 1130</t>
  </si>
  <si>
    <t>40VA, Class 1131</t>
  </si>
  <si>
    <t>40VA, Class 1132</t>
  </si>
  <si>
    <t>40VA, Class 1133</t>
  </si>
  <si>
    <t>40VA, Class 1134</t>
  </si>
  <si>
    <t>40VA, Class 1135</t>
  </si>
  <si>
    <t>40VA, Class 1136</t>
  </si>
  <si>
    <t>40VA, Class 1137</t>
  </si>
  <si>
    <t>40VA, Class 1138</t>
  </si>
  <si>
    <t>40VA, Class 1139</t>
  </si>
  <si>
    <t>40VA, Class 1140</t>
  </si>
  <si>
    <t>40VA, Class 1141</t>
  </si>
  <si>
    <t>40VA, Class 1142</t>
  </si>
  <si>
    <t>40VA, Class 1143</t>
  </si>
  <si>
    <t>40VA, Class 1144</t>
  </si>
  <si>
    <t>40VA, Class 1145</t>
  </si>
  <si>
    <t>40VA, Class 1146</t>
  </si>
  <si>
    <t>40VA, Class 1147</t>
  </si>
  <si>
    <t>40VA, Class 1148</t>
  </si>
  <si>
    <t>40VA, Class 1149</t>
  </si>
  <si>
    <t>40VA, Class 1150</t>
  </si>
  <si>
    <t>40VA, Class 1151</t>
  </si>
  <si>
    <t>40VA, Class 1152</t>
  </si>
  <si>
    <t>40VA, Class 1153</t>
  </si>
  <si>
    <t>40VA, Class 1154</t>
  </si>
  <si>
    <t>40VA, Class 1155</t>
  </si>
  <si>
    <t>40VA, Class 1156</t>
  </si>
  <si>
    <t>40VA, Class 1157</t>
  </si>
  <si>
    <t>40VA, Class 1158</t>
  </si>
  <si>
    <t>40VA, Class 1159</t>
  </si>
  <si>
    <t>40VA, Class 1160</t>
  </si>
  <si>
    <t>40VA, Class 1161</t>
  </si>
  <si>
    <t>40VA, Class 1162</t>
  </si>
  <si>
    <t>40VA, Class 1163</t>
  </si>
  <si>
    <t>40VA, Class 1164</t>
  </si>
  <si>
    <t>40VA, Class 1165</t>
  </si>
  <si>
    <t>40VA, Class 1166</t>
  </si>
  <si>
    <t>40VA, Class 1167</t>
  </si>
  <si>
    <t>40VA, Class 1168</t>
  </si>
  <si>
    <t>40VA, Class 1169</t>
  </si>
  <si>
    <t>40VA, Class 1170</t>
  </si>
  <si>
    <t>40VA, Class 1171</t>
  </si>
  <si>
    <t>40VA, Class 1172</t>
  </si>
  <si>
    <t>40VA, Class 1173</t>
  </si>
  <si>
    <t>40VA, Class 1174</t>
  </si>
  <si>
    <t>40VA, Class 1175</t>
  </si>
  <si>
    <t>40VA, Class 1176</t>
  </si>
  <si>
    <t>40VA, Class 1177</t>
  </si>
  <si>
    <t>40VA, Class 1178</t>
  </si>
  <si>
    <t>40VA, Class 1179</t>
  </si>
  <si>
    <t>40VA, Class 1180</t>
  </si>
  <si>
    <t>40VA, Class 1181</t>
  </si>
  <si>
    <t>40VA, Class 1182</t>
  </si>
  <si>
    <t>40VA, Class 1183</t>
  </si>
  <si>
    <t>40VA, Class 1184</t>
  </si>
  <si>
    <t>40VA, Class 1185</t>
  </si>
  <si>
    <t>40VA, Class 1186</t>
  </si>
  <si>
    <t>40VA, Class 1187</t>
  </si>
  <si>
    <t>40VA, Class 1188</t>
  </si>
  <si>
    <t>40VA, Class 1189</t>
  </si>
  <si>
    <t>40VA, Class 1190</t>
  </si>
  <si>
    <t>40VA, Class 1191</t>
  </si>
  <si>
    <t>40VA, Class 1192</t>
  </si>
  <si>
    <t>40VA, Class 1193</t>
  </si>
  <si>
    <t>40VA, Class 1194</t>
  </si>
  <si>
    <t>40VA, Class 1195</t>
  </si>
  <si>
    <t>40VA, Class 1196</t>
  </si>
  <si>
    <t>40VA, Class 1197</t>
  </si>
  <si>
    <t>40VA, Class 1198</t>
  </si>
  <si>
    <t>40VA, Class 1199</t>
  </si>
  <si>
    <t>40VA, Class 1200</t>
  </si>
  <si>
    <t>40VA, Class 1201</t>
  </si>
  <si>
    <t>40VA, Class 1202</t>
  </si>
  <si>
    <t>40VA, Class 1203</t>
  </si>
  <si>
    <t>40VA, Class 1204</t>
  </si>
  <si>
    <t>40VA, Class 1205</t>
  </si>
  <si>
    <t>40VA, Class 1206</t>
  </si>
  <si>
    <t>40VA, Class 1207</t>
  </si>
  <si>
    <t>40VA, Class 1208</t>
  </si>
  <si>
    <t>40VA, Class 1209</t>
  </si>
  <si>
    <t>40VA, Class 1210</t>
  </si>
  <si>
    <t>40VA, Class 1211</t>
  </si>
  <si>
    <t>40VA, Class 1212</t>
  </si>
  <si>
    <t>40VA, Class 1213</t>
  </si>
  <si>
    <t>40VA, Class 1214</t>
  </si>
  <si>
    <t>40VA, Class 1215</t>
  </si>
  <si>
    <t>40VA, Class 1216</t>
  </si>
  <si>
    <t>40VA, Class 1217</t>
  </si>
  <si>
    <t>40VA, Class 1218</t>
  </si>
  <si>
    <t>40VA, Class 1219</t>
  </si>
  <si>
    <t>40VA, Class 1220</t>
  </si>
  <si>
    <t>40VA, Class 1221</t>
  </si>
  <si>
    <t>40VA, Class 1222</t>
  </si>
  <si>
    <t>40VA, Class 1223</t>
  </si>
  <si>
    <t>40VA, Class 1224</t>
  </si>
  <si>
    <t>40VA, Class 1225</t>
  </si>
  <si>
    <t>40VA, Class 1226</t>
  </si>
  <si>
    <t>40VA, Class 1227</t>
  </si>
  <si>
    <t>40VA, Class 1228</t>
  </si>
  <si>
    <t>40VA, Class 1229</t>
  </si>
  <si>
    <t>40VA, Class 1230</t>
  </si>
  <si>
    <t>40VA, Class 1231</t>
  </si>
  <si>
    <t>40VA, Class 1232</t>
  </si>
  <si>
    <t>40VA, Class 1233</t>
  </si>
  <si>
    <t>40VA, Class 1234</t>
  </si>
  <si>
    <t>40VA, Class 1235</t>
  </si>
  <si>
    <t>40VA, Class 1236</t>
  </si>
  <si>
    <t>40VA, Class 1237</t>
  </si>
  <si>
    <t>40VA, Class 1238</t>
  </si>
  <si>
    <t>40VA, Class 1239</t>
  </si>
  <si>
    <t>40VA, Class 1240</t>
  </si>
  <si>
    <t>40VA, Class 1241</t>
  </si>
  <si>
    <t>40VA, Class 1242</t>
  </si>
  <si>
    <t>40VA, Class 1243</t>
  </si>
  <si>
    <t>40VA, Class 1244</t>
  </si>
  <si>
    <t>40VA, Class 1245</t>
  </si>
  <si>
    <t>40VA, Class 1246</t>
  </si>
  <si>
    <t>40VA, Class 1247</t>
  </si>
  <si>
    <t>40VA, Class 1248</t>
  </si>
  <si>
    <t>40VA, Class 1249</t>
  </si>
  <si>
    <t>40VA, Class 1250</t>
  </si>
  <si>
    <t>40VA, Class 1251</t>
  </si>
  <si>
    <t>40VA, Class 1252</t>
  </si>
  <si>
    <t>40VA, Class 1253</t>
  </si>
  <si>
    <t>40VA, Class 1254</t>
  </si>
  <si>
    <t>40VA, Class 1255</t>
  </si>
  <si>
    <t>40VA, Class 1256</t>
  </si>
  <si>
    <t>40VA, Class 1257</t>
  </si>
  <si>
    <t>40VA, Class 1258</t>
  </si>
  <si>
    <t>40VA, Class 1259</t>
  </si>
  <si>
    <t>40VA, Class 1260</t>
  </si>
  <si>
    <t>40VA, Class 1261</t>
  </si>
  <si>
    <t>40VA, Class 1262</t>
  </si>
  <si>
    <t>40VA, Class 1263</t>
  </si>
  <si>
    <t>40VA, Class 1264</t>
  </si>
  <si>
    <t>40VA, Class 1265</t>
  </si>
  <si>
    <t>40VA, Class 1266</t>
  </si>
  <si>
    <t>40VA, Class 1267</t>
  </si>
  <si>
    <t>40VA, Class 1268</t>
  </si>
  <si>
    <t>40VA, Class 1269</t>
  </si>
  <si>
    <t>40VA, Class 1270</t>
  </si>
  <si>
    <t>40VA, Class 1271</t>
  </si>
  <si>
    <t>40VA, Class 1272</t>
  </si>
  <si>
    <t>40VA, Class 1273</t>
  </si>
  <si>
    <t>40VA, Class 1274</t>
  </si>
  <si>
    <t>40VA, Class 1275</t>
  </si>
  <si>
    <t>40VA, Class 1276</t>
  </si>
  <si>
    <t>40VA, Class 1277</t>
  </si>
  <si>
    <t>40VA, Class 1278</t>
  </si>
  <si>
    <t>40VA, Class 1279</t>
  </si>
  <si>
    <t>40VA, Class 1280</t>
  </si>
  <si>
    <t>40VA, Class 1281</t>
  </si>
  <si>
    <t>40VA, Class 1282</t>
  </si>
  <si>
    <t>40VA, Class 1283</t>
  </si>
  <si>
    <t>40VA, Class 1284</t>
  </si>
  <si>
    <t>40VA, Class 1285</t>
  </si>
  <si>
    <t>40VA, Class 1286</t>
  </si>
  <si>
    <t>40VA, Class 1287</t>
  </si>
  <si>
    <t>40VA, Class 1288</t>
  </si>
  <si>
    <t>40VA, Class 1289</t>
  </si>
  <si>
    <t>40VA, Class 1290</t>
  </si>
  <si>
    <t>40VA, Class 1291</t>
  </si>
  <si>
    <t>40VA, Class 1292</t>
  </si>
  <si>
    <t>40VA, Class 1293</t>
  </si>
  <si>
    <t>40VA, Class 1294</t>
  </si>
  <si>
    <t>40VA, Class 1295</t>
  </si>
  <si>
    <t>40VA, Class 1296</t>
  </si>
  <si>
    <t>40VA, Class 1297</t>
  </si>
  <si>
    <t>40VA, Class 1406</t>
  </si>
  <si>
    <t>40VA, Class 1407</t>
  </si>
  <si>
    <t>40VA, Class 1408</t>
  </si>
  <si>
    <t>40VA, Class 1409</t>
  </si>
  <si>
    <t>40VA, Class 1410</t>
  </si>
  <si>
    <t>40VA, Class 1411</t>
  </si>
  <si>
    <t>40VA, Class 1412</t>
  </si>
  <si>
    <t>40VA, Class 1413</t>
  </si>
  <si>
    <t>40VA, Class 1414</t>
  </si>
  <si>
    <t>40VA, Class 1415</t>
  </si>
  <si>
    <t>40VA, Class 1416</t>
  </si>
  <si>
    <t>40VA, Class 1417</t>
  </si>
  <si>
    <t>40VA, Class 1418</t>
  </si>
  <si>
    <t>40VA, Class 1419</t>
  </si>
  <si>
    <t>40VA, Class 1420</t>
  </si>
  <si>
    <t>40VA, Class 1421</t>
  </si>
  <si>
    <t>40VA, Class 1422</t>
  </si>
  <si>
    <t>40VA, Class 1423</t>
  </si>
  <si>
    <t>40VA, Class 1424</t>
  </si>
  <si>
    <t>40VA, Class 1425</t>
  </si>
  <si>
    <t>40VA, Class 1426</t>
  </si>
  <si>
    <t>40VA, Class 1427</t>
  </si>
  <si>
    <t>40VA, Class 1428</t>
  </si>
  <si>
    <t>40VA, Class 1429</t>
  </si>
  <si>
    <t>40VA, Class 1430</t>
  </si>
  <si>
    <t>40VA, Class 1431</t>
  </si>
  <si>
    <t>40VA, Class 1432</t>
  </si>
  <si>
    <t>40VA, Class 1433</t>
  </si>
  <si>
    <t>40VA, Class 1434</t>
  </si>
  <si>
    <t>40VA, Class 1435</t>
  </si>
  <si>
    <t>40VA, Class 1436</t>
  </si>
  <si>
    <t>40VA, Class 1437</t>
  </si>
  <si>
    <t>40VA, Class 1438</t>
  </si>
  <si>
    <t>40VA, Class 1439</t>
  </si>
  <si>
    <t>40VA, Class 1440</t>
  </si>
  <si>
    <t>40VA, Class 1441</t>
  </si>
  <si>
    <t>40VA, Class 1442</t>
  </si>
  <si>
    <t>40VA, Class 1443</t>
  </si>
  <si>
    <t>40VA, Class 1444</t>
  </si>
  <si>
    <t>40VA, Class 1445</t>
  </si>
  <si>
    <t>40VA, Class 1446</t>
  </si>
  <si>
    <t>40VA, Class 1447</t>
  </si>
  <si>
    <t>40VA, Class 1448</t>
  </si>
  <si>
    <t>40VA, Class 1449</t>
  </si>
  <si>
    <t>40VA, Class 1450</t>
  </si>
  <si>
    <t>40VA, Class 1451</t>
  </si>
  <si>
    <t>40VA, Class 1452</t>
  </si>
  <si>
    <t>40VA, Class 1453</t>
  </si>
  <si>
    <t>40VA, Class 1454</t>
  </si>
  <si>
    <t>40VA, Class 1455</t>
  </si>
  <si>
    <t>40VA, Class 1456</t>
  </si>
  <si>
    <t>40VA, Class 1457</t>
  </si>
  <si>
    <t>40VA, Class 1458</t>
  </si>
  <si>
    <t>40VA, Class 1459</t>
  </si>
  <si>
    <t>40VA, Class 1460</t>
  </si>
  <si>
    <t>40VA, Class 1461</t>
  </si>
  <si>
    <t>40VA, Class 1462</t>
  </si>
  <si>
    <t>40VA, Class 1463</t>
  </si>
  <si>
    <t>40VA, Class 1464</t>
  </si>
  <si>
    <t>40VA, Class 1465</t>
  </si>
  <si>
    <t>40VA, Class 1466</t>
  </si>
  <si>
    <t>40VA, Class 1467</t>
  </si>
  <si>
    <t>40VA, Class 1468</t>
  </si>
  <si>
    <t>40VA, Class 1469</t>
  </si>
  <si>
    <t>40VA, Class 1470</t>
  </si>
  <si>
    <t>40VA, Class 1471</t>
  </si>
  <si>
    <t>40VA, Class 1472</t>
  </si>
  <si>
    <t>40VA, Class 1473</t>
  </si>
  <si>
    <t>40VA, Class 1474</t>
  </si>
  <si>
    <t>40VA, Class 1475</t>
  </si>
  <si>
    <t>40VA, Class 1476</t>
  </si>
  <si>
    <t>40VA, Class 1477</t>
  </si>
  <si>
    <t>40VA, Class 1478</t>
  </si>
  <si>
    <t>40VA, Class 1479</t>
  </si>
  <si>
    <t>40VA, Class 1480</t>
  </si>
  <si>
    <t>40VA, Class 1481</t>
  </si>
  <si>
    <t>40VA, Class 1482</t>
  </si>
  <si>
    <t>40VA, Class 1483</t>
  </si>
  <si>
    <t>40VA, Class 1484</t>
  </si>
  <si>
    <t>40VA, Class 1485</t>
  </si>
  <si>
    <t>40VA, Class 1486</t>
  </si>
  <si>
    <t>40VA, Class 1487</t>
  </si>
  <si>
    <t>40VA, Class 1488</t>
  </si>
  <si>
    <t>40VA, Class 1489</t>
  </si>
  <si>
    <t>40VA, Class 1490</t>
  </si>
  <si>
    <t>40VA, Class 1491</t>
  </si>
  <si>
    <t>40VA, Class 1492</t>
  </si>
  <si>
    <t>40VA, Class 1493</t>
  </si>
  <si>
    <t>40VA, Class 1494</t>
  </si>
  <si>
    <t>40VA, Class 1495</t>
  </si>
  <si>
    <t>40VA, Class 1496</t>
  </si>
  <si>
    <t>40VA, Class 1497</t>
  </si>
  <si>
    <t>40VA, Class 1498</t>
  </si>
  <si>
    <t>40VA, Class 1499</t>
  </si>
  <si>
    <t>40VA, Class 1500</t>
  </si>
  <si>
    <t>40VA, Class 1501</t>
  </si>
  <si>
    <t>40VA, Class 1502</t>
  </si>
  <si>
    <t>40VA, Class 1503</t>
  </si>
  <si>
    <t>40VA, Class 1504</t>
  </si>
  <si>
    <t>40VA, Class 1505</t>
  </si>
  <si>
    <t>40VA, Class 1506</t>
  </si>
  <si>
    <t>40VA, Class 1507</t>
  </si>
  <si>
    <t>40VA, Class 1508</t>
  </si>
  <si>
    <t>40VA, Class 1509</t>
  </si>
  <si>
    <t>40VA, Class 1510</t>
  </si>
  <si>
    <t>40VA, Class 1511</t>
  </si>
  <si>
    <t>40VA, Class 1512</t>
  </si>
  <si>
    <t>40VA, Class 1513</t>
  </si>
  <si>
    <t>40VA, Class 1514</t>
  </si>
  <si>
    <t>40VA, Class 1515</t>
  </si>
  <si>
    <t>40VA, Class 1516</t>
  </si>
  <si>
    <t>40VA, Class 1517</t>
  </si>
  <si>
    <t>40VA, Class 1518</t>
  </si>
  <si>
    <t>40VA, Class 1519</t>
  </si>
  <si>
    <t>40VA, Class 1520</t>
  </si>
  <si>
    <t>40VA, Class 1521</t>
  </si>
  <si>
    <t>40VA, Class 1522</t>
  </si>
  <si>
    <t>40VA, Class 1523</t>
  </si>
  <si>
    <t>40VA, Class 1524</t>
  </si>
  <si>
    <t>40VA, Class 1525</t>
  </si>
  <si>
    <t>40VA, Class 1526</t>
  </si>
  <si>
    <t>40VA, Class 1527</t>
  </si>
  <si>
    <t>40VA, Class 1528</t>
  </si>
  <si>
    <t>40VA, Class 1529</t>
  </si>
  <si>
    <t>40VA, Class 1530</t>
  </si>
  <si>
    <t>40VA, Class 1531</t>
  </si>
  <si>
    <t>40VA, Class 1532</t>
  </si>
  <si>
    <t>40VA, Class 1533</t>
  </si>
  <si>
    <t>40VA, Class 1534</t>
  </si>
  <si>
    <t>40VA, Class 1535</t>
  </si>
  <si>
    <t>40VA, Class 1536</t>
  </si>
  <si>
    <t>40VA, Class 1537</t>
  </si>
  <si>
    <t>40VA, Class 1538</t>
  </si>
  <si>
    <t>40VA, Class 1539</t>
  </si>
  <si>
    <t>40VA, Class 1540</t>
  </si>
  <si>
    <t>40VA, Class 1541</t>
  </si>
  <si>
    <t>40VA, Class 1542</t>
  </si>
  <si>
    <t>40VA, Class 1543</t>
  </si>
  <si>
    <t>40VA, Class 1544</t>
  </si>
  <si>
    <t>40VA, Class 1545</t>
  </si>
  <si>
    <t>40VA, Class 1546</t>
  </si>
  <si>
    <t>40VA, Class 1547</t>
  </si>
  <si>
    <t>40VA, Class 1548</t>
  </si>
  <si>
    <t>40VA, Class 1549</t>
  </si>
  <si>
    <t>40VA, Class 1550</t>
  </si>
  <si>
    <t>40VA, Class 1551</t>
  </si>
  <si>
    <t>40VA, Class 1552</t>
  </si>
  <si>
    <t>40VA, Class 1553</t>
  </si>
  <si>
    <t>40VA, Class 1554</t>
  </si>
  <si>
    <t>40VA, Class 1555</t>
  </si>
  <si>
    <t>40VA, Class 1556</t>
  </si>
  <si>
    <t>40VA, Class 1557</t>
  </si>
  <si>
    <t>40VA, Class 1558</t>
  </si>
  <si>
    <t>40VA, Class 1559</t>
  </si>
  <si>
    <t>40VA, Class 1560</t>
  </si>
  <si>
    <t>40VA, Class 1561</t>
  </si>
  <si>
    <t>40VA, Class 1562</t>
  </si>
  <si>
    <t>40VA, Class 1563</t>
  </si>
  <si>
    <t>40VA, Class 1564</t>
  </si>
  <si>
    <t>40VA, Class 1565</t>
  </si>
  <si>
    <t>40VA, Class 1566</t>
  </si>
  <si>
    <t>40VA, Class 1567</t>
  </si>
  <si>
    <t>40VA, Class 1568</t>
  </si>
  <si>
    <t>40VA, Class 1569</t>
  </si>
  <si>
    <t>40VA, Class 1570</t>
  </si>
  <si>
    <t>40VA, Class 1571</t>
  </si>
  <si>
    <t>40VA, Class 1572</t>
  </si>
  <si>
    <t>40VA, Class 1573</t>
  </si>
  <si>
    <t>40VA, Class 1574</t>
  </si>
  <si>
    <t>40VA, Class 1575</t>
  </si>
  <si>
    <t>40VA, Class 1576</t>
  </si>
  <si>
    <t>40VA, Class 1577</t>
  </si>
  <si>
    <t>40VA, Class 1578</t>
  </si>
  <si>
    <t>40VA, Class 1579</t>
  </si>
  <si>
    <t>40VA, Class 1580</t>
  </si>
  <si>
    <t>40VA, Class 1581</t>
  </si>
  <si>
    <t>40VA, Class 1582</t>
  </si>
  <si>
    <t>40VA, Class 1583</t>
  </si>
  <si>
    <t>40VA, Class 1584</t>
  </si>
  <si>
    <t>40VA, Class 1585</t>
  </si>
  <si>
    <t>40VA, Class 1586</t>
  </si>
  <si>
    <t>40VA, Class 1587</t>
  </si>
  <si>
    <t>40VA, Class 1588</t>
  </si>
  <si>
    <t>40VA, Class 1589</t>
  </si>
  <si>
    <t>40VA, Class 1590</t>
  </si>
  <si>
    <t>40VA, Class 1591</t>
  </si>
  <si>
    <t>40VA, Class 1592</t>
  </si>
  <si>
    <t>40VA, Class 1593</t>
  </si>
  <si>
    <t>40VA, Class 1594</t>
  </si>
  <si>
    <t>40VA, Class 1595</t>
  </si>
  <si>
    <t>40VA, Class 1596</t>
  </si>
  <si>
    <t>40VA, Class 1597</t>
  </si>
  <si>
    <t>40VA, Class 1598</t>
  </si>
  <si>
    <t>40VA, Class 1599</t>
  </si>
  <si>
    <t>40VA, Class 1600</t>
  </si>
  <si>
    <t>40VA, Class 1601</t>
  </si>
  <si>
    <t>40VA, Class 1602</t>
  </si>
  <si>
    <t>40VA, Class 1603</t>
  </si>
  <si>
    <t>40VA, Class 1604</t>
  </si>
  <si>
    <t>40VA, Class 1605</t>
  </si>
  <si>
    <t>40VA, Class 1606</t>
  </si>
  <si>
    <t>40VA, Class 1607</t>
  </si>
  <si>
    <t>40VA, Class 1608</t>
  </si>
  <si>
    <t>40VA, Class 1609</t>
  </si>
  <si>
    <t>40VA, Class 1610</t>
  </si>
  <si>
    <t>40VA, Class 1611</t>
  </si>
  <si>
    <t>40VA, Class 1612</t>
  </si>
  <si>
    <t>40VA, Class 1613</t>
  </si>
  <si>
    <t>40VA, Class 1614</t>
  </si>
  <si>
    <t>40VA, Class 1615</t>
  </si>
  <si>
    <t>40VA, Class 1616</t>
  </si>
  <si>
    <t>40VA, Class 1617</t>
  </si>
  <si>
    <t>40VA, Class 1618</t>
  </si>
  <si>
    <t>40VA, Class 1619</t>
  </si>
  <si>
    <t>40VA, Class 1620</t>
  </si>
  <si>
    <t>40VA, Class 1621</t>
  </si>
  <si>
    <t>40VA, Class 1622</t>
  </si>
  <si>
    <t>40VA, Class 1623</t>
  </si>
  <si>
    <t>40VA, Class 1624</t>
  </si>
  <si>
    <t>40VA, Class 1625</t>
  </si>
  <si>
    <t>40VA, Class 1626</t>
  </si>
  <si>
    <t>40VA, Class 1627</t>
  </si>
  <si>
    <t>40VA, Class 1628</t>
  </si>
  <si>
    <t>40VA, Class 1629</t>
  </si>
  <si>
    <t>40VA, Class 1630</t>
  </si>
  <si>
    <t>40VA, Class 1631</t>
  </si>
  <si>
    <t>40VA, Class 1632</t>
  </si>
  <si>
    <t>40VA, Class 1633</t>
  </si>
  <si>
    <t>40VA, Class 1634</t>
  </si>
  <si>
    <t>40VA, Class 1635</t>
  </si>
  <si>
    <t>40VA, Class 1636</t>
  </si>
  <si>
    <t>40VA, Class 1637</t>
  </si>
  <si>
    <t>40VA, Class 1638</t>
  </si>
  <si>
    <t>40VA, Class 1639</t>
  </si>
  <si>
    <t>40VA, Class 1640</t>
  </si>
  <si>
    <t>40VA, Class 1641</t>
  </si>
  <si>
    <t>40VA, Class 1642</t>
  </si>
  <si>
    <t>40VA, Class 1643</t>
  </si>
  <si>
    <t>40VA, Class 1644</t>
  </si>
  <si>
    <t>40VA, Class 1645</t>
  </si>
  <si>
    <t>40VA, Class 1646</t>
  </si>
  <si>
    <t>40VA, Class 1647</t>
  </si>
  <si>
    <t>40VA, Class 1648</t>
  </si>
  <si>
    <t>40VA, Class 1649</t>
  </si>
  <si>
    <t>40VA, Class 1650</t>
  </si>
  <si>
    <t>40VA, Class 1651</t>
  </si>
  <si>
    <t>40VA, Class 1652</t>
  </si>
  <si>
    <t>40VA, Class 1653</t>
  </si>
  <si>
    <t>40VA, Class 1654</t>
  </si>
  <si>
    <t>40VA, Class 1655</t>
  </si>
  <si>
    <t>40VA, Class 1656</t>
  </si>
  <si>
    <t>40VA, Class 1657</t>
  </si>
  <si>
    <t>40VA, Class 1658</t>
  </si>
  <si>
    <t>40VA, Class 1659</t>
  </si>
  <si>
    <t>40VA, Class 1660</t>
  </si>
  <si>
    <t>40VA, Class 1661</t>
  </si>
  <si>
    <t>40VA, Class 1662</t>
  </si>
  <si>
    <t>40VA, Class 1663</t>
  </si>
  <si>
    <t>40VA, Class 1664</t>
  </si>
  <si>
    <t>40VA, Class 1665</t>
  </si>
  <si>
    <t>40VA, Class 1666</t>
  </si>
  <si>
    <t>40VA, Class 1667</t>
  </si>
  <si>
    <t>40VA, Class 1668</t>
  </si>
  <si>
    <t>40VA, Class 1669</t>
  </si>
  <si>
    <t>40VA, Class 1670</t>
  </si>
  <si>
    <t>40VA, Class 1671</t>
  </si>
  <si>
    <t>40VA, Class 1672</t>
  </si>
  <si>
    <t>40VA, Class 1673</t>
  </si>
  <si>
    <t>40VA, Class 1674</t>
  </si>
  <si>
    <t>40VA, Class 1675</t>
  </si>
  <si>
    <t>40VA, Class 1676</t>
  </si>
  <si>
    <t>40VA, Class 1677</t>
  </si>
  <si>
    <t>40VA, Class 1678</t>
  </si>
  <si>
    <t>40VA, Class 1679</t>
  </si>
  <si>
    <t>40VA, Class 1680</t>
  </si>
  <si>
    <t>40VA, Class 1681</t>
  </si>
  <si>
    <t>40VA, Class 1682</t>
  </si>
  <si>
    <t>40VA, Class 1683</t>
  </si>
  <si>
    <t>40VA, Class 1684</t>
  </si>
  <si>
    <t>40VA, Class 1685</t>
  </si>
  <si>
    <t>40VA, Class 1686</t>
  </si>
  <si>
    <t>40VA, Class 1687</t>
  </si>
  <si>
    <t>40VA, Class 1688</t>
  </si>
  <si>
    <t>40VA, Class 1689</t>
  </si>
  <si>
    <t>40VA, Class 1690</t>
  </si>
  <si>
    <t>40VA, Class 1691</t>
  </si>
  <si>
    <t>40VA, Class 1692</t>
  </si>
  <si>
    <t>40VA, Class 1693</t>
  </si>
  <si>
    <t>40VA, Class 1694</t>
  </si>
  <si>
    <t>40VA, Class 1695</t>
  </si>
  <si>
    <t>40VA, Class 1696</t>
  </si>
  <si>
    <t>40VA, Class 1697</t>
  </si>
  <si>
    <t>40VA, Class 1698</t>
  </si>
  <si>
    <t>40VA, Class 1699</t>
  </si>
  <si>
    <t>40VA, Class 1700</t>
  </si>
  <si>
    <t>40VA, Class 1701</t>
  </si>
  <si>
    <t>40VA, Class 1702</t>
  </si>
  <si>
    <t>40VA, Class 1703</t>
  </si>
  <si>
    <t>40VA, Class 1704</t>
  </si>
  <si>
    <t>40VA, Class 1705</t>
  </si>
  <si>
    <t>40VA, Class 1706</t>
  </si>
  <si>
    <t>40VA, Class 1707</t>
  </si>
  <si>
    <t>40VA, Class 1708</t>
  </si>
  <si>
    <t>40VA, Class 1709</t>
  </si>
  <si>
    <t>40VA, Class 1710</t>
  </si>
  <si>
    <t>40VA, Class 1711</t>
  </si>
  <si>
    <t>40VA, Class 1712</t>
  </si>
  <si>
    <t>40VA, Class 1713</t>
  </si>
  <si>
    <t>40VA, Class 1714</t>
  </si>
  <si>
    <t>40VA, Class 1715</t>
  </si>
  <si>
    <t>40VA, Class 1716</t>
  </si>
  <si>
    <t>40VA, Class 1717</t>
  </si>
  <si>
    <t>40VA, Class 1718</t>
  </si>
  <si>
    <t>40VA, Class 1719</t>
  </si>
  <si>
    <t>40VA, Class 1720</t>
  </si>
  <si>
    <t>40VA, Class 1721</t>
  </si>
  <si>
    <t>40VA, Class 1722</t>
  </si>
  <si>
    <t>40VA, Class 1723</t>
  </si>
  <si>
    <t>40VA, Class 1724</t>
  </si>
  <si>
    <t>40VA, Class 1725</t>
  </si>
  <si>
    <t>40VA, Class 1726</t>
  </si>
  <si>
    <t>40VA, Class 1727</t>
  </si>
  <si>
    <t>40VA, Class 1728</t>
  </si>
  <si>
    <t>40VA, Class 1729</t>
  </si>
  <si>
    <t>40VA, Class 1730</t>
  </si>
  <si>
    <t>40VA, Class 1731</t>
  </si>
  <si>
    <t>40VA, Class 1732</t>
  </si>
  <si>
    <t>40VA, Class 1733</t>
  </si>
  <si>
    <t>40VA, Class 1734</t>
  </si>
  <si>
    <t>40VA, Class 1735</t>
  </si>
  <si>
    <t>40VA, Class 1736</t>
  </si>
  <si>
    <t>40VA, Class 1737</t>
  </si>
  <si>
    <t>40VA, Class 1738</t>
  </si>
  <si>
    <t>40VA, Class 1739</t>
  </si>
  <si>
    <t>40VA, Class 1740</t>
  </si>
  <si>
    <t>40VA, Class 1741</t>
  </si>
  <si>
    <t>40VA, Class 1742</t>
  </si>
  <si>
    <t>40VA, Class 1743</t>
  </si>
  <si>
    <t>40VA, Class 1744</t>
  </si>
  <si>
    <t>40VA, Class 1745</t>
  </si>
  <si>
    <t>40VA, Class 1746</t>
  </si>
  <si>
    <t>40VA, Class 1747</t>
  </si>
  <si>
    <t>40VA, Class 1748</t>
  </si>
  <si>
    <t>40VA, Class 1749</t>
  </si>
  <si>
    <t>40VA, Class 1750</t>
  </si>
  <si>
    <t>40VA, Class 1751</t>
  </si>
  <si>
    <t>40VA, Class 1752</t>
  </si>
  <si>
    <t>40VA, Class 1753</t>
  </si>
  <si>
    <t>40VA, Class 1754</t>
  </si>
  <si>
    <t>40VA, Class 1755</t>
  </si>
  <si>
    <t>40VA, Class 1756</t>
  </si>
  <si>
    <t>40VA, Class 1757</t>
  </si>
  <si>
    <t>40VA, Class 1758</t>
  </si>
  <si>
    <t>40VA, Class 1759</t>
  </si>
  <si>
    <t>40VA, Class 1760</t>
  </si>
  <si>
    <t>40VA, Class 1761</t>
  </si>
  <si>
    <t>40VA, Class 1762</t>
  </si>
  <si>
    <t>40VA, Class 1763</t>
  </si>
  <si>
    <t>40VA, Class 1764</t>
  </si>
  <si>
    <t>40VA, Class 1765</t>
  </si>
  <si>
    <t>40VA, Class 1766</t>
  </si>
  <si>
    <t>40VA, Class 1767</t>
  </si>
  <si>
    <t>40VA, Class 1768</t>
  </si>
  <si>
    <t>40VA, Class 1769</t>
  </si>
  <si>
    <t>40VA, Class 1770</t>
  </si>
  <si>
    <t>40VA, Class 1771</t>
  </si>
  <si>
    <t>40VA, Class 1772</t>
  </si>
  <si>
    <t>40VA, Class 1773</t>
  </si>
  <si>
    <t>40VA, Class 1774</t>
  </si>
  <si>
    <t>40VA, Class 1775</t>
  </si>
  <si>
    <t>40VA, Class 1776</t>
  </si>
  <si>
    <t>40VA, Class 1777</t>
  </si>
  <si>
    <t>40VA, Class 1778</t>
  </si>
  <si>
    <t>40VA, Class 1779</t>
  </si>
  <si>
    <t>40VA, Class 1780</t>
  </si>
  <si>
    <t>40VA, Class 1781</t>
  </si>
  <si>
    <t>40VA, Class 1782</t>
  </si>
  <si>
    <t>40VA, Class 1783</t>
  </si>
  <si>
    <t>40VA, Class 1784</t>
  </si>
  <si>
    <t>40VA, Class 1785</t>
  </si>
  <si>
    <t>40VA, Class 1786</t>
  </si>
  <si>
    <t>40VA, Class 1787</t>
  </si>
  <si>
    <t>40VA, Class 1788</t>
  </si>
  <si>
    <t>40VA, Class 1789</t>
  </si>
  <si>
    <t>40VA, Class 1790</t>
  </si>
  <si>
    <t>40VA, Class 1791</t>
  </si>
  <si>
    <t>40VA, Class 1792</t>
  </si>
  <si>
    <t>40VA, Class 1793</t>
  </si>
  <si>
    <t>40VA, Class 1794</t>
  </si>
  <si>
    <t>40VA, Class 1795</t>
  </si>
  <si>
    <t>40VA, Class 1796</t>
  </si>
  <si>
    <t>40VA, Class 1797</t>
  </si>
  <si>
    <t>40VA, Class 1798</t>
  </si>
  <si>
    <t>40VA, Class 1799</t>
  </si>
  <si>
    <t>40VA, Class 1800</t>
  </si>
  <si>
    <t>40VA, Class 1801</t>
  </si>
  <si>
    <t>40VA, Class 1802</t>
  </si>
  <si>
    <t>40VA, Class 1803</t>
  </si>
  <si>
    <t>40VA, Class 1804</t>
  </si>
  <si>
    <t>40VA, Class 1805</t>
  </si>
  <si>
    <t>40VA, Class 1806</t>
  </si>
  <si>
    <t>40VA, Class 1807</t>
  </si>
  <si>
    <t>40VA, Class 1808</t>
  </si>
  <si>
    <t>40VA, Class 1809</t>
  </si>
  <si>
    <t>40VA, Class 1810</t>
  </si>
  <si>
    <t>40VA, Class 1811</t>
  </si>
  <si>
    <t>40VA, Class 1812</t>
  </si>
  <si>
    <t>40VA, Class 1813</t>
  </si>
  <si>
    <t>40VA, Class 1814</t>
  </si>
  <si>
    <t>40VA, Class 1815</t>
  </si>
  <si>
    <t>40VA, Class 1816</t>
  </si>
  <si>
    <t>40VA, Class 1817</t>
  </si>
  <si>
    <t>40VA, Class 1818</t>
  </si>
  <si>
    <t>40VA, Class 1819</t>
  </si>
  <si>
    <t>40VA, Class 1820</t>
  </si>
  <si>
    <t>40VA, Class 1821</t>
  </si>
  <si>
    <t>40VA, Class 1822</t>
  </si>
  <si>
    <t>40VA, Class 1823</t>
  </si>
  <si>
    <t>40VA, Class 1824</t>
  </si>
  <si>
    <t>40VA, Class 1825</t>
  </si>
  <si>
    <t>40VA, Class 1826</t>
  </si>
  <si>
    <t>40VA, Class 1827</t>
  </si>
  <si>
    <t>40VA, Class 1828</t>
  </si>
  <si>
    <t>40VA, Class 1829</t>
  </si>
  <si>
    <t>40VA, Class 1830</t>
  </si>
  <si>
    <t>40VA, Class 1831</t>
  </si>
  <si>
    <t>40VA, Class 1832</t>
  </si>
  <si>
    <t>40VA, Class 1833</t>
  </si>
  <si>
    <t>40VA, Class 1834</t>
  </si>
  <si>
    <t>40VA, Class 1835</t>
  </si>
  <si>
    <t>40VA, Class 1836</t>
  </si>
  <si>
    <t>40VA, Class 1837</t>
  </si>
  <si>
    <t>40VA, Class 1838</t>
  </si>
  <si>
    <t>40VA, Class 1839</t>
  </si>
  <si>
    <t>40VA, Class 1840</t>
  </si>
  <si>
    <t>40VA, Class 1841</t>
  </si>
  <si>
    <t>40VA, Class 1842</t>
  </si>
  <si>
    <t>40VA, Class 1843</t>
  </si>
  <si>
    <t>40VA, Class 1844</t>
  </si>
  <si>
    <t>40VA, Class 1845</t>
  </si>
  <si>
    <t>40VA, Class 1846</t>
  </si>
  <si>
    <t>40VA, Class 1847</t>
  </si>
  <si>
    <t>40VA, Class 1848</t>
  </si>
  <si>
    <t>40VA, Class 1849</t>
  </si>
  <si>
    <t>40VA, Class 1850</t>
  </si>
  <si>
    <t>40VA, Class 1851</t>
  </si>
  <si>
    <t>40VA, Class 1852</t>
  </si>
  <si>
    <t>40VA, Class 1853</t>
  </si>
  <si>
    <t>40VA, Class 1854</t>
  </si>
  <si>
    <t>40VA, Class 1855</t>
  </si>
  <si>
    <t>40VA, Class 1856</t>
  </si>
  <si>
    <t>40VA, Class 1857</t>
  </si>
  <si>
    <t>40VA, Class 1858</t>
  </si>
  <si>
    <t>40VA, Class 1859</t>
  </si>
  <si>
    <t>40VA, Class 1860</t>
  </si>
  <si>
    <t>40VA, Class 1861</t>
  </si>
  <si>
    <t>40VA, Class 1862</t>
  </si>
  <si>
    <t>40VA, Class 1863</t>
  </si>
  <si>
    <t>40VA, Class 1864</t>
  </si>
  <si>
    <t>40VA, Class 1865</t>
  </si>
  <si>
    <t>40VA, Class 1866</t>
  </si>
  <si>
    <t>40VA, Class 1867</t>
  </si>
  <si>
    <t>40VA, Class 1868</t>
  </si>
  <si>
    <t>40VA, Class 1869</t>
  </si>
  <si>
    <t>40VA, Class 1870</t>
  </si>
  <si>
    <t>40VA, Class 1871</t>
  </si>
  <si>
    <t>40VA, Class 1872</t>
  </si>
  <si>
    <t>40VA, Class 1873</t>
  </si>
  <si>
    <t>40VA, Class 1874</t>
  </si>
  <si>
    <t>40VA, Class 1875</t>
  </si>
  <si>
    <t>40VA, Class 1876</t>
  </si>
  <si>
    <t>40VA, Class 1877</t>
  </si>
  <si>
    <t>40VA, Class 1878</t>
  </si>
  <si>
    <t>40VA, Class 1879</t>
  </si>
  <si>
    <t>40VA, Class 1880</t>
  </si>
  <si>
    <t>40VA, Class 1881</t>
  </si>
  <si>
    <t>40VA, Class 1882</t>
  </si>
  <si>
    <t>40VA, Class 1883</t>
  </si>
  <si>
    <t>40VA, Class 1884</t>
  </si>
  <si>
    <t>40VA, Class 1885</t>
  </si>
  <si>
    <t>40VA, Class 1886</t>
  </si>
  <si>
    <t>40VA, Class 1887</t>
  </si>
  <si>
    <t>40VA, Class 1888</t>
  </si>
  <si>
    <t>40VA, Class 1889</t>
  </si>
  <si>
    <t>40VA, Class 1890</t>
  </si>
  <si>
    <t>40VA, Class 1891</t>
  </si>
  <si>
    <t>40VA, Class 1892</t>
  </si>
  <si>
    <t>40VA, Class 1893</t>
  </si>
  <si>
    <t>40VA, Class 1894</t>
  </si>
  <si>
    <t>40VA, Class 1895</t>
  </si>
  <si>
    <t>40VA, Class 1896</t>
  </si>
  <si>
    <t>40VA, Class 1897</t>
  </si>
  <si>
    <t>40VA, Class 1898</t>
  </si>
  <si>
    <t>40VA, Class 1899</t>
  </si>
  <si>
    <t>40VA, Class 1900</t>
  </si>
  <si>
    <t>40VA, Class 1901</t>
  </si>
  <si>
    <t>40VA, Class 1902</t>
  </si>
  <si>
    <t>40VA, Class 1903</t>
  </si>
  <si>
    <t>40VA, Class 1904</t>
  </si>
  <si>
    <t>40VA, Class 1905</t>
  </si>
  <si>
    <t>40VA, Class 1906</t>
  </si>
  <si>
    <t>40VA, Class 1907</t>
  </si>
  <si>
    <t>40VA, Class 1908</t>
  </si>
  <si>
    <t>40VA, Class 1909</t>
  </si>
  <si>
    <t>40VA, Class 1910</t>
  </si>
  <si>
    <t>40VA, Class 1911</t>
  </si>
  <si>
    <t>40VA, Class 1912</t>
  </si>
  <si>
    <t>40VA, Class 1913</t>
  </si>
  <si>
    <t>40VA, Class 1914</t>
  </si>
  <si>
    <t>40VA, Class 1915</t>
  </si>
  <si>
    <t>40VA, Class 1916</t>
  </si>
  <si>
    <t>40VA, Class 1917</t>
  </si>
  <si>
    <t>40VA, Class 1918</t>
  </si>
  <si>
    <t>40VA, Class 1919</t>
  </si>
  <si>
    <t>40VA, Class 1920</t>
  </si>
  <si>
    <t>40VA, Class 1921</t>
  </si>
  <si>
    <t>40VA, Class 1922</t>
  </si>
  <si>
    <t>40VA, Class 1923</t>
  </si>
  <si>
    <t>40VA, Class 1924</t>
  </si>
  <si>
    <t>40VA, Class 1925</t>
  </si>
  <si>
    <t>40VA, Class 1926</t>
  </si>
  <si>
    <t>40VA, Class 1927</t>
  </si>
  <si>
    <t>40VA, Class 1928</t>
  </si>
  <si>
    <t>40VA, Class 1929</t>
  </si>
  <si>
    <t>40VA, Class 1930</t>
  </si>
  <si>
    <t>40VA, Class 1931</t>
  </si>
  <si>
    <t>40VA, Class 1932</t>
  </si>
  <si>
    <t>40VA, Class 1933</t>
  </si>
  <si>
    <t>40VA, Class 1934</t>
  </si>
  <si>
    <t>40VA, Class 1935</t>
  </si>
  <si>
    <t>40VA, Class 1936</t>
  </si>
  <si>
    <t>40VA, Class 1937</t>
  </si>
  <si>
    <t>40VA, Class 1938</t>
  </si>
  <si>
    <t>40VA, Class 1939</t>
  </si>
  <si>
    <t>40VA, Class 1940</t>
  </si>
  <si>
    <t>40VA, Class 1941</t>
  </si>
  <si>
    <t>40VA, Class 1942</t>
  </si>
  <si>
    <t>40VA, Class 1943</t>
  </si>
  <si>
    <t>40VA, Class 1944</t>
  </si>
  <si>
    <t>40VA, Class 1945</t>
  </si>
  <si>
    <t>40VA, Class 1946</t>
  </si>
  <si>
    <t>40VA, Class 1947</t>
  </si>
  <si>
    <t>40VA, Class 1948</t>
  </si>
  <si>
    <t>40VA, Class 1949</t>
  </si>
  <si>
    <t>40VA, Class 1950</t>
  </si>
  <si>
    <t>40VA, Class 1951</t>
  </si>
  <si>
    <t>40VA, Class 1952</t>
  </si>
  <si>
    <t>40VA, Class 1953</t>
  </si>
  <si>
    <t>40VA, Class 1954</t>
  </si>
  <si>
    <t>40VA, Class 1955</t>
  </si>
  <si>
    <t>40VA, Class 1956</t>
  </si>
  <si>
    <t>40VA, Class 1957</t>
  </si>
  <si>
    <t>40VA, Class 1958</t>
  </si>
  <si>
    <t>40VA, Class 1959</t>
  </si>
  <si>
    <t>40VA, Class 1960</t>
  </si>
  <si>
    <t>40VA, Class 1961</t>
  </si>
  <si>
    <t>40VA, Class 1962</t>
  </si>
  <si>
    <t>40VA, Class 1963</t>
  </si>
  <si>
    <t>40VA, Class 1964</t>
  </si>
  <si>
    <t>40VA, Class 1965</t>
  </si>
  <si>
    <t>40VA, Class 1966</t>
  </si>
  <si>
    <t>40VA, Class 1967</t>
  </si>
  <si>
    <t>40VA, Class 1968</t>
  </si>
  <si>
    <t>40VA, Class 1969</t>
  </si>
  <si>
    <t>40VA, Class 1970</t>
  </si>
  <si>
    <t>40VA, Class 1971</t>
  </si>
  <si>
    <t>40VA, Class 1972</t>
  </si>
  <si>
    <t>40VA, Class 1973</t>
  </si>
  <si>
    <t>40VA, Class 1974</t>
  </si>
  <si>
    <t>40VA, Class 1975</t>
  </si>
  <si>
    <t>40VA, Class 1976</t>
  </si>
  <si>
    <t>40VA, Class 1977</t>
  </si>
  <si>
    <t>40VA, Class 1978</t>
  </si>
  <si>
    <t>40VA, Class 1979</t>
  </si>
  <si>
    <t>40VA, Class 1980</t>
  </si>
  <si>
    <t>40VA, Class 1981</t>
  </si>
  <si>
    <t>40VA, Class 1982</t>
  </si>
  <si>
    <t>40VA, Class 1983</t>
  </si>
  <si>
    <t>40VA, Class 1984</t>
  </si>
  <si>
    <t>40VA, Class 1985</t>
  </si>
  <si>
    <t>40VA, Class 1986</t>
  </si>
  <si>
    <t>40VA, Class 1987</t>
  </si>
  <si>
    <t>40VA, Class 1988</t>
  </si>
  <si>
    <t>40VA, Class 1989</t>
  </si>
  <si>
    <t>40VA, Class 1990</t>
  </si>
  <si>
    <t>40VA, Class 1991</t>
  </si>
  <si>
    <t>40VA, Class 1992</t>
  </si>
  <si>
    <t>40VA, Class 1993</t>
  </si>
  <si>
    <t>40VA, Class 1994</t>
  </si>
  <si>
    <t>40VA, Class 1995</t>
  </si>
  <si>
    <t>40VA, Class 1996</t>
  </si>
  <si>
    <t>40VA, Class 1997</t>
  </si>
  <si>
    <t>40VA, Class 1998</t>
  </si>
  <si>
    <t>40VA, Class 1999</t>
  </si>
  <si>
    <t>40VA, Class 2000</t>
  </si>
  <si>
    <t>40VA, Class 2001</t>
  </si>
  <si>
    <t>40VA, Class 2002</t>
  </si>
  <si>
    <t>40VA, Class 2003</t>
  </si>
  <si>
    <t>40VA, Class 2004</t>
  </si>
  <si>
    <t>40VA, Class 2005</t>
  </si>
  <si>
    <t>40VA, Class 2006</t>
  </si>
  <si>
    <t>40VA, Class 2007</t>
  </si>
  <si>
    <t>40VA, Class 2008</t>
  </si>
  <si>
    <t>40VA, Class 2009</t>
  </si>
  <si>
    <t>40VA, Class 2010</t>
  </si>
  <si>
    <t>40VA, Class 2011</t>
  </si>
  <si>
    <t>40VA, Class 2012</t>
  </si>
  <si>
    <t>40VA, Class 2013</t>
  </si>
  <si>
    <t>40VA, Class 2014</t>
  </si>
  <si>
    <t>40VA, Class 2015</t>
  </si>
  <si>
    <t>40VA, Class 2016</t>
  </si>
  <si>
    <t>40VA, Class 2017</t>
  </si>
  <si>
    <t>40VA, Class 2162</t>
  </si>
  <si>
    <t>40VA, Class 2163</t>
  </si>
  <si>
    <t>40VA, Class 2164</t>
  </si>
  <si>
    <t>40VA, Class 2165</t>
  </si>
  <si>
    <t>40VA, Class 2166</t>
  </si>
  <si>
    <t>40VA, Class 2167</t>
  </si>
  <si>
    <t>40VA, Class 2168</t>
  </si>
  <si>
    <t>40VA, Class 2169</t>
  </si>
  <si>
    <t>40VA, Class 2170</t>
  </si>
  <si>
    <t>40VA, Class 2171</t>
  </si>
  <si>
    <t>40VA, Class 2172</t>
  </si>
  <si>
    <t>40VA, Class 2173</t>
  </si>
  <si>
    <t>40VA, Class 2174</t>
  </si>
  <si>
    <t>40VA, Class 2175</t>
  </si>
  <si>
    <t>40VA, Class 2176</t>
  </si>
  <si>
    <t>40VA, Class 2177</t>
  </si>
  <si>
    <t>40VA, Class 2178</t>
  </si>
  <si>
    <t>40VA, Class 2179</t>
  </si>
  <si>
    <t>40VA, Class 2180</t>
  </si>
  <si>
    <t>40VA, Class 2181</t>
  </si>
  <si>
    <t>40VA, Class 2182</t>
  </si>
  <si>
    <t>40VA, Class 2183</t>
  </si>
  <si>
    <t>40VA, Class 2184</t>
  </si>
  <si>
    <t>40VA, Class 2185</t>
  </si>
  <si>
    <t>40VA, Class 2186</t>
  </si>
  <si>
    <t>40VA, Class 2187</t>
  </si>
  <si>
    <t>40VA, Class 2188</t>
  </si>
  <si>
    <t>40VA, Class 2189</t>
  </si>
  <si>
    <t>40VA, Class 2190</t>
  </si>
  <si>
    <t>40VA, Class 2191</t>
  </si>
  <si>
    <t>40VA, Class 2192</t>
  </si>
  <si>
    <t>40VA, Class 2193</t>
  </si>
  <si>
    <t>40VA, Class 2194</t>
  </si>
  <si>
    <t>40VA, Class 2195</t>
  </si>
  <si>
    <t>40VA, Class 2196</t>
  </si>
  <si>
    <t>40VA, Class 2197</t>
  </si>
  <si>
    <t>40VA, Class 2198</t>
  </si>
  <si>
    <t>40VA, Class 2199</t>
  </si>
  <si>
    <t>40VA, Class 2200</t>
  </si>
  <si>
    <t>40VA, Class 2201</t>
  </si>
  <si>
    <t>40VA, Class 2202</t>
  </si>
  <si>
    <t>40VA, Class 2203</t>
  </si>
  <si>
    <t>40VA, Class 2204</t>
  </si>
  <si>
    <t>40VA, Class 2205</t>
  </si>
  <si>
    <t>40VA, Class 2206</t>
  </si>
  <si>
    <t>40VA, Class 2207</t>
  </si>
  <si>
    <t>40VA, Class 2208</t>
  </si>
  <si>
    <t>40VA, Class 2209</t>
  </si>
  <si>
    <t>40VA, Class 2210</t>
  </si>
  <si>
    <t>40VA, Class 2211</t>
  </si>
  <si>
    <t>40VA, Class 2212</t>
  </si>
  <si>
    <t>40VA, Class 2213</t>
  </si>
  <si>
    <t>40VA, Class 2214</t>
  </si>
  <si>
    <t>40VA, Class 2215</t>
  </si>
  <si>
    <t>40VA, Class 2216</t>
  </si>
  <si>
    <t>40VA, Class 2217</t>
  </si>
  <si>
    <t>40VA, Class 2218</t>
  </si>
  <si>
    <t>40VA, Class 2219</t>
  </si>
  <si>
    <t>40VA, Class 2220</t>
  </si>
  <si>
    <t>40VA, Class 2221</t>
  </si>
  <si>
    <t>40VA, Class 2222</t>
  </si>
  <si>
    <t>40VA, Class 2223</t>
  </si>
  <si>
    <t>40VA, Class 2224</t>
  </si>
  <si>
    <t>40VA, Class 2225</t>
  </si>
  <si>
    <t>40VA, Class 2226</t>
  </si>
  <si>
    <t>40VA, Class 2227</t>
  </si>
  <si>
    <t>40VA, Class 2228</t>
  </si>
  <si>
    <t>40VA, Class 2229</t>
  </si>
  <si>
    <t>40VA, Class 2230</t>
  </si>
  <si>
    <t>40VA, Class 2231</t>
  </si>
  <si>
    <t>40VA, Class 2232</t>
  </si>
  <si>
    <t>40VA, Class 2233</t>
  </si>
  <si>
    <t>40VA, Class 2234</t>
  </si>
  <si>
    <t>40VA, Class 2235</t>
  </si>
  <si>
    <t>40VA, Class 2236</t>
  </si>
  <si>
    <t>40VA, Class 2237</t>
  </si>
  <si>
    <t>40VA, Class 2238</t>
  </si>
  <si>
    <t>40VA, Class 2239</t>
  </si>
  <si>
    <t>40VA, Class 2240</t>
  </si>
  <si>
    <t>40VA, Class 2241</t>
  </si>
  <si>
    <t>40VA, Class 2242</t>
  </si>
  <si>
    <t>40VA, Class 2243</t>
  </si>
  <si>
    <t>40VA, Class 2244</t>
  </si>
  <si>
    <t>40VA, Class 2245</t>
  </si>
  <si>
    <t>40VA, Class 2246</t>
  </si>
  <si>
    <t>40VA, Class 2247</t>
  </si>
  <si>
    <t>40VA, Class 2248</t>
  </si>
  <si>
    <t>40VA, Class 2249</t>
  </si>
  <si>
    <t>40VA, Class 2250</t>
  </si>
  <si>
    <t>40VA, Class 2251</t>
  </si>
  <si>
    <t>40VA, Class 2252</t>
  </si>
  <si>
    <t>40VA, Class 2253</t>
  </si>
  <si>
    <t>40VA, Class 2254</t>
  </si>
  <si>
    <t>40VA, Class 2255</t>
  </si>
  <si>
    <t>40VA, Class 2256</t>
  </si>
  <si>
    <t>40VA, Class 2257</t>
  </si>
  <si>
    <t>40VA, Class 2258</t>
  </si>
  <si>
    <t>40VA, Class 2259</t>
  </si>
  <si>
    <t>40VA, Class 2260</t>
  </si>
  <si>
    <t>40VA, Class 2261</t>
  </si>
  <si>
    <t>40VA, Class 2262</t>
  </si>
  <si>
    <t>40VA, Class 2263</t>
  </si>
  <si>
    <t>40VA, Class 2264</t>
  </si>
  <si>
    <t>40VA, Class 2265</t>
  </si>
  <si>
    <t>40VA, Class 2266</t>
  </si>
  <si>
    <t>40VA, Class 2267</t>
  </si>
  <si>
    <t>40VA, Class 2268</t>
  </si>
  <si>
    <t>40VA, Class 2269</t>
  </si>
  <si>
    <t>40VA, Class 2306</t>
  </si>
  <si>
    <t>40VA, Class 2307</t>
  </si>
  <si>
    <t>40VA, Class 2308</t>
  </si>
  <si>
    <t>40VA, Class 2309</t>
  </si>
  <si>
    <t>40VA, Class 2310</t>
  </si>
  <si>
    <t>40VA, Class 2311</t>
  </si>
  <si>
    <t>40VA, Class 2312</t>
  </si>
  <si>
    <t>40VA, Class 2313</t>
  </si>
  <si>
    <t>40VA, Class 2314</t>
  </si>
  <si>
    <t>40VA, Class 2315</t>
  </si>
  <si>
    <t>40VA, Class 2316</t>
  </si>
  <si>
    <t>40VA, Class 2317</t>
  </si>
  <si>
    <t>40VA, Class 2318</t>
  </si>
  <si>
    <t>40VA, Class 2319</t>
  </si>
  <si>
    <t>40VA, Class 2320</t>
  </si>
  <si>
    <t>40VA, Class 2321</t>
  </si>
  <si>
    <t>40VA, Class 2322</t>
  </si>
  <si>
    <t>40VA, Class 2323</t>
  </si>
  <si>
    <t>40VA, Class 2324</t>
  </si>
  <si>
    <t>40VA, Class 2325</t>
  </si>
  <si>
    <t>40VA, Class 2326</t>
  </si>
  <si>
    <t>40VA, Class 2327</t>
  </si>
  <si>
    <t>40VA, Class 2328</t>
  </si>
  <si>
    <t>40VA, Class 2329</t>
  </si>
  <si>
    <t>40VA, Class 2330</t>
  </si>
  <si>
    <t>40VA, Class 2331</t>
  </si>
  <si>
    <t>40VA, Class 2332</t>
  </si>
  <si>
    <t>40VA, Class 2333</t>
  </si>
  <si>
    <t>40VA, Class 2334</t>
  </si>
  <si>
    <t>40VA, Class 2335</t>
  </si>
  <si>
    <t>40VA, Class 2336</t>
  </si>
  <si>
    <t>40VA, Class 2337</t>
  </si>
  <si>
    <t>40VA, Class 2338</t>
  </si>
  <si>
    <t>40VA, Class 2339</t>
  </si>
  <si>
    <t>40VA, Class 2340</t>
  </si>
  <si>
    <t>40VA, Class 2341</t>
  </si>
  <si>
    <t>40VA, Class 2342</t>
  </si>
  <si>
    <t>40VA, Class 2343</t>
  </si>
  <si>
    <t>40VA, Class 2344</t>
  </si>
  <si>
    <t>40VA, Class 2345</t>
  </si>
  <si>
    <t>40VA, Class 2346</t>
  </si>
  <si>
    <t>40VA, Class 2347</t>
  </si>
  <si>
    <t>40VA, Class 2348</t>
  </si>
  <si>
    <t>40VA, Class 2349</t>
  </si>
  <si>
    <t>40VA, Class 2350</t>
  </si>
  <si>
    <t>40VA, Class 2351</t>
  </si>
  <si>
    <t>40VA, Class 2352</t>
  </si>
  <si>
    <t>40VA, Class 2353</t>
  </si>
  <si>
    <t>40VA, Class 2354</t>
  </si>
  <si>
    <t>40VA, Class 2355</t>
  </si>
  <si>
    <t>40VA, Class 2356</t>
  </si>
  <si>
    <t>40VA, Class 2357</t>
  </si>
  <si>
    <t>40VA, Class 2358</t>
  </si>
  <si>
    <t>40VA, Class 2359</t>
  </si>
  <si>
    <t>40VA, Class 2360</t>
  </si>
  <si>
    <t>40VA, Class 2361</t>
  </si>
  <si>
    <t>40VA, Class 2362</t>
  </si>
  <si>
    <t>40VA, Class 2363</t>
  </si>
  <si>
    <t>40VA, Class 2364</t>
  </si>
  <si>
    <t>40VA, Class 2365</t>
  </si>
  <si>
    <t>40VA, Class 2366</t>
  </si>
  <si>
    <t>40VA, Class 2367</t>
  </si>
  <si>
    <t>40VA, Class 2368</t>
  </si>
  <si>
    <t>40VA, Class 2369</t>
  </si>
  <si>
    <t>40VA, Class 2370</t>
  </si>
  <si>
    <t>40VA, Class 2371</t>
  </si>
  <si>
    <t>40VA, Class 2372</t>
  </si>
  <si>
    <t>40VA, Class 2373</t>
  </si>
  <si>
    <t>40VA, Class 2374</t>
  </si>
  <si>
    <t>40VA, Class 2375</t>
  </si>
  <si>
    <t>40VA, Class 2376</t>
  </si>
  <si>
    <t>40VA, Class 2377</t>
  </si>
  <si>
    <t>40VA, Class 2378</t>
  </si>
  <si>
    <t>40VA, Class 2379</t>
  </si>
  <si>
    <t>40VA, Class 2380</t>
  </si>
  <si>
    <t>40VA, Class 2381</t>
  </si>
  <si>
    <t>40VA, Class 2382</t>
  </si>
  <si>
    <t>40VA, Class 2383</t>
  </si>
  <si>
    <t>40VA, Class 2384</t>
  </si>
  <si>
    <t>40VA, Class 2385</t>
  </si>
  <si>
    <t>40VA, Class 2386</t>
  </si>
  <si>
    <t>40VA, Class 2387</t>
  </si>
  <si>
    <t>40VA, Class 2388</t>
  </si>
  <si>
    <t>40VA, Class 2389</t>
  </si>
  <si>
    <t>40VA, Class 2390</t>
  </si>
  <si>
    <t>40VA, Class 2391</t>
  </si>
  <si>
    <t>40VA, Class 2392</t>
  </si>
  <si>
    <t>40VA, Class 2393</t>
  </si>
  <si>
    <t>40VA, Class 2394</t>
  </si>
  <si>
    <t>40VA, Class 2395</t>
  </si>
  <si>
    <t>40VA, Class 2396</t>
  </si>
  <si>
    <t>40VA, Class 2397</t>
  </si>
  <si>
    <t>40VA, Class 2398</t>
  </si>
  <si>
    <t>40VA, Class 2399</t>
  </si>
  <si>
    <t>40VA, Class 2400</t>
  </si>
  <si>
    <t>40VA, Class 2401</t>
  </si>
  <si>
    <t>40VA, Class 2402</t>
  </si>
  <si>
    <t>40VA, Class 2403</t>
  </si>
  <si>
    <t>40VA, Class 2404</t>
  </si>
  <si>
    <t>40VA, Class 2405</t>
  </si>
  <si>
    <t>40VA, Class 2406</t>
  </si>
  <si>
    <t>40VA, Class 2407</t>
  </si>
  <si>
    <t>40VA, Class 2408</t>
  </si>
  <si>
    <t>40VA, Class 2409</t>
  </si>
  <si>
    <t>40VA, Class 2410</t>
  </si>
  <si>
    <t>40VA, Class 2411</t>
  </si>
  <si>
    <t>40VA, Class 2412</t>
  </si>
  <si>
    <t>40VA, Class 2413</t>
  </si>
  <si>
    <t>40VA, Class 2414</t>
  </si>
  <si>
    <t>40VA, Class 2415</t>
  </si>
  <si>
    <t>40VA, Class 2416</t>
  </si>
  <si>
    <t>40VA, Class 2417</t>
  </si>
  <si>
    <t>40VA, Class 2418</t>
  </si>
  <si>
    <t>40VA, Class 2419</t>
  </si>
  <si>
    <t>40VA, Class 2420</t>
  </si>
  <si>
    <t>40VA, Class 2421</t>
  </si>
  <si>
    <t>40VA, Class 2422</t>
  </si>
  <si>
    <t>40VA, Class 2423</t>
  </si>
  <si>
    <t>40VA, Class 2424</t>
  </si>
  <si>
    <t>40VA, Class 2425</t>
  </si>
  <si>
    <t>40VA, Class 2426</t>
  </si>
  <si>
    <t>40VA, Class 2427</t>
  </si>
  <si>
    <t>40VA, Class 2428</t>
  </si>
  <si>
    <t>40VA, Class 2429</t>
  </si>
  <si>
    <t>40VA, Class 2430</t>
  </si>
  <si>
    <t>40VA, Class 2431</t>
  </si>
  <si>
    <t>40VA, Class 2432</t>
  </si>
  <si>
    <t>40VA, Class 2433</t>
  </si>
  <si>
    <t>40VA, Class 2434</t>
  </si>
  <si>
    <t>40VA, Class 2435</t>
  </si>
  <si>
    <t>40VA, Class 2436</t>
  </si>
  <si>
    <t>40VA, Class 2437</t>
  </si>
  <si>
    <t>40VA, Class 2438</t>
  </si>
  <si>
    <t>40VA, Class 2439</t>
  </si>
  <si>
    <t>40VA, Class 2440</t>
  </si>
  <si>
    <t>40VA, Class 2441</t>
  </si>
  <si>
    <t>40VA, Class 2442</t>
  </si>
  <si>
    <t>40VA, Class 2443</t>
  </si>
  <si>
    <t>40VA, Class 2444</t>
  </si>
  <si>
    <t>40VA, Class 2445</t>
  </si>
  <si>
    <t>40VA, Class 2446</t>
  </si>
  <si>
    <t>40VA, Class 2447</t>
  </si>
  <si>
    <t>40VA, Class 2448</t>
  </si>
  <si>
    <t>40VA, Class 2449</t>
  </si>
  <si>
    <t>40VA, Class 2450</t>
  </si>
  <si>
    <t>40VA, Class 2451</t>
  </si>
  <si>
    <t>40VA, Class 2452</t>
  </si>
  <si>
    <t>40VA, Class 2453</t>
  </si>
  <si>
    <t>40VA, Class 2454</t>
  </si>
  <si>
    <t>40VA, Class 2455</t>
  </si>
  <si>
    <t>40VA, Class 2456</t>
  </si>
  <si>
    <t>40VA, Class 2457</t>
  </si>
  <si>
    <t>40VA, Class 2458</t>
  </si>
  <si>
    <t>40VA, Class 2459</t>
  </si>
  <si>
    <t>40VA, Class 2460</t>
  </si>
  <si>
    <t>40VA, Class 2461</t>
  </si>
  <si>
    <t>40VA, Class 2462</t>
  </si>
  <si>
    <t>40VA, Class 2463</t>
  </si>
  <si>
    <t>40VA, Class 2464</t>
  </si>
  <si>
    <t>40VA, Class 2465</t>
  </si>
  <si>
    <t>40VA, Class 2466</t>
  </si>
  <si>
    <t>40VA, Class 2467</t>
  </si>
  <si>
    <t>40VA, Class 2468</t>
  </si>
  <si>
    <t>40VA, Class 2469</t>
  </si>
  <si>
    <t>40VA, Class 2470</t>
  </si>
  <si>
    <t>40VA, Class 2471</t>
  </si>
  <si>
    <t>40VA, Class 2472</t>
  </si>
  <si>
    <t>40VA, Class 2473</t>
  </si>
  <si>
    <t>40VA, Class 2474</t>
  </si>
  <si>
    <t>40VA, Class 2475</t>
  </si>
  <si>
    <t>40VA, Class 2476</t>
  </si>
  <si>
    <t>40VA, Class 2477</t>
  </si>
  <si>
    <t>40VA, Class 2478</t>
  </si>
  <si>
    <t>40VA, Class 2479</t>
  </si>
  <si>
    <t>40VA, Class 2480</t>
  </si>
  <si>
    <t>40VA, Class 2481</t>
  </si>
  <si>
    <t>40VA, Class 2482</t>
  </si>
  <si>
    <t>40VA, Class 2483</t>
  </si>
  <si>
    <t>40VA, Class 2484</t>
  </si>
  <si>
    <t>40VA, Class 2485</t>
  </si>
  <si>
    <t>40VA, Class 2486</t>
  </si>
  <si>
    <t>40VA, Class 2487</t>
  </si>
  <si>
    <t>40VA, Class 2488</t>
  </si>
  <si>
    <t>40VA, Class 2489</t>
  </si>
  <si>
    <t>40VA, Class 2490</t>
  </si>
  <si>
    <t>40VA, Class 2491</t>
  </si>
  <si>
    <t>40VA, Class 2492</t>
  </si>
  <si>
    <t>40VA, Class 2493</t>
  </si>
  <si>
    <t>40VA, Class 2494</t>
  </si>
  <si>
    <t>40VA, Class 2495</t>
  </si>
  <si>
    <t>40VA, Class 2496</t>
  </si>
  <si>
    <t>40VA, Class 2497</t>
  </si>
  <si>
    <t>40VA, Class 2498</t>
  </si>
  <si>
    <t>40VA, Class 2499</t>
  </si>
  <si>
    <t>40VA, Class 2500</t>
  </si>
  <si>
    <t>40VA, Class 2501</t>
  </si>
  <si>
    <t>40VA, Class 2502</t>
  </si>
  <si>
    <t>40VA, Class 2503</t>
  </si>
  <si>
    <t>40VA, Class 2504</t>
  </si>
  <si>
    <t>40VA, Class 2505</t>
  </si>
  <si>
    <t>40VA, Class 2506</t>
  </si>
  <si>
    <t>40VA, Class 2507</t>
  </si>
  <si>
    <t>40VA, Class 2508</t>
  </si>
  <si>
    <t>40VA, Class 2509</t>
  </si>
  <si>
    <t>40VA, Class 2510</t>
  </si>
  <si>
    <t>40VA, Class 2511</t>
  </si>
  <si>
    <t>40VA, Class 2512</t>
  </si>
  <si>
    <t>40VA, Class 2513</t>
  </si>
  <si>
    <t>40VA, Class 2514</t>
  </si>
  <si>
    <t>40VA, Class 2515</t>
  </si>
  <si>
    <t>40VA, Class 2516</t>
  </si>
  <si>
    <t>40VA, Class 2517</t>
  </si>
  <si>
    <t>40VA, Class 2518</t>
  </si>
  <si>
    <t>40VA, Class 2519</t>
  </si>
  <si>
    <t>40VA, Class 2520</t>
  </si>
  <si>
    <t>40VA, Class 2521</t>
  </si>
  <si>
    <t>40VA, Class 2522</t>
  </si>
  <si>
    <t>40VA, Class 2523</t>
  </si>
  <si>
    <t>40VA, Class 2524</t>
  </si>
  <si>
    <t>40VA, Class 2525</t>
  </si>
  <si>
    <t>40VA, Class 2526</t>
  </si>
  <si>
    <t>40VA, Class 2527</t>
  </si>
  <si>
    <t>40VA, Class 2528</t>
  </si>
  <si>
    <t>40VA, Class 2529</t>
  </si>
  <si>
    <t>40VA, Class 2530</t>
  </si>
  <si>
    <t>40VA, Class 2531</t>
  </si>
  <si>
    <t>40VA, Class 2532</t>
  </si>
  <si>
    <t>40VA, Class 2533</t>
  </si>
  <si>
    <t>40VA, Class 2534</t>
  </si>
  <si>
    <t>40VA, Class 2535</t>
  </si>
  <si>
    <t>40VA, Class 2536</t>
  </si>
  <si>
    <t>40VA, Class 2537</t>
  </si>
  <si>
    <t>40VA, Class 2538</t>
  </si>
  <si>
    <t>40VA, Class 2539</t>
  </si>
  <si>
    <t>40VA, Class 2540</t>
  </si>
  <si>
    <t>40VA, Class 2541</t>
  </si>
  <si>
    <t>40VA, Class 2542</t>
  </si>
  <si>
    <t>40VA, Class 2543</t>
  </si>
  <si>
    <t>40VA, Class 2544</t>
  </si>
  <si>
    <t>40VA, Class 2545</t>
  </si>
  <si>
    <t>40VA, Class 2546</t>
  </si>
  <si>
    <t>40VA, Class 2547</t>
  </si>
  <si>
    <t>40VA, Class 2548</t>
  </si>
  <si>
    <t>40VA, Class 2549</t>
  </si>
  <si>
    <t>40VA, Class 2550</t>
  </si>
  <si>
    <t>40VA, Class 2551</t>
  </si>
  <si>
    <t>40VA, Class 2552</t>
  </si>
  <si>
    <t>40VA, Class 2553</t>
  </si>
  <si>
    <t>40VA, Class 2554</t>
  </si>
  <si>
    <t>40VA, Class 2555</t>
  </si>
  <si>
    <t>40VA, Class 2556</t>
  </si>
  <si>
    <t>40VA, Class 2557</t>
  </si>
  <si>
    <t>40VA, Class 2558</t>
  </si>
  <si>
    <t>40VA, Class 2559</t>
  </si>
  <si>
    <t>40VA, Class 2560</t>
  </si>
  <si>
    <t>40VA, Class 2561</t>
  </si>
  <si>
    <t>40VA, Class 2562</t>
  </si>
  <si>
    <t>40VA, Class 2563</t>
  </si>
  <si>
    <t>40VA, Class 2564</t>
  </si>
  <si>
    <t>40VA, Class 2565</t>
  </si>
  <si>
    <t>40VA, Class 2566</t>
  </si>
  <si>
    <t>40VA, Class 2567</t>
  </si>
  <si>
    <t>40VA, Class 2568</t>
  </si>
  <si>
    <t>40VA, Class 2569</t>
  </si>
  <si>
    <t>40VA, Class 2570</t>
  </si>
  <si>
    <t>40VA, Class 2571</t>
  </si>
  <si>
    <t>40VA, Class 2572</t>
  </si>
  <si>
    <t>40VA, Class 2573</t>
  </si>
  <si>
    <t>40VA, Class 2574</t>
  </si>
  <si>
    <t>40VA, Class 2575</t>
  </si>
  <si>
    <t>40VA, Class 2576</t>
  </si>
  <si>
    <t>40VA, Class 2577</t>
  </si>
  <si>
    <t>40VA, Class 2578</t>
  </si>
  <si>
    <t>40VA, Class 2579</t>
  </si>
  <si>
    <t>40VA, Class 2580</t>
  </si>
  <si>
    <t>40VA, Class 2581</t>
  </si>
  <si>
    <t>40VA, Class 2582</t>
  </si>
  <si>
    <t>40VA, Class 2583</t>
  </si>
  <si>
    <t>40VA, Class 2584</t>
  </si>
  <si>
    <t>40VA, Class 2585</t>
  </si>
  <si>
    <t>40VA, Class 2586</t>
  </si>
  <si>
    <t>40VA, Class 2587</t>
  </si>
  <si>
    <t>40VA, Class 2588</t>
  </si>
  <si>
    <t>40VA, Class 2589</t>
  </si>
  <si>
    <t>40VA, Class 2590</t>
  </si>
  <si>
    <t>40VA, Class 2591</t>
  </si>
  <si>
    <t>40VA, Class 2592</t>
  </si>
  <si>
    <t>40VA, Class 2593</t>
  </si>
  <si>
    <t>40VA, Class 2882</t>
  </si>
  <si>
    <t>40VA, Class 2883</t>
  </si>
  <si>
    <t>40VA, Class 2884</t>
  </si>
  <si>
    <t>40VA, Class 2885</t>
  </si>
  <si>
    <t>40VA, Class 2886</t>
  </si>
  <si>
    <t>40VA, Class 2887</t>
  </si>
  <si>
    <t>40VA, Class 2888</t>
  </si>
  <si>
    <t>40VA, Class 2889</t>
  </si>
  <si>
    <t>40VA, Class 2890</t>
  </si>
  <si>
    <t>40VA, Class 2891</t>
  </si>
  <si>
    <t>40VA, Class 2892</t>
  </si>
  <si>
    <t>40VA, Class 2893</t>
  </si>
  <si>
    <t>40VA, Class 2894</t>
  </si>
  <si>
    <t>40VA, Class 2895</t>
  </si>
  <si>
    <t>40VA, Class 2896</t>
  </si>
  <si>
    <t>40VA, Class 2897</t>
  </si>
  <si>
    <t>40VA, Class 2898</t>
  </si>
  <si>
    <t>40VA, Class 2899</t>
  </si>
  <si>
    <t>40VA, Class 2900</t>
  </si>
  <si>
    <t>40VA, Class 2901</t>
  </si>
  <si>
    <t>40VA, Class 2902</t>
  </si>
  <si>
    <t>40VA, Class 2903</t>
  </si>
  <si>
    <t>40VA, Class 2904</t>
  </si>
  <si>
    <t>40VA, Class 2905</t>
  </si>
  <si>
    <t>40VA, Class 2906</t>
  </si>
  <si>
    <t>40VA, Class 2907</t>
  </si>
  <si>
    <t>40VA, Class 2908</t>
  </si>
  <si>
    <t>40VA, Class 2909</t>
  </si>
  <si>
    <t>40VA, Class 2910</t>
  </si>
  <si>
    <t>40VA, Class 2911</t>
  </si>
  <si>
    <t>40VA, Class 2912</t>
  </si>
  <si>
    <t>40VA, Class 2913</t>
  </si>
  <si>
    <t>40VA, Class 2914</t>
  </si>
  <si>
    <t>40VA, Class 2915</t>
  </si>
  <si>
    <t>40VA, Class 2916</t>
  </si>
  <si>
    <t>40VA, Class 2917</t>
  </si>
  <si>
    <t>40VA, Class 2918</t>
  </si>
  <si>
    <t>40VA, Class 2919</t>
  </si>
  <si>
    <t>40VA, Class 2920</t>
  </si>
  <si>
    <t>40VA, Class 2921</t>
  </si>
  <si>
    <t>40VA, Class 2922</t>
  </si>
  <si>
    <t>40VA, Class 2923</t>
  </si>
  <si>
    <t>40VA, Class 2924</t>
  </si>
  <si>
    <t>40VA, Class 2925</t>
  </si>
  <si>
    <t>40VA, Class 2926</t>
  </si>
  <si>
    <t>40VA, Class 2927</t>
  </si>
  <si>
    <t>40VA, Class 2928</t>
  </si>
  <si>
    <t>40VA, Class 2929</t>
  </si>
  <si>
    <t>40VA, Class 2930</t>
  </si>
  <si>
    <t>40VA, Class 2931</t>
  </si>
  <si>
    <t>40VA, Class 2932</t>
  </si>
  <si>
    <t>40VA, Class 2933</t>
  </si>
  <si>
    <t>40VA, Class 2934</t>
  </si>
  <si>
    <t>40VA, Class 2935</t>
  </si>
  <si>
    <t>40VA, Class 2936</t>
  </si>
  <si>
    <t>40VA, Class 2937</t>
  </si>
  <si>
    <t>40VA, Class 2938</t>
  </si>
  <si>
    <t>40VA, Class 2939</t>
  </si>
  <si>
    <t>40VA, Class 2940</t>
  </si>
  <si>
    <t>40VA, Class 2941</t>
  </si>
  <si>
    <t>40VA, Class 2942</t>
  </si>
  <si>
    <t>40VA, Class 2943</t>
  </si>
  <si>
    <t>40VA, Class 2944</t>
  </si>
  <si>
    <t>40VA, Class 2945</t>
  </si>
  <si>
    <t>40VA, Class 2946</t>
  </si>
  <si>
    <t>40VA, Class 2947</t>
  </si>
  <si>
    <t>40VA, Class 2948</t>
  </si>
  <si>
    <t>40VA, Class 2949</t>
  </si>
  <si>
    <t>40VA, Class 2950</t>
  </si>
  <si>
    <t>40VA, Class 2951</t>
  </si>
  <si>
    <t>40VA, Class 2952</t>
  </si>
  <si>
    <t>40VA, Class 2953</t>
  </si>
  <si>
    <t>40VA, Class 2954</t>
  </si>
  <si>
    <t>40VA, Class 2955</t>
  </si>
  <si>
    <t>40VA, Class 2956</t>
  </si>
  <si>
    <t>40VA, Class 2957</t>
  </si>
  <si>
    <t>40VA, Class 2958</t>
  </si>
  <si>
    <t>40VA, Class 2959</t>
  </si>
  <si>
    <t>40VA, Class 2960</t>
  </si>
  <si>
    <t>40VA, Class 2961</t>
  </si>
  <si>
    <t>40VA, Class 2962</t>
  </si>
  <si>
    <t>40VA, Class 2963</t>
  </si>
  <si>
    <t>40VA, Class 2964</t>
  </si>
  <si>
    <t>40VA, Class 2965</t>
  </si>
  <si>
    <t>40VA, Class 2966</t>
  </si>
  <si>
    <t>40VA, Class 2967</t>
  </si>
  <si>
    <t>40VA, Class 2968</t>
  </si>
  <si>
    <t>40VA, Class 2969</t>
  </si>
  <si>
    <t>40VA, Class 2970</t>
  </si>
  <si>
    <t>40VA, Class 2971</t>
  </si>
  <si>
    <t>40VA, Class 2972</t>
  </si>
  <si>
    <t>40VA, Class 2973</t>
  </si>
  <si>
    <t>40VA, Class 2974</t>
  </si>
  <si>
    <t>40VA, Class 2975</t>
  </si>
  <si>
    <t>40VA, Class 2976</t>
  </si>
  <si>
    <t>40VA, Class 2977</t>
  </si>
  <si>
    <t>40VA, Class 2978</t>
  </si>
  <si>
    <t>40VA, Class 2979</t>
  </si>
  <si>
    <t>40VA, Class 2980</t>
  </si>
  <si>
    <t>40VA, Class 2981</t>
  </si>
  <si>
    <t>40VA, Class 2982</t>
  </si>
  <si>
    <t>40VA, Class 2983</t>
  </si>
  <si>
    <t>40VA, Class 2984</t>
  </si>
  <si>
    <t>40VA, Class 2985</t>
  </si>
  <si>
    <t>40VA, Class 2986</t>
  </si>
  <si>
    <t>40VA, Class 2987</t>
  </si>
  <si>
    <t>40VA, Class 2988</t>
  </si>
  <si>
    <t>40VA, Class 2989</t>
  </si>
  <si>
    <t>40VA, Class 2990</t>
  </si>
  <si>
    <t>40VA, Class 2991</t>
  </si>
  <si>
    <t>40VA, Class 2992</t>
  </si>
  <si>
    <t>40VA, Class 2993</t>
  </si>
  <si>
    <t>40VA, Class 2994</t>
  </si>
  <si>
    <t>40VA, Class 2995</t>
  </si>
  <si>
    <t>40VA, Class 2996</t>
  </si>
  <si>
    <t>40VA, Class 2997</t>
  </si>
  <si>
    <t>40VA, Class 2998</t>
  </si>
  <si>
    <t>40VA, Class 2999</t>
  </si>
  <si>
    <t>40VA, Class 3000</t>
  </si>
  <si>
    <t>40VA, Class 3001</t>
  </si>
  <si>
    <t>40VA, Class 3002</t>
  </si>
  <si>
    <t>40VA, Class 3003</t>
  </si>
  <si>
    <t>40VA, Class 3004</t>
  </si>
  <si>
    <t>40VA, Class 3005</t>
  </si>
  <si>
    <t>40VA, Class 3006</t>
  </si>
  <si>
    <t>40VA, Class 3007</t>
  </si>
  <si>
    <t>40VA, Class 3008</t>
  </si>
  <si>
    <t>40VA, Class 3009</t>
  </si>
  <si>
    <t>40VA, Class 3010</t>
  </si>
  <si>
    <t>40VA, Class 3011</t>
  </si>
  <si>
    <t>40VA, Class 3012</t>
  </si>
  <si>
    <t>40VA, Class 3013</t>
  </si>
  <si>
    <t>40VA, Class 3014</t>
  </si>
  <si>
    <t>40VA, Class 3015</t>
  </si>
  <si>
    <t>40VA, Class 3016</t>
  </si>
  <si>
    <t>40VA, Class 3017</t>
  </si>
  <si>
    <t>40VA, Class 3018</t>
  </si>
  <si>
    <t>40VA, Class 3019</t>
  </si>
  <si>
    <t>40VA, Class 3020</t>
  </si>
  <si>
    <t>40VA, Class 3021</t>
  </si>
  <si>
    <t>40VA, Class 3022</t>
  </si>
  <si>
    <t>40VA, Class 3023</t>
  </si>
  <si>
    <t>40VA, Class 3024</t>
  </si>
  <si>
    <t>40VA, Class 3025</t>
  </si>
  <si>
    <t>18_208/240 V, 60 Hz, 1 ph. (PSC only)_1</t>
  </si>
  <si>
    <t>18_208/240 V, 60 Hz, 1 ph. (PSC only)_2</t>
  </si>
  <si>
    <t>18_208/240 V, 60 Hz, 1 ph. (PSC only)_3</t>
  </si>
  <si>
    <t>24_208/240 V, 60 Hz, 1 ph. (PSC only)_1</t>
  </si>
  <si>
    <t>24_208/240 V, 60 Hz, 1 ph. (PSC only)_2</t>
  </si>
  <si>
    <t>24_208/240 V, 60 Hz, 1 ph. (PSC only)_3</t>
  </si>
  <si>
    <t>30_208/240 V, 60 Hz, 1 ph. (PSC only)_1</t>
  </si>
  <si>
    <t>30_208/240 V, 60 Hz, 1 ph. (PSC only)_2</t>
  </si>
  <si>
    <t>30_208/240 V, 60 Hz, 1 ph. (PSC only)_3</t>
  </si>
  <si>
    <t>36_208/240 V, 60 Hz, 1 ph. (PSC only)_1</t>
  </si>
  <si>
    <t>36_208/240 V, 60 Hz, 1 ph. (PSC only)_2</t>
  </si>
  <si>
    <t>36_208/240 V, 60 Hz, 1 ph. (PSC only)_3</t>
  </si>
  <si>
    <t>19_208/240 V, 60 Hz, 1 ph. (ECM only)_1</t>
  </si>
  <si>
    <t>19_208/240 V, 60 Hz, 1 ph. (ECM only)_2</t>
  </si>
  <si>
    <t>19_208/240 V, 60 Hz, 1 ph. (ECM only)_3</t>
  </si>
  <si>
    <t>19_208/240 V, 60 Hz, 1 ph. (ECM only)_4</t>
  </si>
  <si>
    <t>19_208/240 V, 60 Hz, 1 ph. (ECM only)_5</t>
  </si>
  <si>
    <t>25_208/240 V, 60 Hz, 1 ph. (ECM only)_1</t>
  </si>
  <si>
    <t>25_208/240 V, 60 Hz, 1 ph. (ECM only)_2</t>
  </si>
  <si>
    <t>25_208/240 V, 60 Hz, 1 ph. (ECM only)_3</t>
  </si>
  <si>
    <t>25_208/240 V, 60 Hz, 1 ph. (ECM only)_4</t>
  </si>
  <si>
    <t>25_208/240 V, 60 Hz, 1 ph. (ECM only)_5</t>
  </si>
  <si>
    <t>31_208/240 V, 60 Hz, 1 ph. (ECM only)_1</t>
  </si>
  <si>
    <t>31_208/240 V, 60 Hz, 1 ph. (ECM only)_2</t>
  </si>
  <si>
    <t>31_208/240 V, 60 Hz, 1 ph. (ECM only)_3</t>
  </si>
  <si>
    <t>31_208/240 V, 60 Hz, 1 ph. (ECM only)_4</t>
  </si>
  <si>
    <t>31_208/240 V, 60 Hz, 1 ph. (ECM only)_5</t>
  </si>
  <si>
    <t>37_208/240 V, 60 Hz, 1 ph. (ECM only)_1</t>
  </si>
  <si>
    <t>37_208/240 V, 60 Hz, 1 ph. (ECM only)_2</t>
  </si>
  <si>
    <t>37_208/240 V, 60 Hz, 1 ph. (ECM only)_3</t>
  </si>
  <si>
    <t>37_208/240 V, 60 Hz, 1 ph. (ECM only)_4</t>
  </si>
  <si>
    <t>37_208/240 V, 60 Hz, 1 ph. (ECM only)_5</t>
  </si>
  <si>
    <t>39_208/240 V, 60 Hz, 1 ph. (ECM only)_1</t>
  </si>
  <si>
    <t>39_208/240 V, 60 Hz, 1 ph. (ECM only)_2</t>
  </si>
  <si>
    <t>39_208/240 V, 60 Hz, 1 ph. (ECM only)_3</t>
  </si>
  <si>
    <t>39_208/240 V, 60 Hz, 1 ph. (ECM only)_4</t>
  </si>
  <si>
    <t>39_208/240 V, 60 Hz, 1 ph. (ECM only)_5</t>
  </si>
  <si>
    <t>3-speed PSC motor_18_none</t>
  </si>
  <si>
    <t>3-speed PSC motor_18_5kW</t>
  </si>
  <si>
    <t>3-speed PSC motor_18_7.5kw</t>
  </si>
  <si>
    <t>3-speed PSC motor_18_10kW</t>
  </si>
  <si>
    <t>3-speed PSC motor_24_none</t>
  </si>
  <si>
    <t>3-speed PSC motor_24_5kW</t>
  </si>
  <si>
    <t>3-speed PSC motor_24_7.5kw</t>
  </si>
  <si>
    <t>3-speed PSC motor_24_10kW</t>
  </si>
  <si>
    <t>3-speed PSC motor_30_none</t>
  </si>
  <si>
    <t>3-speed PSC motor_30_5kW</t>
  </si>
  <si>
    <t>3-speed PSC motor_30_7.5kw</t>
  </si>
  <si>
    <t>3-speed PSC motor_30_10kW</t>
  </si>
  <si>
    <t>3-speed PSC motor_36_none</t>
  </si>
  <si>
    <t>3-speed PSC motor_36_5kW</t>
  </si>
  <si>
    <t>3-speed PSC motor_36_7.5kw</t>
  </si>
  <si>
    <t>3-speed PSC motor_36_10kW</t>
  </si>
  <si>
    <t>5-speed high eff. ECM motor_19_none</t>
  </si>
  <si>
    <t>5-speed high eff. ECM motor_19_5kW</t>
  </si>
  <si>
    <t>5-speed high eff. ECM motor_19_7.5kw</t>
  </si>
  <si>
    <t>5-speed high eff. ECM motor_19_10kW</t>
  </si>
  <si>
    <t>5-speed high eff. ECM motor_25_none</t>
  </si>
  <si>
    <t>5-speed high eff. ECM motor_25_5kW</t>
  </si>
  <si>
    <t>5-speed high eff. ECM motor_25_7.5kw</t>
  </si>
  <si>
    <t>5-speed high eff. ECM motor_25_10kW</t>
  </si>
  <si>
    <t>5-speed high eff. ECM motor_31_none</t>
  </si>
  <si>
    <t>5-speed high eff. ECM motor_31_5kW</t>
  </si>
  <si>
    <t>5-speed high eff. ECM motor_31_7.5kw</t>
  </si>
  <si>
    <t>5-speed high eff. ECM motor_31_10kW</t>
  </si>
  <si>
    <t>5-speed high eff. ECM motor_37_none</t>
  </si>
  <si>
    <t>5-speed high eff. ECM motor_37_5kW</t>
  </si>
  <si>
    <t>5-speed high eff. ECM motor_37_7.5kw</t>
  </si>
  <si>
    <t>5-speed high eff. ECM motor_37_10kW</t>
  </si>
  <si>
    <t>5-speed high eff. ECM motor_39_none</t>
  </si>
  <si>
    <t>5-speed high eff. ECM motor_39_5kW</t>
  </si>
  <si>
    <t>5-speed high eff. ECM motor_39_7.5kw</t>
  </si>
  <si>
    <t>5-speed high eff. ECM motor_39_10kW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</si>
</sst>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43">
    <font>
      <sz val="10"/>
      <color theme="1"/>
      <name val="Century Gothic"/>
      <family val="2"/>
    </font>
    <font>
      <sz val="10"/>
      <color theme="1"/>
      <name val="Century Gothic"/>
      <family val="2"/>
    </font>
    <font>
      <sz val="10"/>
      <color theme="1"/>
      <name val="Calibri"/>
      <family val="2"/>
      <scheme val="minor"/>
    </font>
    <font>
      <b/>
      <sz val="10"/>
      <color theme="1"/>
      <name val="Calibri"/>
      <family val="2"/>
      <scheme val="minor"/>
    </font>
    <font>
      <b/>
      <sz val="11"/>
      <color theme="1"/>
      <name val="Calibri"/>
      <family val="2"/>
      <scheme val="minor"/>
    </font>
    <font>
      <sz val="14"/>
      <color theme="1"/>
      <name val="Calibri"/>
      <family val="2"/>
      <scheme val="minor"/>
    </font>
    <font>
      <b/>
      <sz val="10"/>
      <color theme="0"/>
      <name val="Calibri"/>
      <family val="2"/>
      <scheme val="minor"/>
    </font>
    <font>
      <sz val="10"/>
      <color theme="0"/>
      <name val="Calibri"/>
      <family val="2"/>
      <scheme val="minor"/>
    </font>
    <font>
      <sz val="8"/>
      <name val="Arial"/>
      <family val="2"/>
    </font>
    <font>
      <sz val="10"/>
      <name val="Arial"/>
      <family val="2"/>
    </font>
    <font>
      <b/>
      <i/>
      <sz val="18"/>
      <name val="Arial"/>
      <family val="2"/>
    </font>
    <font>
      <b/>
      <sz val="8"/>
      <name val="Arial"/>
      <family val="2"/>
    </font>
    <font>
      <sz val="12"/>
      <color indexed="8"/>
      <name val="Arial MT"/>
    </font>
    <font>
      <sz val="9"/>
      <name val="Arial"/>
      <family val="2"/>
    </font>
    <font>
      <sz val="10.5"/>
      <color theme="1"/>
      <name val="Calibri"/>
      <family val="2"/>
      <scheme val="minor"/>
    </font>
    <font>
      <sz val="10"/>
      <name val="Arial"/>
      <family val="2"/>
    </font>
    <font>
      <sz val="8"/>
      <color rgb="FF000000"/>
      <name val="Arial"/>
      <family val="2"/>
    </font>
    <font>
      <sz val="10"/>
      <color theme="0"/>
      <name val="Century Gothic"/>
      <family val="2"/>
    </font>
    <font>
      <sz val="10"/>
      <name val="Century Gothic"/>
      <family val="2"/>
    </font>
    <font>
      <b/>
      <sz val="10"/>
      <color theme="1"/>
      <name val="Century Gothic"/>
      <family val="2"/>
    </font>
    <font>
      <sz val="8"/>
      <color theme="0"/>
      <name val="Arial"/>
      <family val="2"/>
    </font>
    <font>
      <b/>
      <sz val="9"/>
      <name val="Arial"/>
      <family val="2"/>
    </font>
    <font>
      <b/>
      <i/>
      <sz val="9"/>
      <name val="Arial"/>
      <family val="2"/>
    </font>
    <font>
      <b/>
      <sz val="10"/>
      <name val="Arial"/>
      <family val="2"/>
    </font>
    <font>
      <b/>
      <sz val="9"/>
      <color theme="0"/>
      <name val="Arial"/>
      <family val="2"/>
    </font>
    <font>
      <sz val="8"/>
      <name val="Century Gothic"/>
      <family val="2"/>
    </font>
    <font>
      <b/>
      <sz val="8"/>
      <color rgb="FF000000"/>
      <name val="Arial"/>
      <family val="2"/>
    </font>
    <font>
      <sz val="8"/>
      <color theme="1"/>
      <name val="Calibri"/>
      <family val="2"/>
      <scheme val="minor"/>
    </font>
    <font>
      <b/>
      <sz val="8"/>
      <color theme="0"/>
      <name val="Calibri"/>
      <family val="2"/>
      <scheme val="minor"/>
    </font>
    <font>
      <b/>
      <sz val="8"/>
      <color theme="1"/>
      <name val="Calibri"/>
      <family val="2"/>
      <scheme val="minor"/>
    </font>
    <font>
      <sz val="8"/>
      <color theme="0"/>
      <name val="Calibri"/>
      <family val="2"/>
      <scheme val="minor"/>
    </font>
    <font>
      <b/>
      <sz val="8"/>
      <color theme="0"/>
      <name val="Arial"/>
      <family val="2"/>
    </font>
    <font>
      <b/>
      <i/>
      <sz val="8"/>
      <color theme="1"/>
      <name val="Calibri"/>
      <family val="2"/>
      <scheme val="minor"/>
    </font>
    <font>
      <b/>
      <i/>
      <sz val="8"/>
      <color theme="0"/>
      <name val="Arial"/>
      <family val="2"/>
    </font>
    <font>
      <sz val="8"/>
      <color theme="1"/>
      <name val="Century Gothic"/>
      <family val="2"/>
    </font>
    <font>
      <i/>
      <sz val="8"/>
      <color theme="1"/>
      <name val="Calibri"/>
      <family val="2"/>
      <scheme val="minor"/>
    </font>
    <font>
      <b/>
      <sz val="11"/>
      <color theme="0"/>
      <name val="Calibri"/>
      <family val="2"/>
      <scheme val="minor"/>
    </font>
    <font>
      <b/>
      <sz val="8"/>
      <color theme="1"/>
      <name val="Century Gothic"/>
      <family val="2"/>
    </font>
    <font>
      <b/>
      <sz val="28"/>
      <color theme="1"/>
      <name val="Calibri"/>
      <family val="2"/>
      <scheme val="minor"/>
    </font>
    <font>
      <b/>
      <sz val="9"/>
      <color theme="0"/>
      <name val="Calibri"/>
      <family val="2"/>
      <scheme val="minor"/>
    </font>
    <font>
      <b/>
      <vertAlign val="superscript"/>
      <sz val="8"/>
      <color rgb="FF000000"/>
      <name val="Arial"/>
      <family val="2"/>
    </font>
    <font>
      <sz val="8.5"/>
      <name val="Arial"/>
      <family val="2"/>
    </font>
    <font>
      <b/>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s>
  <borders count="41">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auto="1"/>
      </top>
      <bottom style="hair">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theme="3"/>
      </left>
      <right/>
      <top style="thin">
        <color theme="3"/>
      </top>
      <bottom style="thin">
        <color theme="3"/>
      </bottom>
      <diagonal/>
    </border>
    <border>
      <left/>
      <right/>
      <top style="thin">
        <color theme="3"/>
      </top>
      <bottom style="thin">
        <color theme="3"/>
      </bottom>
      <diagonal/>
    </border>
    <border>
      <left/>
      <right/>
      <top style="hair">
        <color indexed="64"/>
      </top>
      <bottom style="hair">
        <color indexed="64"/>
      </bottom>
      <diagonal/>
    </border>
    <border>
      <left style="hair">
        <color auto="1"/>
      </left>
      <right/>
      <top style="thin">
        <color auto="1"/>
      </top>
      <bottom style="hair">
        <color auto="1"/>
      </bottom>
      <diagonal/>
    </border>
    <border>
      <left/>
      <right/>
      <top style="thin">
        <color indexed="64"/>
      </top>
      <bottom/>
      <diagonal/>
    </border>
    <border>
      <left style="hair">
        <color auto="1"/>
      </left>
      <right/>
      <top style="hair">
        <color auto="1"/>
      </top>
      <bottom style="thin">
        <color auto="1"/>
      </bottom>
      <diagonal/>
    </border>
    <border>
      <left style="thin">
        <color auto="1"/>
      </left>
      <right/>
      <top/>
      <bottom style="hair">
        <color auto="1"/>
      </bottom>
      <diagonal/>
    </border>
    <border>
      <left/>
      <right/>
      <top/>
      <bottom style="hair">
        <color auto="1"/>
      </bottom>
      <diagonal/>
    </border>
    <border>
      <left style="hair">
        <color auto="1"/>
      </left>
      <right/>
      <top/>
      <bottom style="thin">
        <color indexed="64"/>
      </bottom>
      <diagonal/>
    </border>
    <border>
      <left style="thin">
        <color auto="1"/>
      </left>
      <right style="thin">
        <color indexed="64"/>
      </right>
      <top style="hair">
        <color auto="1"/>
      </top>
      <bottom style="hair">
        <color auto="1"/>
      </bottom>
      <diagonal/>
    </border>
    <border>
      <left style="thin">
        <color indexed="64"/>
      </left>
      <right/>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indexed="64"/>
      </left>
      <right style="thin">
        <color indexed="64"/>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hair">
        <color auto="1"/>
      </right>
      <top/>
      <bottom/>
      <diagonal/>
    </border>
    <border>
      <left style="hair">
        <color auto="1"/>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9">
    <xf numFmtId="0" fontId="0" fillId="0" borderId="0"/>
    <xf numFmtId="0" fontId="1" fillId="0" borderId="0"/>
    <xf numFmtId="0" fontId="9" fillId="0" borderId="0"/>
    <xf numFmtId="43" fontId="9" fillId="0" borderId="0" applyFont="0" applyFill="0" applyBorder="0" applyAlignment="0" applyProtection="0"/>
    <xf numFmtId="0" fontId="9" fillId="0" borderId="0"/>
    <xf numFmtId="44" fontId="9" fillId="0" borderId="0" applyFont="0" applyFill="0" applyBorder="0" applyAlignment="0" applyProtection="0"/>
    <xf numFmtId="0" fontId="12" fillId="0" borderId="0"/>
    <xf numFmtId="0" fontId="9" fillId="0" borderId="0"/>
    <xf numFmtId="0" fontId="15" fillId="0" borderId="0"/>
  </cellStyleXfs>
  <cellXfs count="210">
    <xf numFmtId="0" fontId="0" fillId="0" borderId="0" xfId="0"/>
    <xf numFmtId="0" fontId="2" fillId="0" borderId="0" xfId="0" applyFont="1"/>
    <xf numFmtId="0" fontId="3" fillId="0" borderId="0" xfId="0" applyFont="1"/>
    <xf numFmtId="0" fontId="4" fillId="0" borderId="0" xfId="0" applyFont="1" applyAlignment="1">
      <alignment horizontal="right"/>
    </xf>
    <xf numFmtId="0" fontId="3" fillId="0" borderId="10" xfId="0" applyFont="1" applyBorder="1" applyAlignment="1">
      <alignment horizontal="left" indent="1"/>
    </xf>
    <xf numFmtId="0" fontId="3" fillId="0" borderId="11" xfId="0" applyFont="1" applyBorder="1" applyAlignment="1">
      <alignment horizontal="left" indent="1"/>
    </xf>
    <xf numFmtId="0" fontId="2" fillId="0" borderId="12" xfId="0" applyFont="1" applyBorder="1"/>
    <xf numFmtId="0" fontId="5" fillId="0" borderId="12" xfId="0" applyFont="1" applyBorder="1" applyAlignment="1">
      <alignment horizontal="right"/>
    </xf>
    <xf numFmtId="0" fontId="2" fillId="0" borderId="0" xfId="0" applyFont="1" applyAlignment="1">
      <alignment horizontal="left" indent="1"/>
    </xf>
    <xf numFmtId="0" fontId="6" fillId="3" borderId="17" xfId="0" applyFont="1" applyFill="1" applyBorder="1"/>
    <xf numFmtId="0" fontId="7" fillId="3" borderId="18" xfId="0" applyFont="1" applyFill="1" applyBorder="1"/>
    <xf numFmtId="0" fontId="8" fillId="2" borderId="2" xfId="2" applyFont="1" applyFill="1" applyBorder="1" applyAlignment="1">
      <alignment horizontal="center" vertical="center"/>
    </xf>
    <xf numFmtId="0" fontId="10" fillId="2" borderId="0" xfId="2" applyFont="1" applyFill="1" applyAlignment="1">
      <alignment vertical="center"/>
    </xf>
    <xf numFmtId="0" fontId="10" fillId="2" borderId="14" xfId="2" applyFont="1" applyFill="1" applyBorder="1" applyAlignment="1">
      <alignment vertical="center"/>
    </xf>
    <xf numFmtId="0" fontId="10" fillId="2" borderId="10" xfId="2" applyFont="1" applyFill="1" applyBorder="1" applyAlignment="1">
      <alignment vertical="center"/>
    </xf>
    <xf numFmtId="0" fontId="10" fillId="2" borderId="9" xfId="2" applyFont="1" applyFill="1" applyBorder="1" applyAlignment="1">
      <alignment vertical="center"/>
    </xf>
    <xf numFmtId="0" fontId="11" fillId="2" borderId="8" xfId="2" applyFont="1" applyFill="1" applyBorder="1" applyAlignment="1">
      <alignment vertical="center"/>
    </xf>
    <xf numFmtId="0" fontId="11" fillId="2" borderId="6" xfId="2" applyFont="1" applyFill="1" applyBorder="1" applyAlignment="1">
      <alignment vertical="center"/>
    </xf>
    <xf numFmtId="0" fontId="2" fillId="0" borderId="21" xfId="0" applyFont="1" applyBorder="1"/>
    <xf numFmtId="0" fontId="11" fillId="2" borderId="19" xfId="2" applyFont="1" applyFill="1" applyBorder="1" applyAlignment="1">
      <alignment vertical="center"/>
    </xf>
    <xf numFmtId="0" fontId="11" fillId="2" borderId="20" xfId="2" applyFont="1" applyFill="1" applyBorder="1" applyAlignment="1">
      <alignment vertical="center"/>
    </xf>
    <xf numFmtId="0" fontId="11" fillId="2" borderId="22" xfId="2" applyFont="1" applyFill="1" applyBorder="1" applyAlignment="1">
      <alignment vertical="center"/>
    </xf>
    <xf numFmtId="0" fontId="11" fillId="2" borderId="11" xfId="2" applyFont="1" applyFill="1" applyBorder="1" applyAlignment="1">
      <alignment vertical="center"/>
    </xf>
    <xf numFmtId="0" fontId="8" fillId="2" borderId="3" xfId="2" applyFont="1" applyFill="1" applyBorder="1" applyAlignment="1">
      <alignment horizontal="center" vertical="center"/>
    </xf>
    <xf numFmtId="0" fontId="11" fillId="2" borderId="23" xfId="2" applyFont="1" applyFill="1" applyBorder="1" applyAlignment="1">
      <alignment vertical="center"/>
    </xf>
    <xf numFmtId="0" fontId="11" fillId="2" borderId="24" xfId="2" applyFont="1" applyFill="1" applyBorder="1" applyAlignment="1">
      <alignment vertical="center"/>
    </xf>
    <xf numFmtId="0" fontId="11" fillId="2" borderId="5" xfId="2" applyFont="1" applyFill="1" applyBorder="1" applyAlignment="1">
      <alignment horizontal="left" vertical="center"/>
    </xf>
    <xf numFmtId="0" fontId="11" fillId="2" borderId="25" xfId="2" applyFont="1" applyFill="1" applyBorder="1" applyAlignment="1">
      <alignment horizontal="left" vertical="center"/>
    </xf>
    <xf numFmtId="0" fontId="8" fillId="2" borderId="1" xfId="2" applyFont="1" applyFill="1" applyBorder="1" applyAlignment="1">
      <alignment horizontal="center" vertical="center"/>
    </xf>
    <xf numFmtId="0" fontId="7" fillId="3" borderId="0" xfId="0" applyFont="1" applyFill="1"/>
    <xf numFmtId="0" fontId="2" fillId="0" borderId="10" xfId="0" applyFont="1" applyBorder="1" applyProtection="1">
      <protection locked="0"/>
    </xf>
    <xf numFmtId="0" fontId="2" fillId="0" borderId="11" xfId="0" applyFont="1" applyBorder="1" applyProtection="1">
      <protection locked="0"/>
    </xf>
    <xf numFmtId="2" fontId="8" fillId="2" borderId="1" xfId="2" quotePrefix="1" applyNumberFormat="1" applyFont="1" applyFill="1" applyBorder="1" applyAlignment="1">
      <alignment horizontal="center" vertical="center"/>
    </xf>
    <xf numFmtId="0" fontId="3" fillId="4" borderId="13" xfId="0" applyFont="1" applyFill="1" applyBorder="1" applyAlignment="1" applyProtection="1">
      <alignment horizontal="center" vertical="center"/>
      <protection locked="0"/>
    </xf>
    <xf numFmtId="0" fontId="14" fillId="0" borderId="0" xfId="0" applyFont="1" applyAlignment="1">
      <alignment horizontal="left" indent="1"/>
    </xf>
    <xf numFmtId="0" fontId="8" fillId="2" borderId="0" xfId="0" quotePrefix="1" applyFont="1" applyFill="1" applyAlignment="1">
      <alignment horizontal="left"/>
    </xf>
    <xf numFmtId="49" fontId="13" fillId="2" borderId="0" xfId="0" applyNumberFormat="1" applyFont="1" applyFill="1" applyAlignment="1">
      <alignment vertical="center"/>
    </xf>
    <xf numFmtId="0" fontId="8" fillId="2" borderId="8" xfId="2" applyFont="1" applyFill="1" applyBorder="1" applyAlignment="1">
      <alignment horizontal="center" vertical="center"/>
    </xf>
    <xf numFmtId="0" fontId="19" fillId="0" borderId="27" xfId="0" applyFont="1" applyBorder="1" applyAlignment="1">
      <alignment horizontal="center" vertical="center"/>
    </xf>
    <xf numFmtId="0" fontId="0" fillId="0" borderId="27" xfId="0" applyBorder="1" applyAlignment="1">
      <alignment horizontal="center" vertical="center"/>
    </xf>
    <xf numFmtId="0" fontId="0" fillId="0" borderId="27" xfId="0" applyBorder="1"/>
    <xf numFmtId="49" fontId="19" fillId="0" borderId="27" xfId="0" applyNumberFormat="1" applyFont="1" applyBorder="1" applyAlignment="1">
      <alignment horizontal="center" vertical="top" wrapText="1"/>
    </xf>
    <xf numFmtId="0" fontId="0" fillId="0" borderId="0" xfId="0" applyAlignment="1">
      <alignment horizontal="left" vertical="top"/>
    </xf>
    <xf numFmtId="0" fontId="0" fillId="0" borderId="27" xfId="0" applyBorder="1" applyAlignment="1">
      <alignment horizontal="left" vertical="top" wrapText="1"/>
    </xf>
    <xf numFmtId="49" fontId="19" fillId="0" borderId="27" xfId="0" applyNumberFormat="1" applyFont="1" applyBorder="1" applyAlignment="1">
      <alignment horizontal="left" vertical="top"/>
    </xf>
    <xf numFmtId="0" fontId="0" fillId="0" borderId="30" xfId="0" applyBorder="1"/>
    <xf numFmtId="0" fontId="0" fillId="0" borderId="31" xfId="0" applyBorder="1"/>
    <xf numFmtId="0" fontId="18" fillId="5" borderId="32" xfId="0" applyFont="1" applyFill="1" applyBorder="1" applyAlignment="1">
      <alignment horizontal="center" vertical="center"/>
    </xf>
    <xf numFmtId="0" fontId="17" fillId="3" borderId="0" xfId="0" applyFont="1" applyFill="1" applyAlignment="1">
      <alignment horizontal="center" vertical="center"/>
    </xf>
    <xf numFmtId="0" fontId="9" fillId="0" borderId="0" xfId="4"/>
    <xf numFmtId="0" fontId="23" fillId="0" borderId="0" xfId="4" applyFont="1" applyAlignment="1">
      <alignment horizontal="center" vertical="center"/>
    </xf>
    <xf numFmtId="0" fontId="21" fillId="0" borderId="0" xfId="4" applyFont="1" applyAlignment="1">
      <alignment horizontal="center" vertical="center"/>
    </xf>
    <xf numFmtId="0" fontId="21" fillId="2" borderId="0" xfId="4" applyFont="1" applyFill="1" applyAlignment="1">
      <alignment horizontal="center" vertical="center"/>
    </xf>
    <xf numFmtId="0" fontId="21" fillId="2" borderId="13" xfId="4" applyFont="1" applyFill="1" applyBorder="1" applyAlignment="1">
      <alignment horizontal="center" vertical="center"/>
    </xf>
    <xf numFmtId="0" fontId="0" fillId="0" borderId="14" xfId="0" applyBorder="1"/>
    <xf numFmtId="0" fontId="11" fillId="2" borderId="7" xfId="2" applyFont="1" applyFill="1" applyBorder="1" applyAlignment="1">
      <alignment vertical="center"/>
    </xf>
    <xf numFmtId="0" fontId="8" fillId="2" borderId="6" xfId="2" applyFont="1" applyFill="1" applyBorder="1" applyAlignment="1">
      <alignment horizontal="center" vertical="center"/>
    </xf>
    <xf numFmtId="0" fontId="11" fillId="2" borderId="34" xfId="2" applyFont="1" applyFill="1" applyBorder="1" applyAlignment="1">
      <alignment vertical="center"/>
    </xf>
    <xf numFmtId="0" fontId="11" fillId="2" borderId="10" xfId="2" applyFont="1" applyFill="1" applyBorder="1" applyAlignment="1">
      <alignment vertical="center"/>
    </xf>
    <xf numFmtId="0" fontId="8" fillId="2" borderId="34" xfId="2" applyFont="1" applyFill="1" applyBorder="1" applyAlignment="1">
      <alignment horizontal="center" vertical="center"/>
    </xf>
    <xf numFmtId="0" fontId="11" fillId="2" borderId="37" xfId="2" applyFont="1" applyFill="1" applyBorder="1" applyAlignment="1">
      <alignment vertical="center"/>
    </xf>
    <xf numFmtId="2" fontId="8" fillId="2" borderId="36" xfId="2" quotePrefix="1" applyNumberFormat="1" applyFont="1" applyFill="1" applyBorder="1" applyAlignment="1">
      <alignment horizontal="center" vertical="center"/>
    </xf>
    <xf numFmtId="0" fontId="0" fillId="0" borderId="0" xfId="0" applyAlignment="1">
      <alignment horizontal="center"/>
    </xf>
    <xf numFmtId="0" fontId="27" fillId="0" borderId="0" xfId="0" applyFont="1"/>
    <xf numFmtId="0" fontId="29" fillId="0" borderId="0" xfId="0" applyFont="1" applyAlignment="1">
      <alignment horizontal="left" indent="1"/>
    </xf>
    <xf numFmtId="0" fontId="28" fillId="0" borderId="0" xfId="0" applyFont="1"/>
    <xf numFmtId="0" fontId="30" fillId="0" borderId="0" xfId="0" applyFont="1"/>
    <xf numFmtId="0" fontId="27" fillId="0" borderId="0" xfId="0" quotePrefix="1" applyFont="1" applyAlignment="1">
      <alignment horizontal="left" indent="1"/>
    </xf>
    <xf numFmtId="0" fontId="29" fillId="0" borderId="0" xfId="0" applyFont="1"/>
    <xf numFmtId="0" fontId="27" fillId="0" borderId="0" xfId="0" applyFont="1" applyAlignment="1">
      <alignment horizontal="left" indent="1"/>
    </xf>
    <xf numFmtId="0" fontId="32" fillId="0" borderId="0" xfId="0" applyFont="1"/>
    <xf numFmtId="0" fontId="34" fillId="0" borderId="0" xfId="0" applyFont="1" applyAlignment="1">
      <alignment horizontal="center" vertical="top" wrapText="1"/>
    </xf>
    <xf numFmtId="0" fontId="34" fillId="0" borderId="0" xfId="0" applyFont="1" applyAlignment="1">
      <alignment horizontal="center" vertical="top"/>
    </xf>
    <xf numFmtId="1" fontId="34" fillId="0" borderId="0" xfId="0" applyNumberFormat="1" applyFont="1" applyAlignment="1">
      <alignment horizontal="center" vertical="top"/>
    </xf>
    <xf numFmtId="164" fontId="34" fillId="0" borderId="0" xfId="0" applyNumberFormat="1" applyFont="1" applyAlignment="1">
      <alignment horizontal="center" vertical="top"/>
    </xf>
    <xf numFmtId="0" fontId="34" fillId="0" borderId="0" xfId="0" applyFont="1" applyAlignment="1">
      <alignment vertical="center" wrapText="1"/>
    </xf>
    <xf numFmtId="0" fontId="21" fillId="2" borderId="0" xfId="4" applyFont="1" applyFill="1" applyAlignment="1">
      <alignment vertical="center"/>
    </xf>
    <xf numFmtId="0" fontId="22" fillId="2" borderId="0" xfId="4" applyFont="1" applyFill="1" applyAlignment="1">
      <alignment horizontal="center" vertical="center"/>
    </xf>
    <xf numFmtId="0" fontId="13" fillId="2" borderId="0" xfId="4" applyFont="1" applyFill="1" applyAlignment="1">
      <alignment horizontal="center" vertical="center"/>
    </xf>
    <xf numFmtId="0" fontId="13" fillId="0" borderId="0" xfId="0" applyFont="1" applyAlignment="1">
      <alignment horizontal="center" vertical="center" wrapText="1"/>
    </xf>
    <xf numFmtId="0" fontId="9" fillId="0" borderId="0" xfId="4" applyAlignment="1">
      <alignment wrapText="1"/>
    </xf>
    <xf numFmtId="0" fontId="0" fillId="0" borderId="0" xfId="0" applyAlignment="1">
      <alignment wrapText="1"/>
    </xf>
    <xf numFmtId="0" fontId="23" fillId="0" borderId="0" xfId="4" applyFont="1" applyAlignment="1">
      <alignment horizontal="center" vertical="center" wrapText="1"/>
    </xf>
    <xf numFmtId="0" fontId="19" fillId="5" borderId="0" xfId="0" applyFont="1" applyFill="1"/>
    <xf numFmtId="0" fontId="26" fillId="0" borderId="0" xfId="0" applyFont="1" applyAlignment="1">
      <alignment vertical="center"/>
    </xf>
    <xf numFmtId="0" fontId="11" fillId="2" borderId="0" xfId="4" applyFont="1" applyFill="1" applyAlignment="1">
      <alignment horizontal="center" vertical="center"/>
    </xf>
    <xf numFmtId="0" fontId="8" fillId="2" borderId="0" xfId="4" applyFont="1" applyFill="1" applyAlignment="1">
      <alignment horizontal="center" vertical="center"/>
    </xf>
    <xf numFmtId="0" fontId="11" fillId="0" borderId="0" xfId="4" applyFont="1" applyAlignment="1">
      <alignment horizontal="center" vertical="center"/>
    </xf>
    <xf numFmtId="0" fontId="2" fillId="0" borderId="10" xfId="0" applyFont="1" applyBorder="1"/>
    <xf numFmtId="0" fontId="27" fillId="0" borderId="21" xfId="0" applyFont="1" applyBorder="1"/>
    <xf numFmtId="0" fontId="27" fillId="0" borderId="21" xfId="0" applyFont="1" applyBorder="1" applyAlignment="1">
      <alignment horizontal="left" indent="1"/>
    </xf>
    <xf numFmtId="0" fontId="27" fillId="0" borderId="38" xfId="0" applyFont="1" applyBorder="1"/>
    <xf numFmtId="0" fontId="27" fillId="0" borderId="39" xfId="0" applyFont="1" applyBorder="1"/>
    <xf numFmtId="0" fontId="27" fillId="0" borderId="27" xfId="0" applyFont="1" applyBorder="1"/>
    <xf numFmtId="0" fontId="27" fillId="0" borderId="14" xfId="0" applyFont="1" applyBorder="1"/>
    <xf numFmtId="0" fontId="8" fillId="2" borderId="27" xfId="0" quotePrefix="1" applyFont="1" applyFill="1" applyBorder="1" applyAlignment="1">
      <alignment horizontal="left"/>
    </xf>
    <xf numFmtId="0" fontId="32" fillId="0" borderId="27" xfId="0" applyFont="1" applyBorder="1"/>
    <xf numFmtId="0" fontId="27" fillId="0" borderId="34" xfId="0" applyFont="1" applyBorder="1"/>
    <xf numFmtId="0" fontId="27" fillId="0" borderId="9" xfId="0" applyFont="1" applyBorder="1"/>
    <xf numFmtId="49" fontId="33" fillId="3" borderId="0" xfId="0" applyNumberFormat="1" applyFont="1" applyFill="1" applyAlignment="1">
      <alignment horizontal="left" vertical="center"/>
    </xf>
    <xf numFmtId="49" fontId="20" fillId="3" borderId="0" xfId="0" applyNumberFormat="1" applyFont="1" applyFill="1" applyAlignment="1">
      <alignment vertical="center"/>
    </xf>
    <xf numFmtId="0" fontId="29" fillId="0" borderId="0" xfId="0" applyFont="1" applyAlignment="1">
      <alignment horizontal="center" vertical="center"/>
    </xf>
    <xf numFmtId="0" fontId="2" fillId="0" borderId="38" xfId="0" applyFont="1" applyBorder="1"/>
    <xf numFmtId="0" fontId="2" fillId="0" borderId="39" xfId="0" applyFont="1" applyBorder="1"/>
    <xf numFmtId="0" fontId="2" fillId="0" borderId="27" xfId="0" applyFont="1" applyBorder="1"/>
    <xf numFmtId="0" fontId="20" fillId="3" borderId="0" xfId="0" applyFont="1" applyFill="1"/>
    <xf numFmtId="0" fontId="20" fillId="3" borderId="0" xfId="0" applyFont="1" applyFill="1" applyAlignment="1">
      <alignment vertical="center"/>
    </xf>
    <xf numFmtId="0" fontId="2" fillId="0" borderId="14" xfId="0" applyFont="1" applyBorder="1"/>
    <xf numFmtId="0" fontId="34" fillId="0" borderId="27" xfId="0" applyFont="1" applyBorder="1" applyAlignment="1">
      <alignment vertical="center" wrapText="1"/>
    </xf>
    <xf numFmtId="0" fontId="2" fillId="0" borderId="34" xfId="0" applyFont="1" applyBorder="1"/>
    <xf numFmtId="0" fontId="2" fillId="0" borderId="9" xfId="0" applyFont="1" applyBorder="1"/>
    <xf numFmtId="0" fontId="35" fillId="0" borderId="0" xfId="0" applyFont="1" applyAlignment="1">
      <alignment horizontal="center" vertical="top"/>
    </xf>
    <xf numFmtId="0" fontId="34" fillId="0" borderId="0" xfId="0" applyFont="1" applyAlignment="1">
      <alignment vertical="center"/>
    </xf>
    <xf numFmtId="0" fontId="37" fillId="0" borderId="0" xfId="0" applyFont="1" applyAlignment="1">
      <alignment vertical="center" wrapText="1"/>
    </xf>
    <xf numFmtId="0" fontId="27" fillId="0" borderId="0" xfId="0" applyFont="1" applyAlignment="1">
      <alignment horizontal="center" vertical="center"/>
    </xf>
    <xf numFmtId="0" fontId="38" fillId="0" borderId="0" xfId="0" applyFont="1" applyAlignment="1">
      <alignment horizontal="right"/>
    </xf>
    <xf numFmtId="0" fontId="5" fillId="0" borderId="12" xfId="0" applyFont="1" applyBorder="1"/>
    <xf numFmtId="0" fontId="8" fillId="2" borderId="15" xfId="2" applyFont="1" applyFill="1" applyBorder="1" applyAlignment="1">
      <alignment horizontal="center" vertical="center"/>
    </xf>
    <xf numFmtId="0" fontId="8" fillId="2" borderId="26" xfId="2" applyFont="1" applyFill="1" applyBorder="1" applyAlignment="1">
      <alignment horizontal="center" vertical="center"/>
    </xf>
    <xf numFmtId="2" fontId="8" fillId="2" borderId="15" xfId="2" quotePrefix="1" applyNumberFormat="1" applyFont="1" applyFill="1" applyBorder="1" applyAlignment="1">
      <alignment horizontal="center" vertical="center"/>
    </xf>
    <xf numFmtId="2" fontId="8" fillId="2" borderId="30" xfId="2" quotePrefix="1" applyNumberFormat="1" applyFont="1" applyFill="1" applyBorder="1" applyAlignment="1">
      <alignment horizontal="center" vertical="center"/>
    </xf>
    <xf numFmtId="0" fontId="8" fillId="2" borderId="16" xfId="2" applyFont="1" applyFill="1" applyBorder="1" applyAlignment="1">
      <alignment horizontal="center" vertical="center"/>
    </xf>
    <xf numFmtId="0" fontId="8" fillId="2" borderId="13" xfId="2" applyFont="1" applyFill="1" applyBorder="1" applyAlignment="1">
      <alignment horizontal="center" vertical="center"/>
    </xf>
    <xf numFmtId="0" fontId="8" fillId="2" borderId="35" xfId="2" applyFont="1" applyFill="1" applyBorder="1" applyAlignment="1">
      <alignment horizontal="center" vertical="center"/>
    </xf>
    <xf numFmtId="2" fontId="0" fillId="0" borderId="0" xfId="0" applyNumberFormat="1"/>
    <xf numFmtId="0" fontId="2" fillId="0" borderId="0" xfId="0" applyFont="1" applyAlignment="1">
      <alignment horizontal="center"/>
    </xf>
    <xf numFmtId="0" fontId="0" fillId="0" borderId="0" xfId="0" applyAlignment="1">
      <alignment horizontal="left" vertical="top" wrapText="1"/>
    </xf>
    <xf numFmtId="0" fontId="19" fillId="0" borderId="27" xfId="0" applyFont="1" applyBorder="1" applyAlignment="1">
      <alignment vertical="top"/>
    </xf>
    <xf numFmtId="0" fontId="0" fillId="0" borderId="0" xfId="0" applyAlignment="1">
      <alignment vertical="top" wrapText="1"/>
    </xf>
    <xf numFmtId="0" fontId="0" fillId="0" borderId="27" xfId="0" applyBorder="1" applyAlignment="1">
      <alignment vertical="top" wrapText="1"/>
    </xf>
    <xf numFmtId="0" fontId="0" fillId="0" borderId="14" xfId="0" applyBorder="1" applyAlignment="1">
      <alignment vertical="top" wrapText="1"/>
    </xf>
    <xf numFmtId="49" fontId="19" fillId="0" borderId="27" xfId="0" applyNumberFormat="1" applyFont="1" applyBorder="1" applyAlignment="1">
      <alignment horizontal="right" vertical="top" wrapText="1"/>
    </xf>
    <xf numFmtId="0" fontId="3" fillId="5" borderId="6" xfId="0" applyFont="1" applyFill="1" applyBorder="1" applyAlignment="1">
      <alignment horizontal="center" vertical="center"/>
    </xf>
    <xf numFmtId="0" fontId="36" fillId="0" borderId="0" xfId="0" applyFont="1" applyAlignment="1">
      <alignment vertical="center"/>
    </xf>
    <xf numFmtId="0" fontId="3" fillId="0" borderId="0" xfId="0" applyFont="1" applyAlignment="1">
      <alignment horizontal="center" vertical="center"/>
    </xf>
    <xf numFmtId="0" fontId="26" fillId="5" borderId="13" xfId="0" applyFont="1" applyFill="1" applyBorder="1" applyAlignment="1">
      <alignment horizontal="center" vertical="center" wrapText="1"/>
    </xf>
    <xf numFmtId="0" fontId="0" fillId="5" borderId="13" xfId="0" applyFill="1" applyBorder="1" applyAlignment="1">
      <alignment vertical="center" wrapText="1"/>
    </xf>
    <xf numFmtId="0" fontId="26" fillId="6" borderId="13" xfId="0" applyFont="1" applyFill="1" applyBorder="1" applyAlignment="1">
      <alignment vertical="center" wrapText="1"/>
    </xf>
    <xf numFmtId="0" fontId="16" fillId="0" borderId="13" xfId="0" applyFont="1" applyBorder="1" applyAlignment="1">
      <alignment horizontal="center" vertical="center" wrapText="1"/>
    </xf>
    <xf numFmtId="164" fontId="16" fillId="0" borderId="13" xfId="0" applyNumberFormat="1" applyFont="1" applyBorder="1" applyAlignment="1">
      <alignment horizontal="center" vertical="center" wrapText="1"/>
    </xf>
    <xf numFmtId="3" fontId="16" fillId="0" borderId="13" xfId="0" applyNumberFormat="1" applyFont="1" applyBorder="1" applyAlignment="1">
      <alignment horizontal="center" vertical="center" wrapText="1"/>
    </xf>
    <xf numFmtId="0" fontId="26" fillId="0" borderId="13" xfId="0" applyFont="1" applyBorder="1" applyAlignment="1">
      <alignment vertical="center" wrapText="1"/>
    </xf>
    <xf numFmtId="49" fontId="8" fillId="2" borderId="0" xfId="0" applyNumberFormat="1" applyFont="1" applyFill="1" applyAlignment="1">
      <alignment horizontal="left" vertical="center"/>
    </xf>
    <xf numFmtId="0" fontId="29" fillId="0" borderId="0" xfId="0" applyFont="1" applyAlignment="1">
      <alignment vertical="center" wrapText="1"/>
    </xf>
    <xf numFmtId="0" fontId="29" fillId="0" borderId="0" xfId="0" applyFont="1" applyAlignment="1">
      <alignment vertical="center"/>
    </xf>
    <xf numFmtId="0" fontId="21" fillId="2" borderId="13" xfId="4" applyFont="1" applyFill="1" applyBorder="1" applyAlignment="1">
      <alignment horizontal="center" vertical="center" wrapText="1"/>
    </xf>
    <xf numFmtId="2" fontId="21" fillId="2" borderId="13" xfId="4" applyNumberFormat="1" applyFont="1" applyFill="1" applyBorder="1" applyAlignment="1">
      <alignment horizontal="center" vertical="center"/>
    </xf>
    <xf numFmtId="0" fontId="11" fillId="0" borderId="13" xfId="0" applyFont="1" applyBorder="1" applyAlignment="1">
      <alignment horizontal="center" vertical="center"/>
    </xf>
    <xf numFmtId="0" fontId="8" fillId="0" borderId="13" xfId="0" applyFont="1" applyBorder="1" applyAlignment="1">
      <alignment horizontal="center" vertical="center"/>
    </xf>
    <xf numFmtId="0" fontId="8" fillId="0" borderId="13" xfId="0" applyFont="1" applyBorder="1" applyAlignment="1">
      <alignment horizontal="center"/>
    </xf>
    <xf numFmtId="0" fontId="41" fillId="0" borderId="0" xfId="0" quotePrefix="1" applyFont="1"/>
    <xf numFmtId="0" fontId="21" fillId="0" borderId="0" xfId="0" applyFont="1" applyAlignment="1">
      <alignment vertical="center" wrapText="1"/>
    </xf>
    <xf numFmtId="0" fontId="21" fillId="0" borderId="0" xfId="0" applyFont="1" applyAlignment="1">
      <alignment horizontal="center" vertical="center" wrapText="1"/>
    </xf>
    <xf numFmtId="0" fontId="26" fillId="0" borderId="0" xfId="0" applyFont="1" applyAlignment="1">
      <alignment vertical="center" wrapText="1"/>
    </xf>
    <xf numFmtId="0" fontId="21" fillId="2" borderId="13" xfId="4" applyFont="1" applyFill="1" applyBorder="1" applyAlignment="1">
      <alignment vertical="center"/>
    </xf>
    <xf numFmtId="0" fontId="21" fillId="0" borderId="13" xfId="0" applyFont="1" applyBorder="1" applyAlignment="1">
      <alignment vertical="center" wrapText="1"/>
    </xf>
    <xf numFmtId="1" fontId="8" fillId="0" borderId="13" xfId="0" applyNumberFormat="1" applyFont="1" applyBorder="1" applyAlignment="1">
      <alignment horizontal="center" vertical="center"/>
    </xf>
    <xf numFmtId="0" fontId="8" fillId="0" borderId="0" xfId="0" quotePrefix="1" applyFont="1"/>
    <xf numFmtId="0" fontId="21" fillId="2" borderId="40" xfId="4" applyFont="1" applyFill="1" applyBorder="1" applyAlignment="1">
      <alignment vertical="center"/>
    </xf>
    <xf numFmtId="0" fontId="31" fillId="0" borderId="0" xfId="4" applyFont="1" applyAlignment="1">
      <alignment vertical="center" wrapText="1"/>
    </xf>
    <xf numFmtId="0" fontId="11" fillId="0" borderId="0" xfId="0" applyFont="1" applyAlignment="1">
      <alignment horizontal="center" vertical="center"/>
    </xf>
    <xf numFmtId="0" fontId="8" fillId="0" borderId="27" xfId="0" applyFont="1" applyBorder="1" applyAlignment="1">
      <alignment horizontal="center" vertical="center"/>
    </xf>
    <xf numFmtId="0" fontId="27" fillId="0" borderId="0" xfId="0" quotePrefix="1" applyFont="1" applyAlignment="1">
      <alignment wrapText="1"/>
    </xf>
    <xf numFmtId="0" fontId="27" fillId="0" borderId="0" xfId="0" applyFont="1" applyAlignment="1">
      <alignment wrapText="1"/>
    </xf>
    <xf numFmtId="0" fontId="27" fillId="0" borderId="10" xfId="0" applyFont="1" applyBorder="1" applyAlignment="1">
      <alignment wrapText="1"/>
    </xf>
    <xf numFmtId="1" fontId="8" fillId="2" borderId="0" xfId="4" applyNumberFormat="1" applyFont="1" applyFill="1" applyAlignment="1">
      <alignment horizontal="center" vertical="center"/>
    </xf>
    <xf numFmtId="164" fontId="8" fillId="2" borderId="0" xfId="4" applyNumberFormat="1" applyFont="1" applyFill="1" applyAlignment="1">
      <alignment horizontal="center" vertical="center"/>
    </xf>
    <xf numFmtId="0" fontId="42" fillId="0" borderId="0" xfId="0" applyFont="1" applyAlignment="1">
      <alignment horizontal="center" vertical="center"/>
    </xf>
    <xf numFmtId="0" fontId="11" fillId="0" borderId="0" xfId="0" applyFont="1" applyAlignment="1">
      <alignment vertical="center" wrapText="1"/>
    </xf>
    <xf numFmtId="0" fontId="11" fillId="2" borderId="10" xfId="4" applyFont="1" applyFill="1" applyBorder="1" applyAlignment="1">
      <alignment horizontal="center" vertical="center"/>
    </xf>
    <xf numFmtId="0" fontId="8" fillId="0" borderId="10" xfId="4" applyFont="1" applyBorder="1" applyAlignment="1">
      <alignment horizontal="center" vertical="center"/>
    </xf>
    <xf numFmtId="0" fontId="2" fillId="0" borderId="0" xfId="0" applyFont="1" applyAlignment="1">
      <alignment horizontal="center"/>
    </xf>
    <xf numFmtId="0" fontId="27" fillId="0" borderId="21" xfId="0" applyFont="1" applyBorder="1" applyAlignment="1">
      <alignment horizontal="center"/>
    </xf>
    <xf numFmtId="0" fontId="39" fillId="3" borderId="13" xfId="0" applyFont="1" applyFill="1" applyBorder="1" applyAlignment="1">
      <alignment horizontal="center" vertical="center"/>
    </xf>
    <xf numFmtId="0" fontId="39" fillId="3" borderId="6" xfId="0" applyFont="1" applyFill="1" applyBorder="1" applyAlignment="1">
      <alignment horizontal="center" vertical="center"/>
    </xf>
    <xf numFmtId="0" fontId="36" fillId="0" borderId="27" xfId="0" applyFont="1" applyBorder="1" applyAlignment="1">
      <alignment horizontal="center" vertical="center"/>
    </xf>
    <xf numFmtId="0" fontId="36" fillId="0" borderId="0" xfId="0" applyFont="1" applyAlignment="1">
      <alignment horizontal="center" vertical="center"/>
    </xf>
    <xf numFmtId="0" fontId="3" fillId="0" borderId="27" xfId="0" applyFont="1" applyBorder="1" applyAlignment="1">
      <alignment horizontal="center" vertical="center"/>
    </xf>
    <xf numFmtId="0" fontId="3" fillId="0" borderId="0" xfId="0" applyFont="1" applyAlignment="1">
      <alignment horizontal="center" vertical="center"/>
    </xf>
    <xf numFmtId="0" fontId="29" fillId="5" borderId="13" xfId="0" applyFont="1" applyFill="1" applyBorder="1" applyAlignment="1">
      <alignment horizontal="center" vertical="center"/>
    </xf>
    <xf numFmtId="0" fontId="31" fillId="3" borderId="27" xfId="4" applyFont="1" applyFill="1" applyBorder="1" applyAlignment="1">
      <alignment horizontal="center" vertical="center" wrapText="1"/>
    </xf>
    <xf numFmtId="0" fontId="31" fillId="3" borderId="0" xfId="4" applyFont="1" applyFill="1" applyAlignment="1">
      <alignment horizontal="center" vertical="center" wrapText="1"/>
    </xf>
    <xf numFmtId="0" fontId="42" fillId="0" borderId="0" xfId="0" applyFont="1" applyAlignment="1">
      <alignment horizontal="center" vertical="center"/>
    </xf>
    <xf numFmtId="0" fontId="42" fillId="0" borderId="0" xfId="0" applyFont="1" applyAlignment="1">
      <alignment horizontal="center" vertical="center" wrapText="1"/>
    </xf>
    <xf numFmtId="0" fontId="29" fillId="0" borderId="0" xfId="0" applyFont="1" applyAlignment="1">
      <alignment horizontal="center" vertical="center"/>
    </xf>
    <xf numFmtId="0" fontId="11" fillId="2" borderId="0" xfId="4" applyFont="1" applyFill="1" applyAlignment="1">
      <alignment horizontal="center" vertical="center" wrapText="1"/>
    </xf>
    <xf numFmtId="0" fontId="6" fillId="3" borderId="6" xfId="0" applyFont="1" applyFill="1" applyBorder="1" applyAlignment="1">
      <alignment horizontal="center"/>
    </xf>
    <xf numFmtId="0" fontId="6" fillId="3" borderId="11" xfId="0" applyFont="1" applyFill="1" applyBorder="1" applyAlignment="1">
      <alignment horizontal="center"/>
    </xf>
    <xf numFmtId="0" fontId="6" fillId="3" borderId="7" xfId="0" applyFont="1" applyFill="1" applyBorder="1" applyAlignment="1">
      <alignment horizontal="center"/>
    </xf>
    <xf numFmtId="0" fontId="11" fillId="2" borderId="4" xfId="2" applyFont="1" applyFill="1" applyBorder="1" applyAlignment="1">
      <alignment horizontal="center" vertical="center" wrapText="1"/>
    </xf>
    <xf numFmtId="0" fontId="11" fillId="2" borderId="36" xfId="2" applyFont="1" applyFill="1" applyBorder="1" applyAlignment="1">
      <alignment horizontal="center" vertical="center" wrapText="1"/>
    </xf>
    <xf numFmtId="0" fontId="11" fillId="2" borderId="5" xfId="2" applyFont="1" applyFill="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right"/>
    </xf>
    <xf numFmtId="0" fontId="18" fillId="5" borderId="31" xfId="0" applyFont="1" applyFill="1" applyBorder="1" applyAlignment="1">
      <alignment horizontal="center" vertical="center"/>
    </xf>
    <xf numFmtId="0" fontId="18" fillId="5" borderId="33" xfId="0" applyFont="1" applyFill="1" applyBorder="1" applyAlignment="1">
      <alignment horizontal="center" vertical="center"/>
    </xf>
    <xf numFmtId="0" fontId="18" fillId="5" borderId="31" xfId="0" applyFont="1" applyFill="1" applyBorder="1" applyAlignment="1">
      <alignment horizontal="center" vertical="center" wrapText="1"/>
    </xf>
    <xf numFmtId="0" fontId="18" fillId="5" borderId="33" xfId="0" applyFont="1" applyFill="1" applyBorder="1" applyAlignment="1">
      <alignment horizontal="center" vertical="center" wrapText="1"/>
    </xf>
    <xf numFmtId="0" fontId="0" fillId="0" borderId="0" xfId="0" applyAlignment="1">
      <alignment horizontal="left" vertical="top" wrapText="1"/>
    </xf>
    <xf numFmtId="0" fontId="17" fillId="3" borderId="0" xfId="0" applyFont="1" applyFill="1" applyAlignment="1">
      <alignment horizontal="center" vertical="center"/>
    </xf>
    <xf numFmtId="0" fontId="18" fillId="5" borderId="0" xfId="0" applyFont="1" applyFill="1" applyAlignment="1">
      <alignment horizontal="center" vertical="center"/>
    </xf>
    <xf numFmtId="49" fontId="17" fillId="3" borderId="0" xfId="0" applyNumberFormat="1" applyFont="1" applyFill="1" applyAlignment="1">
      <alignment horizontal="center" vertical="center"/>
    </xf>
    <xf numFmtId="0" fontId="21" fillId="2" borderId="0" xfId="4" applyFont="1" applyFill="1" applyAlignment="1">
      <alignment horizontal="center" vertical="center"/>
    </xf>
    <xf numFmtId="0" fontId="8" fillId="2" borderId="0" xfId="4" quotePrefix="1" applyFont="1" applyFill="1" applyAlignment="1">
      <alignment horizontal="left" vertical="top" wrapText="1"/>
    </xf>
    <xf numFmtId="0" fontId="24" fillId="3" borderId="34" xfId="4" applyFont="1" applyFill="1" applyBorder="1" applyAlignment="1">
      <alignment horizontal="center" vertical="center" wrapText="1"/>
    </xf>
    <xf numFmtId="0" fontId="24" fillId="3" borderId="10" xfId="4" applyFont="1" applyFill="1" applyBorder="1" applyAlignment="1">
      <alignment horizontal="center" vertical="center" wrapText="1"/>
    </xf>
    <xf numFmtId="0" fontId="24" fillId="3" borderId="4" xfId="4" applyFont="1" applyFill="1" applyBorder="1" applyAlignment="1">
      <alignment horizontal="center" vertical="center" wrapText="1"/>
    </xf>
    <xf numFmtId="0" fontId="24" fillId="3" borderId="28" xfId="4" applyFont="1" applyFill="1" applyBorder="1" applyAlignment="1">
      <alignment horizontal="center" vertical="center" wrapText="1"/>
    </xf>
    <xf numFmtId="0" fontId="24" fillId="3" borderId="29" xfId="4" applyFont="1" applyFill="1" applyBorder="1" applyAlignment="1">
      <alignment horizontal="center" vertical="center" wrapText="1"/>
    </xf>
    <xf numFmtId="0" fontId="26" fillId="5" borderId="13" xfId="0" applyFont="1" applyFill="1" applyBorder="1" applyAlignment="1">
      <alignment horizontal="center" vertical="center" wrapText="1"/>
    </xf>
  </cellXfs>
  <cellStyles count="9">
    <cellStyle name="Comma 2" xfId="3" xr:uid="{00000000-0005-0000-0000-000000000000}"/>
    <cellStyle name="Currency 2" xfId="5" xr:uid="{00000000-0005-0000-0000-000001000000}"/>
    <cellStyle name="Normal" xfId="0" builtinId="0"/>
    <cellStyle name="Normal 2" xfId="4" xr:uid="{00000000-0005-0000-0000-000003000000}"/>
    <cellStyle name="Normal 2 2" xfId="7" xr:uid="{00000000-0005-0000-0000-000004000000}"/>
    <cellStyle name="Normal 2 3" xfId="6" xr:uid="{00000000-0005-0000-0000-000005000000}"/>
    <cellStyle name="Normal 3" xfId="1" xr:uid="{00000000-0005-0000-0000-000006000000}"/>
    <cellStyle name="Normal 4" xfId="2" xr:uid="{00000000-0005-0000-0000-000007000000}"/>
    <cellStyle name="Normal 5" xfId="8" xr:uid="{00000000-0005-0000-0000-000008000000}"/>
  </cellStyles>
  <dxfs count="27">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67540</xdr:colOff>
      <xdr:row>71</xdr:row>
      <xdr:rowOff>5414</xdr:rowOff>
    </xdr:from>
    <xdr:to>
      <xdr:col>6</xdr:col>
      <xdr:colOff>870238</xdr:colOff>
      <xdr:row>72</xdr:row>
      <xdr:rowOff>148893</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267690" y="10949639"/>
          <a:ext cx="4955598" cy="305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b"/>
        <a:lstStyle/>
        <a:p>
          <a:pPr algn="ctr"/>
          <a:r>
            <a:rPr lang="en-US" sz="800">
              <a:solidFill>
                <a:schemeClr val="dk1"/>
              </a:solidFill>
              <a:latin typeface="Arial" pitchFamily="34" charset="0"/>
              <a:ea typeface="+mn-ea"/>
              <a:cs typeface="Arial" pitchFamily="34" charset="0"/>
            </a:rPr>
            <a:t>2140 Lake Park Blvd., Richardson, TX 75080</a:t>
          </a:r>
        </a:p>
        <a:p>
          <a:pPr algn="ctr"/>
          <a:r>
            <a:rPr lang="en-US" sz="800">
              <a:solidFill>
                <a:schemeClr val="dk1"/>
              </a:solidFill>
              <a:latin typeface="Arial" pitchFamily="34" charset="0"/>
              <a:ea typeface="+mn-ea"/>
              <a:cs typeface="Arial" pitchFamily="34" charset="0"/>
            </a:rPr>
            <a:t>www.adpnow.com</a:t>
          </a:r>
        </a:p>
      </xdr:txBody>
    </xdr:sp>
    <xdr:clientData/>
  </xdr:twoCellAnchor>
  <xdr:twoCellAnchor editAs="oneCell">
    <xdr:from>
      <xdr:col>6</xdr:col>
      <xdr:colOff>348072</xdr:colOff>
      <xdr:row>50</xdr:row>
      <xdr:rowOff>87130</xdr:rowOff>
    </xdr:from>
    <xdr:to>
      <xdr:col>6</xdr:col>
      <xdr:colOff>1259993</xdr:colOff>
      <xdr:row>52</xdr:row>
      <xdr:rowOff>129651</xdr:rowOff>
    </xdr:to>
    <xdr:pic>
      <xdr:nvPicPr>
        <xdr:cNvPr id="7" name="Picture 6" descr="ahri_BW.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rcRect/>
        <a:stretch>
          <a:fillRect/>
        </a:stretch>
      </xdr:blipFill>
      <xdr:spPr bwMode="auto">
        <a:xfrm>
          <a:off x="6510747" y="8869180"/>
          <a:ext cx="911921" cy="290171"/>
        </a:xfrm>
        <a:prstGeom prst="rect">
          <a:avLst/>
        </a:prstGeom>
        <a:noFill/>
        <a:ln w="9525">
          <a:noFill/>
          <a:miter lim="800000"/>
          <a:headEnd/>
          <a:tailEnd/>
        </a:ln>
      </xdr:spPr>
    </xdr:pic>
    <xdr:clientData/>
  </xdr:twoCellAnchor>
  <xdr:oneCellAnchor>
    <xdr:from>
      <xdr:col>0</xdr:col>
      <xdr:colOff>0</xdr:colOff>
      <xdr:row>11</xdr:row>
      <xdr:rowOff>8658</xdr:rowOff>
    </xdr:from>
    <xdr:ext cx="5507182" cy="2286867"/>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0" y="2256558"/>
          <a:ext cx="5507182" cy="228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Low 31" height on models 18 - 37. </a:t>
          </a:r>
          <a:endParaRPr lang="en-US" sz="1050"/>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A1 model Suitable for use with R-410A.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tx1"/>
              </a:solidFill>
              <a:effectLst/>
              <a:latin typeface="+mn-lt"/>
              <a:ea typeface="+mn-ea"/>
              <a:cs typeface="+mn-cs"/>
            </a:rPr>
            <a:t>A2L model Suitable for use with R-32 and R-454B.</a:t>
          </a:r>
          <a:endParaRPr lang="en-US" sz="1100">
            <a:effectLst/>
          </a:endParaRP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A2L model include factory installed Refrigerant Detections System (RDS).</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Cabinets constructed of heavy-gauge, corrosion-resistant galvanized steel.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Refrigerant connections located on top left.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5/8" foil-faced insulation for excellent sweat resistance and quiet operation.</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(4) Screw removal for easy access to all electrical connections.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Dual condensate drain connections on left side, right side, and bottom of cabinet.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1" duct flanges on all models simplify attachment to plenums such as 1 1/2" ductboard.</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Air filter included with every air handler; no tools required for changeout.</a:t>
          </a:r>
        </a:p>
        <a:p>
          <a:pPr marL="171450" indent="-171450" eaLnBrk="1" fontAlgn="auto" latinLnBrk="0" hangingPunct="1">
            <a:buFont typeface="Arial" panose="020B0604020202020204" pitchFamily="34" charset="0"/>
            <a:buChar char="•"/>
          </a:pPr>
          <a:r>
            <a:rPr lang="en-US" sz="1100">
              <a:effectLst/>
            </a:rPr>
            <a:t>Pull disconnect line voltage connection standard on all models.</a:t>
          </a:r>
        </a:p>
        <a:p>
          <a:pPr marL="171450" indent="-171450" eaLnBrk="1" fontAlgn="auto" latinLnBrk="0" hangingPunct="1">
            <a:buFont typeface="Arial" panose="020B0604020202020204" pitchFamily="34" charset="0"/>
            <a:buChar char="•"/>
          </a:pPr>
          <a:r>
            <a:rPr lang="en-US" sz="1100">
              <a:effectLst/>
            </a:rPr>
            <a:t>Wall hanging bracket included for field installation.</a:t>
          </a:r>
        </a:p>
      </xdr:txBody>
    </xdr:sp>
    <xdr:clientData/>
  </xdr:oneCellAnchor>
  <xdr:oneCellAnchor>
    <xdr:from>
      <xdr:col>0</xdr:col>
      <xdr:colOff>28575</xdr:colOff>
      <xdr:row>28</xdr:row>
      <xdr:rowOff>120361</xdr:rowOff>
    </xdr:from>
    <xdr:ext cx="5074227" cy="251114"/>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28575" y="5254336"/>
          <a:ext cx="5074227" cy="251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Decorative wall panel or closet panel available</a:t>
          </a:r>
        </a:p>
      </xdr:txBody>
    </xdr:sp>
    <xdr:clientData/>
  </xdr:oneCellAnchor>
  <xdr:oneCellAnchor>
    <xdr:from>
      <xdr:col>0</xdr:col>
      <xdr:colOff>0</xdr:colOff>
      <xdr:row>25</xdr:row>
      <xdr:rowOff>12989</xdr:rowOff>
    </xdr:from>
    <xdr:ext cx="5074227" cy="264560"/>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0" y="4790729"/>
          <a:ext cx="50742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tx1"/>
              </a:solidFill>
              <a:effectLst/>
              <a:latin typeface="+mn-lt"/>
              <a:ea typeface="+mn-ea"/>
              <a:cs typeface="+mn-cs"/>
            </a:rPr>
            <a:t>5-year limited warranty (Terms &amp; Conditions Apply)</a:t>
          </a:r>
          <a:r>
            <a:rPr lang="en-US" sz="1100" b="0" i="0" baseline="0">
              <a:solidFill>
                <a:schemeClr val="tx1"/>
              </a:solidFill>
              <a:effectLst/>
              <a:latin typeface="+mn-lt"/>
              <a:ea typeface="+mn-ea"/>
              <a:cs typeface="+mn-cs"/>
            </a:rPr>
            <a:t>.</a:t>
          </a:r>
          <a:endParaRPr lang="en-US" sz="1100">
            <a:effectLst/>
          </a:endParaRPr>
        </a:p>
      </xdr:txBody>
    </xdr:sp>
    <xdr:clientData/>
  </xdr:oneCellAnchor>
  <xdr:twoCellAnchor editAs="oneCell">
    <xdr:from>
      <xdr:col>1</xdr:col>
      <xdr:colOff>19050</xdr:colOff>
      <xdr:row>0</xdr:row>
      <xdr:rowOff>38100</xdr:rowOff>
    </xdr:from>
    <xdr:to>
      <xdr:col>2</xdr:col>
      <xdr:colOff>752474</xdr:colOff>
      <xdr:row>2</xdr:row>
      <xdr:rowOff>207130</xdr:rowOff>
    </xdr:to>
    <xdr:pic>
      <xdr:nvPicPr>
        <xdr:cNvPr id="14" name="Picture 13">
          <a:extLst>
            <a:ext uri="{FF2B5EF4-FFF2-40B4-BE49-F238E27FC236}">
              <a16:creationId xmlns:a16="http://schemas.microsoft.com/office/drawing/2014/main" id="{9A6ECF86-F600-282A-7C9C-BA8212C338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38100"/>
          <a:ext cx="1847849" cy="664330"/>
        </a:xfrm>
        <a:prstGeom prst="rect">
          <a:avLst/>
        </a:prstGeom>
      </xdr:spPr>
    </xdr:pic>
    <xdr:clientData/>
  </xdr:twoCellAnchor>
  <xdr:twoCellAnchor editAs="oneCell">
    <xdr:from>
      <xdr:col>7</xdr:col>
      <xdr:colOff>438150</xdr:colOff>
      <xdr:row>49</xdr:row>
      <xdr:rowOff>57150</xdr:rowOff>
    </xdr:from>
    <xdr:to>
      <xdr:col>7</xdr:col>
      <xdr:colOff>873919</xdr:colOff>
      <xdr:row>53</xdr:row>
      <xdr:rowOff>81</xdr:rowOff>
    </xdr:to>
    <xdr:pic>
      <xdr:nvPicPr>
        <xdr:cNvPr id="15" name="Picture 10">
          <a:extLst>
            <a:ext uri="{FF2B5EF4-FFF2-40B4-BE49-F238E27FC236}">
              <a16:creationId xmlns:a16="http://schemas.microsoft.com/office/drawing/2014/main" id="{E1EF8FB7-51CD-4F5C-8B84-2E9C3EDA57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7981950" y="8715375"/>
          <a:ext cx="435769" cy="476331"/>
        </a:xfrm>
        <a:prstGeom prst="rect">
          <a:avLst/>
        </a:prstGeom>
        <a:noFill/>
        <a:ln w="9525">
          <a:noFill/>
          <a:miter lim="800000"/>
          <a:headEnd/>
          <a:tailEnd/>
        </a:ln>
      </xdr:spPr>
    </xdr:pic>
    <xdr:clientData/>
  </xdr:twoCellAnchor>
  <xdr:twoCellAnchor>
    <xdr:from>
      <xdr:col>0</xdr:col>
      <xdr:colOff>0</xdr:colOff>
      <xdr:row>69</xdr:row>
      <xdr:rowOff>0</xdr:rowOff>
    </xdr:from>
    <xdr:to>
      <xdr:col>7</xdr:col>
      <xdr:colOff>685800</xdr:colOff>
      <xdr:row>71</xdr:row>
      <xdr:rowOff>123825</xdr:rowOff>
    </xdr:to>
    <xdr:sp macro="" textlink="">
      <xdr:nvSpPr>
        <xdr:cNvPr id="17" name="Text Box 11">
          <a:extLst>
            <a:ext uri="{FF2B5EF4-FFF2-40B4-BE49-F238E27FC236}">
              <a16:creationId xmlns:a16="http://schemas.microsoft.com/office/drawing/2014/main" id="{97D14A0F-4057-45D6-99E9-B3DBCDAB87EA}"/>
            </a:ext>
          </a:extLst>
        </xdr:cNvPr>
        <xdr:cNvSpPr txBox="1">
          <a:spLocks noChangeArrowheads="1"/>
        </xdr:cNvSpPr>
      </xdr:nvSpPr>
      <xdr:spPr bwMode="auto">
        <a:xfrm>
          <a:off x="0" y="11315700"/>
          <a:ext cx="7743825" cy="447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txBody>
        <a:bodyPr vertOverflow="clip" wrap="square" lIns="36576" tIns="36576" rIns="36576" bIns="36576" anchor="t" upright="1"/>
        <a:lstStyle/>
        <a:p>
          <a:pPr algn="ctr" rtl="0">
            <a:defRPr sz="1000"/>
          </a:pPr>
          <a:r>
            <a:rPr lang="en-US" sz="750" b="0" i="0" u="none" strike="noStrike" baseline="0">
              <a:solidFill>
                <a:srgbClr val="000000"/>
              </a:solidFill>
              <a:latin typeface="Arial"/>
              <a:cs typeface="Arial"/>
            </a:rPr>
            <a:t>Product improvement is a continuous process at Advanced Distributor Products. Therefore, product specifications are subject to change without notice and without obligation on our part. Please contact your ADP representative or distributor to verify details.</a:t>
          </a:r>
        </a:p>
        <a:p>
          <a:pPr algn="ctr" rtl="0">
            <a:defRPr sz="1000"/>
          </a:pPr>
          <a:r>
            <a:rPr lang="en-US" sz="750" b="1" i="0" u="none" strike="noStrike" baseline="0">
              <a:solidFill>
                <a:srgbClr val="000000"/>
              </a:solidFill>
              <a:latin typeface="Arial"/>
              <a:cs typeface="Arial"/>
            </a:rPr>
            <a:t>© 2025 by Advanced Distributor Products.  </a:t>
          </a:r>
          <a:r>
            <a:rPr lang="en-US" sz="750" b="0" i="0" u="none" strike="noStrike" baseline="0">
              <a:solidFill>
                <a:srgbClr val="000000"/>
              </a:solidFill>
              <a:latin typeface="Arial"/>
              <a:cs typeface="Arial"/>
            </a:rPr>
            <a:t>All rights reserved.   </a:t>
          </a:r>
        </a:p>
        <a:p>
          <a:pPr algn="ctr" rtl="0">
            <a:defRPr sz="1000"/>
          </a:pPr>
          <a:endParaRPr lang="en-US"/>
        </a:p>
      </xdr:txBody>
    </xdr:sp>
    <xdr:clientData/>
  </xdr:twoCellAnchor>
  <xdr:twoCellAnchor editAs="oneCell">
    <xdr:from>
      <xdr:col>4</xdr:col>
      <xdr:colOff>962025</xdr:colOff>
      <xdr:row>55</xdr:row>
      <xdr:rowOff>104776</xdr:rowOff>
    </xdr:from>
    <xdr:to>
      <xdr:col>7</xdr:col>
      <xdr:colOff>1057275</xdr:colOff>
      <xdr:row>65</xdr:row>
      <xdr:rowOff>151006</xdr:rowOff>
    </xdr:to>
    <xdr:pic>
      <xdr:nvPicPr>
        <xdr:cNvPr id="2" name="Picture 1">
          <a:extLst>
            <a:ext uri="{FF2B5EF4-FFF2-40B4-BE49-F238E27FC236}">
              <a16:creationId xmlns:a16="http://schemas.microsoft.com/office/drawing/2014/main" id="{3F03C34D-5066-DAEB-BF44-7395DAD896D6}"/>
            </a:ext>
          </a:extLst>
        </xdr:cNvPr>
        <xdr:cNvPicPr>
          <a:picLocks noChangeAspect="1"/>
        </xdr:cNvPicPr>
      </xdr:nvPicPr>
      <xdr:blipFill>
        <a:blip xmlns:r="http://schemas.openxmlformats.org/officeDocument/2006/relationships" r:embed="rId4"/>
        <a:stretch>
          <a:fillRect/>
        </a:stretch>
      </xdr:blipFill>
      <xdr:spPr>
        <a:xfrm>
          <a:off x="4362450" y="9105901"/>
          <a:ext cx="4238625" cy="1665480"/>
        </a:xfrm>
        <a:prstGeom prst="rect">
          <a:avLst/>
        </a:prstGeom>
      </xdr:spPr>
    </xdr:pic>
    <xdr:clientData/>
  </xdr:twoCellAnchor>
  <xdr:twoCellAnchor editAs="oneCell">
    <xdr:from>
      <xdr:col>5</xdr:col>
      <xdr:colOff>466725</xdr:colOff>
      <xdr:row>12</xdr:row>
      <xdr:rowOff>161925</xdr:rowOff>
    </xdr:from>
    <xdr:to>
      <xdr:col>6</xdr:col>
      <xdr:colOff>1151785</xdr:colOff>
      <xdr:row>29</xdr:row>
      <xdr:rowOff>91868</xdr:rowOff>
    </xdr:to>
    <xdr:pic>
      <xdr:nvPicPr>
        <xdr:cNvPr id="4" name="Picture 3">
          <a:extLst>
            <a:ext uri="{FF2B5EF4-FFF2-40B4-BE49-F238E27FC236}">
              <a16:creationId xmlns:a16="http://schemas.microsoft.com/office/drawing/2014/main" id="{962F029F-A5A9-4DEE-9231-28D55044DF4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248275" y="2571750"/>
          <a:ext cx="2066185" cy="2816018"/>
        </a:xfrm>
        <a:prstGeom prst="rect">
          <a:avLst/>
        </a:prstGeom>
      </xdr:spPr>
    </xdr:pic>
    <xdr:clientData/>
  </xdr:twoCellAnchor>
  <xdr:twoCellAnchor editAs="oneCell">
    <xdr:from>
      <xdr:col>4</xdr:col>
      <xdr:colOff>914400</xdr:colOff>
      <xdr:row>55</xdr:row>
      <xdr:rowOff>85726</xdr:rowOff>
    </xdr:from>
    <xdr:to>
      <xdr:col>7</xdr:col>
      <xdr:colOff>1104900</xdr:colOff>
      <xdr:row>67</xdr:row>
      <xdr:rowOff>95250</xdr:rowOff>
    </xdr:to>
    <xdr:pic>
      <xdr:nvPicPr>
        <xdr:cNvPr id="13" name="Picture 12">
          <a:extLst>
            <a:ext uri="{FF2B5EF4-FFF2-40B4-BE49-F238E27FC236}">
              <a16:creationId xmlns:a16="http://schemas.microsoft.com/office/drawing/2014/main" id="{73648453-80E4-5D31-7AE7-7061710566EA}"/>
            </a:ext>
          </a:extLst>
        </xdr:cNvPr>
        <xdr:cNvPicPr>
          <a:picLocks noChangeAspect="1"/>
        </xdr:cNvPicPr>
      </xdr:nvPicPr>
      <xdr:blipFill rotWithShape="1">
        <a:blip xmlns:r="http://schemas.openxmlformats.org/officeDocument/2006/relationships" r:embed="rId6"/>
        <a:srcRect r="1712"/>
        <a:stretch/>
      </xdr:blipFill>
      <xdr:spPr>
        <a:xfrm>
          <a:off x="4314825" y="9601201"/>
          <a:ext cx="4333875" cy="1952624"/>
        </a:xfrm>
        <a:prstGeom prst="rect">
          <a:avLst/>
        </a:prstGeom>
      </xdr:spPr>
    </xdr:pic>
    <xdr:clientData/>
  </xdr:twoCellAnchor>
  <xdr:twoCellAnchor editAs="oneCell">
    <xdr:from>
      <xdr:col>0</xdr:col>
      <xdr:colOff>38100</xdr:colOff>
      <xdr:row>55</xdr:row>
      <xdr:rowOff>66675</xdr:rowOff>
    </xdr:from>
    <xdr:to>
      <xdr:col>4</xdr:col>
      <xdr:colOff>962025</xdr:colOff>
      <xdr:row>68</xdr:row>
      <xdr:rowOff>30061</xdr:rowOff>
    </xdr:to>
    <xdr:pic>
      <xdr:nvPicPr>
        <xdr:cNvPr id="16" name="Picture 15">
          <a:extLst>
            <a:ext uri="{FF2B5EF4-FFF2-40B4-BE49-F238E27FC236}">
              <a16:creationId xmlns:a16="http://schemas.microsoft.com/office/drawing/2014/main" id="{B697A31A-8A7B-359E-4B77-B09C5FC50B09}"/>
            </a:ext>
          </a:extLst>
        </xdr:cNvPr>
        <xdr:cNvPicPr>
          <a:picLocks noChangeAspect="1"/>
        </xdr:cNvPicPr>
      </xdr:nvPicPr>
      <xdr:blipFill rotWithShape="1">
        <a:blip xmlns:r="http://schemas.openxmlformats.org/officeDocument/2006/relationships" r:embed="rId7"/>
        <a:srcRect l="656" r="1"/>
        <a:stretch/>
      </xdr:blipFill>
      <xdr:spPr>
        <a:xfrm>
          <a:off x="38100" y="9582150"/>
          <a:ext cx="4324350" cy="20684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98712</xdr:colOff>
      <xdr:row>0</xdr:row>
      <xdr:rowOff>205220</xdr:rowOff>
    </xdr:from>
    <xdr:to>
      <xdr:col>10</xdr:col>
      <xdr:colOff>238125</xdr:colOff>
      <xdr:row>4</xdr:row>
      <xdr:rowOff>322221</xdr:rowOff>
    </xdr:to>
    <xdr:pic>
      <xdr:nvPicPr>
        <xdr:cNvPr id="4" name="Picture 3">
          <a:extLst>
            <a:ext uri="{FF2B5EF4-FFF2-40B4-BE49-F238E27FC236}">
              <a16:creationId xmlns:a16="http://schemas.microsoft.com/office/drawing/2014/main" id="{2D2936BE-7D5A-4ECA-B89F-EB3280358B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12" y="205220"/>
          <a:ext cx="4054188" cy="1450501"/>
        </a:xfrm>
        <a:prstGeom prst="rect">
          <a:avLst/>
        </a:prstGeom>
      </xdr:spPr>
    </xdr:pic>
    <xdr:clientData/>
  </xdr:twoCellAnchor>
  <xdr:twoCellAnchor>
    <xdr:from>
      <xdr:col>0</xdr:col>
      <xdr:colOff>275543</xdr:colOff>
      <xdr:row>14</xdr:row>
      <xdr:rowOff>119061</xdr:rowOff>
    </xdr:from>
    <xdr:to>
      <xdr:col>20</xdr:col>
      <xdr:colOff>149678</xdr:colOff>
      <xdr:row>37</xdr:row>
      <xdr:rowOff>149678</xdr:rowOff>
    </xdr:to>
    <xdr:grpSp>
      <xdr:nvGrpSpPr>
        <xdr:cNvPr id="3" name="Group 2">
          <a:extLst>
            <a:ext uri="{FF2B5EF4-FFF2-40B4-BE49-F238E27FC236}">
              <a16:creationId xmlns:a16="http://schemas.microsoft.com/office/drawing/2014/main" id="{F4C0D47B-0839-48E7-B3DA-AB83DF2A8DEC}"/>
            </a:ext>
          </a:extLst>
        </xdr:cNvPr>
        <xdr:cNvGrpSpPr/>
      </xdr:nvGrpSpPr>
      <xdr:grpSpPr>
        <a:xfrm>
          <a:off x="275543" y="3395661"/>
          <a:ext cx="8134215" cy="4061597"/>
          <a:chOff x="0" y="5238751"/>
          <a:chExt cx="6195134" cy="2543174"/>
        </a:xfrm>
      </xdr:grpSpPr>
      <xdr:pic>
        <xdr:nvPicPr>
          <xdr:cNvPr id="5" name="Picture 57" descr="isoview.jpg">
            <a:extLst>
              <a:ext uri="{FF2B5EF4-FFF2-40B4-BE49-F238E27FC236}">
                <a16:creationId xmlns:a16="http://schemas.microsoft.com/office/drawing/2014/main" id="{4B2E7356-EF5D-1B9E-3551-68B89C3A7797}"/>
              </a:ext>
            </a:extLst>
          </xdr:cNvPr>
          <xdr:cNvPicPr>
            <a:picLocks noChangeAspect="1"/>
          </xdr:cNvPicPr>
        </xdr:nvPicPr>
        <xdr:blipFill>
          <a:blip xmlns:r="http://schemas.openxmlformats.org/officeDocument/2006/relationships" r:embed="rId2" cstate="print"/>
          <a:srcRect l="592" t="5686" r="937" b="49160"/>
          <a:stretch>
            <a:fillRect/>
          </a:stretch>
        </xdr:blipFill>
        <xdr:spPr bwMode="auto">
          <a:xfrm>
            <a:off x="0" y="5238751"/>
            <a:ext cx="6195134" cy="2543174"/>
          </a:xfrm>
          <a:prstGeom prst="rect">
            <a:avLst/>
          </a:prstGeom>
          <a:noFill/>
          <a:ln w="9525">
            <a:noFill/>
            <a:miter lim="800000"/>
            <a:headEnd/>
            <a:tailEnd/>
          </a:ln>
        </xdr:spPr>
      </xdr:pic>
      <xdr:sp macro="" textlink="">
        <xdr:nvSpPr>
          <xdr:cNvPr id="6" name="TextBox 5">
            <a:extLst>
              <a:ext uri="{FF2B5EF4-FFF2-40B4-BE49-F238E27FC236}">
                <a16:creationId xmlns:a16="http://schemas.microsoft.com/office/drawing/2014/main" id="{FE50ACBB-A111-1E23-8007-AC2C79889606}"/>
              </a:ext>
            </a:extLst>
          </xdr:cNvPr>
          <xdr:cNvSpPr txBox="1"/>
        </xdr:nvSpPr>
        <xdr:spPr>
          <a:xfrm>
            <a:off x="1682575" y="7488114"/>
            <a:ext cx="156484" cy="1886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800">
                <a:solidFill>
                  <a:sysClr val="windowText" lastClr="000000"/>
                </a:solidFill>
              </a:rPr>
              <a:t>A</a:t>
            </a:r>
          </a:p>
        </xdr:txBody>
      </xdr:sp>
      <xdr:sp macro="" textlink="">
        <xdr:nvSpPr>
          <xdr:cNvPr id="7" name="TextBox 6">
            <a:extLst>
              <a:ext uri="{FF2B5EF4-FFF2-40B4-BE49-F238E27FC236}">
                <a16:creationId xmlns:a16="http://schemas.microsoft.com/office/drawing/2014/main" id="{404291AA-8704-1B23-8EC1-5EA4E6CE5B75}"/>
              </a:ext>
            </a:extLst>
          </xdr:cNvPr>
          <xdr:cNvSpPr txBox="1"/>
        </xdr:nvSpPr>
        <xdr:spPr>
          <a:xfrm>
            <a:off x="2865086" y="6825133"/>
            <a:ext cx="182914" cy="2149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800">
                <a:solidFill>
                  <a:sysClr val="windowText" lastClr="000000"/>
                </a:solidFill>
              </a:rPr>
              <a:t>B</a:t>
            </a:r>
          </a:p>
        </xdr:txBody>
      </xdr:sp>
      <xdr:sp macro="" textlink="">
        <xdr:nvSpPr>
          <xdr:cNvPr id="8" name="TextBox 7">
            <a:extLst>
              <a:ext uri="{FF2B5EF4-FFF2-40B4-BE49-F238E27FC236}">
                <a16:creationId xmlns:a16="http://schemas.microsoft.com/office/drawing/2014/main" id="{600496A9-9949-B898-5B37-6C3AA6FE81FE}"/>
              </a:ext>
            </a:extLst>
          </xdr:cNvPr>
          <xdr:cNvSpPr txBox="1"/>
        </xdr:nvSpPr>
        <xdr:spPr>
          <a:xfrm>
            <a:off x="2621207" y="5887314"/>
            <a:ext cx="179614" cy="1864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800">
                <a:solidFill>
                  <a:sysClr val="windowText" lastClr="000000"/>
                </a:solidFill>
              </a:rPr>
              <a:t>C</a:t>
            </a:r>
          </a:p>
        </xdr:txBody>
      </xdr:sp>
    </xdr:grpSp>
    <xdr:clientData/>
  </xdr:twoCellAnchor>
  <xdr:twoCellAnchor editAs="oneCell">
    <xdr:from>
      <xdr:col>4</xdr:col>
      <xdr:colOff>21211</xdr:colOff>
      <xdr:row>37</xdr:row>
      <xdr:rowOff>151039</xdr:rowOff>
    </xdr:from>
    <xdr:to>
      <xdr:col>25</xdr:col>
      <xdr:colOff>150763</xdr:colOff>
      <xdr:row>61</xdr:row>
      <xdr:rowOff>123824</xdr:rowOff>
    </xdr:to>
    <xdr:pic>
      <xdr:nvPicPr>
        <xdr:cNvPr id="9" name="Picture 57" descr="isoview.jpg">
          <a:extLst>
            <a:ext uri="{FF2B5EF4-FFF2-40B4-BE49-F238E27FC236}">
              <a16:creationId xmlns:a16="http://schemas.microsoft.com/office/drawing/2014/main" id="{97577805-D839-48F0-9762-6B2CCE7448C8}"/>
            </a:ext>
          </a:extLst>
        </xdr:cNvPr>
        <xdr:cNvPicPr>
          <a:picLocks noChangeAspect="1"/>
        </xdr:cNvPicPr>
      </xdr:nvPicPr>
      <xdr:blipFill rotWithShape="1">
        <a:blip xmlns:r="http://schemas.openxmlformats.org/officeDocument/2006/relationships" r:embed="rId2" cstate="print"/>
        <a:srcRect l="11012" t="55741" r="5250" b="2843"/>
        <a:stretch/>
      </xdr:blipFill>
      <xdr:spPr bwMode="auto">
        <a:xfrm>
          <a:off x="1573786" y="7123339"/>
          <a:ext cx="8854452" cy="385898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0"/>
  <sheetViews>
    <sheetView showGridLines="0" tabSelected="1" view="pageBreakPreview" topLeftCell="A18" zoomScaleNormal="100" zoomScaleSheetLayoutView="100" workbookViewId="0">
      <selection activeCell="G33" sqref="G33"/>
    </sheetView>
  </sheetViews>
  <sheetFormatPr defaultColWidth="9.109375" defaultRowHeight="13.8"/>
  <cols>
    <col min="1" max="1" width="1.33203125" style="1" customWidth="1"/>
    <col min="2" max="2" width="16.6640625" style="1" customWidth="1"/>
    <col min="3" max="3" width="12.6640625" style="1" customWidth="1"/>
    <col min="4" max="4" width="20.33203125" style="1" customWidth="1"/>
    <col min="5" max="7" width="20.6640625" style="1" customWidth="1"/>
    <col min="8" max="8" width="17" style="1" customWidth="1"/>
    <col min="9" max="9" width="10.6640625" style="1" customWidth="1"/>
    <col min="10" max="10" width="9.109375" style="1"/>
    <col min="11" max="11" width="9.109375" style="1" customWidth="1"/>
    <col min="12" max="16384" width="9.109375" style="1"/>
  </cols>
  <sheetData>
    <row r="1" spans="1:11">
      <c r="D1" s="2"/>
      <c r="E1" s="2"/>
      <c r="F1" s="2"/>
      <c r="G1" s="2"/>
    </row>
    <row r="2" spans="1:11" ht="26.25" customHeight="1">
      <c r="D2" s="2"/>
      <c r="E2" s="2"/>
      <c r="F2" s="2"/>
      <c r="G2" s="2"/>
      <c r="H2" s="3" t="s">
        <v>4</v>
      </c>
    </row>
    <row r="3" spans="1:11" ht="18.600000000000001" thickBot="1">
      <c r="A3" s="6"/>
      <c r="B3" s="6"/>
      <c r="C3" s="6"/>
      <c r="D3" s="6"/>
      <c r="E3" s="6"/>
      <c r="F3" s="6"/>
      <c r="G3" s="6"/>
      <c r="H3" s="7" t="s">
        <v>109</v>
      </c>
    </row>
    <row r="5" spans="1:11" ht="18.75" customHeight="1">
      <c r="B5" s="4" t="s">
        <v>11</v>
      </c>
      <c r="C5" s="30"/>
      <c r="D5" s="30"/>
      <c r="F5" s="4" t="s">
        <v>15</v>
      </c>
      <c r="G5" s="30"/>
      <c r="H5" s="30"/>
    </row>
    <row r="6" spans="1:11" ht="18.75" customHeight="1">
      <c r="B6" s="5" t="s">
        <v>12</v>
      </c>
      <c r="C6" s="31"/>
      <c r="D6" s="31"/>
      <c r="F6" s="5" t="s">
        <v>5</v>
      </c>
      <c r="G6" s="30"/>
      <c r="H6" s="30"/>
    </row>
    <row r="7" spans="1:11" ht="18.75" customHeight="1">
      <c r="B7" s="5" t="s">
        <v>13</v>
      </c>
      <c r="C7" s="31"/>
      <c r="D7" s="31"/>
      <c r="F7" s="5" t="s">
        <v>6</v>
      </c>
      <c r="G7" s="30"/>
      <c r="H7" s="31"/>
    </row>
    <row r="8" spans="1:11" ht="18.75" customHeight="1">
      <c r="B8" s="5" t="s">
        <v>14</v>
      </c>
      <c r="C8" s="31"/>
      <c r="D8" s="31"/>
      <c r="F8" s="5" t="s">
        <v>7</v>
      </c>
      <c r="G8" s="30"/>
      <c r="H8" s="31"/>
    </row>
    <row r="9" spans="1:11" ht="5.25" customHeight="1"/>
    <row r="11" spans="1:11">
      <c r="B11" s="9" t="s">
        <v>0</v>
      </c>
      <c r="C11" s="10"/>
      <c r="D11" s="10"/>
      <c r="E11" s="10"/>
      <c r="F11" s="10"/>
      <c r="G11" s="10"/>
      <c r="H11" s="10"/>
      <c r="I11" s="29"/>
    </row>
    <row r="12" spans="1:11">
      <c r="B12" s="8"/>
    </row>
    <row r="13" spans="1:11" ht="14.4">
      <c r="B13" s="8"/>
      <c r="K13" s="34"/>
    </row>
    <row r="14" spans="1:11" ht="14.4">
      <c r="B14" s="8"/>
      <c r="K14" s="34"/>
    </row>
    <row r="15" spans="1:11">
      <c r="B15" s="8"/>
    </row>
    <row r="16" spans="1:11">
      <c r="B16" s="8"/>
    </row>
    <row r="17" spans="2:7">
      <c r="B17" s="8"/>
    </row>
    <row r="18" spans="2:7">
      <c r="B18" s="8"/>
    </row>
    <row r="19" spans="2:7">
      <c r="B19" s="8"/>
    </row>
    <row r="20" spans="2:7" ht="17.25" customHeight="1">
      <c r="B20" s="8"/>
    </row>
    <row r="21" spans="2:7" ht="11.4" customHeight="1">
      <c r="B21" s="2"/>
    </row>
    <row r="22" spans="2:7" ht="14.4">
      <c r="B22" s="34"/>
    </row>
    <row r="23" spans="2:7" ht="15.75" customHeight="1">
      <c r="B23" s="34"/>
    </row>
    <row r="24" spans="2:7">
      <c r="B24" s="2"/>
    </row>
    <row r="25" spans="2:7">
      <c r="B25" s="2" t="s">
        <v>9</v>
      </c>
    </row>
    <row r="26" spans="2:7">
      <c r="B26" s="8"/>
    </row>
    <row r="27" spans="2:7">
      <c r="B27" s="8"/>
    </row>
    <row r="29" spans="2:7">
      <c r="B29" s="2" t="s">
        <v>10</v>
      </c>
    </row>
    <row r="30" spans="2:7">
      <c r="B30" s="8"/>
    </row>
    <row r="31" spans="2:7" ht="16.5" customHeight="1"/>
    <row r="32" spans="2:7" ht="12.75" customHeight="1">
      <c r="B32" s="12"/>
      <c r="C32" s="13"/>
      <c r="D32" s="186" t="s">
        <v>3</v>
      </c>
      <c r="E32" s="187"/>
      <c r="F32" s="187"/>
      <c r="G32" s="188"/>
    </row>
    <row r="33" spans="2:7" ht="12.75" customHeight="1">
      <c r="B33" s="14"/>
      <c r="C33" s="15"/>
      <c r="D33" s="33" t="s">
        <v>322</v>
      </c>
      <c r="E33" s="33" t="s">
        <v>331</v>
      </c>
      <c r="F33" s="33" t="s">
        <v>728</v>
      </c>
      <c r="G33" s="33" t="s">
        <v>608</v>
      </c>
    </row>
    <row r="34" spans="2:7" ht="13.5" customHeight="1">
      <c r="B34" s="24" t="s">
        <v>29</v>
      </c>
      <c r="C34" s="25"/>
      <c r="D34" s="28" t="str">
        <f>IFERROR(VLOOKUP(D33,Data!$B$3:$X$3390,9,FALSE),"")</f>
        <v>5kW</v>
      </c>
      <c r="E34" s="28" t="str">
        <f>IFERROR(VLOOKUP(E33,Data!$B$3:$X$3390,9,FALSE),"")</f>
        <v>7.5kw</v>
      </c>
      <c r="F34" s="28" t="str">
        <f>IFERROR(VLOOKUP(F33,Data!$B$3:$X$3390,9,FALSE),"")</f>
        <v>10kW</v>
      </c>
      <c r="G34" s="117" t="str">
        <f>IFERROR(VLOOKUP(G33,Data!$B$3:$X$3390,9,FALSE),"")</f>
        <v>10kW</v>
      </c>
    </row>
    <row r="35" spans="2:7" ht="13.5" customHeight="1">
      <c r="B35" s="24" t="s">
        <v>83</v>
      </c>
      <c r="C35" s="25"/>
      <c r="D35" s="37" t="str">
        <f>IFERROR(VLOOKUP(D33,Data!$B$3:$X$3390,12,FALSE),"")</f>
        <v>R-454B</v>
      </c>
      <c r="E35" s="37" t="str">
        <f>IFERROR(VLOOKUP(E33,Data!$B$3:$X$3390,12,FALSE),"")</f>
        <v>R-454B</v>
      </c>
      <c r="F35" s="37" t="str">
        <f>IFERROR(VLOOKUP(F33,Data!$B$3:$X$3390,12,FALSE),"")</f>
        <v>R-454B</v>
      </c>
      <c r="G35" s="118" t="str">
        <f>IFERROR(VLOOKUP(G33,Data!$B$3:$X$3390,12,FALSE),"")</f>
        <v>R-454B</v>
      </c>
    </row>
    <row r="36" spans="2:7">
      <c r="B36" s="16" t="s">
        <v>31</v>
      </c>
      <c r="C36" s="19"/>
      <c r="D36" s="37" t="str">
        <f>IFERROR(VLOOKUP(D33,Data!$B$3:$X$3390,13,FALSE),"")</f>
        <v>Non-bleed HP-A/C TXV</v>
      </c>
      <c r="E36" s="37" t="str">
        <f>IFERROR(VLOOKUP(E33,Data!$B$3:$X$3390,13,FALSE),"")</f>
        <v>Non-bleed HP-A/C TXV</v>
      </c>
      <c r="F36" s="37" t="str">
        <f>IFERROR(VLOOKUP(F33,Data!$B$3:$X$3390,13,FALSE),"")</f>
        <v>Non-bleed HP-A/C TXV</v>
      </c>
      <c r="G36" s="118" t="str">
        <f>IFERROR(VLOOKUP(G33,Data!$B$3:$X$3390,13,FALSE),"")</f>
        <v>Non-bleed HP-A/C TXV</v>
      </c>
    </row>
    <row r="37" spans="2:7" ht="12.75" customHeight="1">
      <c r="B37" s="189" t="s">
        <v>85</v>
      </c>
      <c r="C37" s="20" t="s">
        <v>84</v>
      </c>
      <c r="D37" s="32" t="str">
        <f>IFERROR(VLOOKUP(D33,Data!$B$3:$X$3390,3,FALSE),"")</f>
        <v>3-speed PSC motor</v>
      </c>
      <c r="E37" s="32" t="str">
        <f>IFERROR(VLOOKUP(E33,Data!$B$3:$X$3390,3,FALSE),"")</f>
        <v>3-speed PSC motor</v>
      </c>
      <c r="F37" s="32" t="str">
        <f>IFERROR(VLOOKUP(F33,Data!$B$3:$X$3390,3,FALSE),"")</f>
        <v>5-speed high eff. ECM motor</v>
      </c>
      <c r="G37" s="119" t="str">
        <f>IFERROR(VLOOKUP(G33,Data!$B$3:$X$3390,3,FALSE),"")</f>
        <v>5-speed high eff. ECM motor</v>
      </c>
    </row>
    <row r="38" spans="2:7" ht="12.75" customHeight="1">
      <c r="B38" s="190"/>
      <c r="C38" s="60" t="s">
        <v>19</v>
      </c>
      <c r="D38" s="61" t="str">
        <f>IFERROR(VLOOKUP(D33,Data!$B$3:$X$3390,14,FALSE),"")</f>
        <v>1/4</v>
      </c>
      <c r="E38" s="61" t="str">
        <f>IFERROR(VLOOKUP(E33,Data!$B$3:$X$3390,14,FALSE),"")</f>
        <v>1/4</v>
      </c>
      <c r="F38" s="61" t="str">
        <f>IFERROR(VLOOKUP(F33,Data!$B$3:$X$3390,14,FALSE),"")</f>
        <v>1/3</v>
      </c>
      <c r="G38" s="120" t="str">
        <f>IFERROR(VLOOKUP(G33,Data!$B$3:$X$3390,14,FALSE),"")</f>
        <v>1/2</v>
      </c>
    </row>
    <row r="39" spans="2:7">
      <c r="B39" s="191"/>
      <c r="C39" s="21" t="s">
        <v>108</v>
      </c>
      <c r="D39" s="23">
        <f>IFERROR(VLOOKUP(D33,Data!$B$3:$X$3390,15,FALSE),"")</f>
        <v>1.7</v>
      </c>
      <c r="E39" s="23">
        <f>IFERROR(VLOOKUP(E33,Data!$B$3:$X$3390,15,FALSE),"")</f>
        <v>1.7</v>
      </c>
      <c r="F39" s="23">
        <f>IFERROR(VLOOKUP(F33,Data!$B$3:$X$3390,15,FALSE),"")</f>
        <v>2.2000000000000002</v>
      </c>
      <c r="G39" s="121">
        <f>IFERROR(VLOOKUP(G33,Data!$B$3:$X$3390,15,FALSE),"")</f>
        <v>2.9</v>
      </c>
    </row>
    <row r="40" spans="2:7">
      <c r="B40" s="17" t="s">
        <v>21</v>
      </c>
      <c r="C40" s="22"/>
      <c r="D40" s="23">
        <f>IFERROR(VLOOKUP(D33,Data!$B$3:$X$3390,16,FALSE),"")</f>
        <v>600</v>
      </c>
      <c r="E40" s="23">
        <f>IFERROR(VLOOKUP(E33,Data!$B$3:$X$3390,16,FALSE),"")</f>
        <v>800</v>
      </c>
      <c r="F40" s="23">
        <f>IFERROR(VLOOKUP(F33,Data!$B$3:$X$3390,16,FALSE),"")</f>
        <v>1000</v>
      </c>
      <c r="G40" s="121">
        <f>IFERROR(VLOOKUP(G33,Data!$B$3:$X$3390,16,FALSE),"")</f>
        <v>1200</v>
      </c>
    </row>
    <row r="41" spans="2:7">
      <c r="B41" s="16" t="s">
        <v>25</v>
      </c>
      <c r="C41" s="19"/>
      <c r="D41" s="11">
        <f>IFERROR(VLOOKUP(D33,Data!$B$3:$X$3390,17,FALSE),"")</f>
        <v>73</v>
      </c>
      <c r="E41" s="11">
        <f>IFERROR(VLOOKUP(E33,Data!$B$3:$X$3390,17,FALSE),"")</f>
        <v>73</v>
      </c>
      <c r="F41" s="11">
        <f>IFERROR(VLOOKUP(F33,Data!$B$3:$X$3390,17,FALSE),"")</f>
        <v>79</v>
      </c>
      <c r="G41" s="118">
        <f>IFERROR(VLOOKUP(G33,Data!$B$3:$X$3390,17,FALSE),"")</f>
        <v>79</v>
      </c>
    </row>
    <row r="42" spans="2:7" ht="13.5" customHeight="1">
      <c r="B42" s="17" t="s">
        <v>16</v>
      </c>
      <c r="C42" s="55"/>
      <c r="D42" s="56" t="str">
        <f>IFERROR(VLOOKUP(D33,Data!$B$3:$X$3390,18,FALSE),"")</f>
        <v>208/240 V, 60 Hz, 1 Ph</v>
      </c>
      <c r="E42" s="56" t="str">
        <f>IFERROR(VLOOKUP(E33,Data!$B$3:$X$3390,18,FALSE),"")</f>
        <v>208/240 V, 60 Hz, 1 Ph</v>
      </c>
      <c r="F42" s="56" t="str">
        <f>IFERROR(VLOOKUP(F33,Data!$B$3:$X$3390,18,FALSE),"")</f>
        <v>208/240 V, 60 Hz, 1 Ph</v>
      </c>
      <c r="G42" s="122" t="str">
        <f>IFERROR(VLOOKUP(G33,Data!$B$3:$X$3390,18,FALSE),"")</f>
        <v>208/240 V, 60 Hz, 1 Ph</v>
      </c>
    </row>
    <row r="43" spans="2:7" ht="13.5" customHeight="1">
      <c r="B43" s="17" t="s">
        <v>17</v>
      </c>
      <c r="C43" s="22"/>
      <c r="D43" s="56" t="str">
        <f>IFERROR(VLOOKUP(D33,Data!$B$3:$X$3390,19,FALSE),"")</f>
        <v>10kW</v>
      </c>
      <c r="E43" s="56" t="str">
        <f>IFERROR(VLOOKUP(E33,Data!$B$3:$X$3390,19,FALSE),"")</f>
        <v>10kW</v>
      </c>
      <c r="F43" s="56" t="str">
        <f>IFERROR(VLOOKUP(F33,Data!$B$3:$X$3390,19,FALSE),"")</f>
        <v>10kW</v>
      </c>
      <c r="G43" s="122" t="str">
        <f>IFERROR(VLOOKUP(G33,Data!$B$3:$X$3390,19,FALSE),"")</f>
        <v>10kW</v>
      </c>
    </row>
    <row r="44" spans="2:7" ht="13.5" customHeight="1">
      <c r="B44" s="57" t="s">
        <v>18</v>
      </c>
      <c r="C44" s="58"/>
      <c r="D44" s="59" t="str">
        <f>IFERROR(VLOOKUP(D33,Data!$B$3:$X$3390,20,FALSE),"")</f>
        <v>40VA, Class 183</v>
      </c>
      <c r="E44" s="59" t="str">
        <f>IFERROR(VLOOKUP(E33,Data!$B$3:$X$3390,20,FALSE),"")</f>
        <v>40VA, Class 192</v>
      </c>
      <c r="F44" s="59" t="str">
        <f>IFERROR(VLOOKUP(F33,Data!$B$3:$X$3390,20,FALSE),"")</f>
        <v>40VA, Class 637</v>
      </c>
      <c r="G44" s="123" t="str">
        <f>IFERROR(VLOOKUP(G33,Data!$B$3:$X$3390,20,FALSE),"")</f>
        <v>40VA, Class 501</v>
      </c>
    </row>
    <row r="45" spans="2:7" ht="13.5" customHeight="1">
      <c r="B45" s="17" t="s">
        <v>22</v>
      </c>
      <c r="C45" s="22"/>
      <c r="D45" s="56" t="str">
        <f>IFERROR(VLOOKUP(D33,Data!$B$3:$X$3390,21,FALSE),"")</f>
        <v>3/4</v>
      </c>
      <c r="E45" s="56" t="str">
        <f>IFERROR(VLOOKUP(E33,Data!$B$3:$X$3390,21,FALSE),"")</f>
        <v>3/4</v>
      </c>
      <c r="F45" s="56" t="str">
        <f>IFERROR(VLOOKUP(F33,Data!$B$3:$X$3390,21,FALSE),"")</f>
        <v>3/4</v>
      </c>
      <c r="G45" s="122" t="str">
        <f>IFERROR(VLOOKUP(G33,Data!$B$3:$X$3390,21,FALSE),"")</f>
        <v>3/4</v>
      </c>
    </row>
    <row r="46" spans="2:7" ht="13.5" customHeight="1">
      <c r="B46" s="17" t="s">
        <v>23</v>
      </c>
      <c r="C46" s="22"/>
      <c r="D46" s="56" t="str">
        <f>IFERROR(VLOOKUP(D33,Data!$B$3:$X$3390,22,FALSE),"")</f>
        <v>3/8</v>
      </c>
      <c r="E46" s="56" t="str">
        <f>IFERROR(VLOOKUP(E33,Data!$B$3:$X$3390,22,FALSE),"")</f>
        <v>3/8</v>
      </c>
      <c r="F46" s="56" t="str">
        <f>IFERROR(VLOOKUP(F33,Data!$B$3:$X$3390,22,FALSE),"")</f>
        <v>3/8</v>
      </c>
      <c r="G46" s="122" t="str">
        <f>IFERROR(VLOOKUP(G33,Data!$B$3:$X$3390,22,FALSE),"")</f>
        <v>3/8</v>
      </c>
    </row>
    <row r="47" spans="2:7" ht="13.5" customHeight="1">
      <c r="B47" s="26" t="s">
        <v>24</v>
      </c>
      <c r="C47" s="27"/>
      <c r="D47" s="59">
        <f>IFERROR(VLOOKUP(D33,Data!$B$3:$X$3390,23,FALSE),"")</f>
        <v>4</v>
      </c>
      <c r="E47" s="59">
        <f>IFERROR(VLOOKUP(E33,Data!$B$3:$X$3390,23,FALSE),"")</f>
        <v>4</v>
      </c>
      <c r="F47" s="59">
        <f>IFERROR(VLOOKUP(F33,Data!$B$3:$X$3390,23,FALSE),"")</f>
        <v>4</v>
      </c>
      <c r="G47" s="123">
        <f>IFERROR(VLOOKUP(G33,Data!$B$3:$X$3390,23,FALSE),"")</f>
        <v>4</v>
      </c>
    </row>
    <row r="48" spans="2:7">
      <c r="B48" s="2" t="s">
        <v>8</v>
      </c>
    </row>
    <row r="49" spans="2:7">
      <c r="B49" s="1" t="s">
        <v>27</v>
      </c>
    </row>
    <row r="50" spans="2:7" ht="9.9" customHeight="1">
      <c r="B50" s="1" t="s">
        <v>26</v>
      </c>
    </row>
    <row r="51" spans="2:7" ht="9.9" customHeight="1">
      <c r="B51" s="8" t="s">
        <v>1</v>
      </c>
    </row>
    <row r="52" spans="2:7" ht="9.9" customHeight="1">
      <c r="B52" s="8" t="s">
        <v>2</v>
      </c>
    </row>
    <row r="55" spans="2:7">
      <c r="C55" s="192" t="s">
        <v>105</v>
      </c>
      <c r="D55" s="192"/>
      <c r="F55" s="193" t="s">
        <v>106</v>
      </c>
      <c r="G55" s="193"/>
    </row>
    <row r="69" spans="1:8" ht="3.75" customHeight="1"/>
    <row r="70" spans="1:8">
      <c r="A70" s="18"/>
      <c r="B70" s="18"/>
      <c r="C70" s="18"/>
      <c r="D70" s="18"/>
      <c r="E70" s="18"/>
      <c r="F70" s="18"/>
      <c r="G70" s="18"/>
      <c r="H70" s="18"/>
    </row>
  </sheetData>
  <sheetProtection algorithmName="SHA-512" hashValue="nBaUjJsf4frV2NHsLtNliUndqSggvr1alKqYSG/BeI/hIabc4jgSLZr53BJwbMoFuA4+5p8y85R2mJLiafHgJQ==" saltValue="zY9Pp0yx2Np/O9xtFVVkIw==" spinCount="100000" sheet="1" objects="1" scenarios="1"/>
  <protectedRanges>
    <protectedRange sqref="D33:G33" name="RngModels"/>
  </protectedRanges>
  <mergeCells count="4">
    <mergeCell ref="D32:G32"/>
    <mergeCell ref="B37:B39"/>
    <mergeCell ref="C55:D55"/>
    <mergeCell ref="F55:G55"/>
  </mergeCells>
  <printOptions horizontalCentered="1"/>
  <pageMargins left="0.2" right="0.2" top="0.25" bottom="0.25" header="0.3" footer="0.3"/>
  <pageSetup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195B-ED51-4B93-BCF3-D6CF13E05E1D}">
  <sheetPr>
    <pageSetUpPr fitToPage="1"/>
  </sheetPr>
  <dimension ref="A1:AC99"/>
  <sheetViews>
    <sheetView showGridLines="0" view="pageBreakPreview" topLeftCell="A60" zoomScaleNormal="100" zoomScaleSheetLayoutView="100" workbookViewId="0">
      <selection activeCell="Q91" sqref="Q91"/>
    </sheetView>
  </sheetViews>
  <sheetFormatPr defaultColWidth="9.109375" defaultRowHeight="13.8"/>
  <cols>
    <col min="1" max="2" width="4.44140625" style="1" customWidth="1"/>
    <col min="3" max="3" width="9.44140625" style="1" customWidth="1"/>
    <col min="4" max="4" width="5" style="1" customWidth="1"/>
    <col min="5" max="5" width="10.44140625" style="1" bestFit="1" customWidth="1"/>
    <col min="6" max="13" width="5" style="1" customWidth="1"/>
    <col min="14" max="14" width="2.5546875" style="1" customWidth="1"/>
    <col min="15" max="15" width="7.109375" style="1" customWidth="1"/>
    <col min="16" max="16" width="2.5546875" style="1" customWidth="1"/>
    <col min="17" max="17" width="14.44140625" style="1" customWidth="1"/>
    <col min="18" max="27" width="6.6640625" style="1" customWidth="1"/>
    <col min="28" max="28" width="2.6640625" style="1" customWidth="1"/>
    <col min="29" max="29" width="4.88671875" style="1" customWidth="1"/>
    <col min="30" max="16384" width="9.109375" style="1"/>
  </cols>
  <sheetData>
    <row r="1" spans="1:29" ht="26.25" customHeight="1">
      <c r="E1" s="2"/>
      <c r="F1" s="2"/>
      <c r="G1" s="2"/>
      <c r="H1" s="2"/>
      <c r="AC1" s="3"/>
    </row>
    <row r="2" spans="1:29" ht="26.25" customHeight="1">
      <c r="E2" s="2"/>
      <c r="F2" s="2"/>
      <c r="G2" s="2"/>
      <c r="H2" s="2"/>
      <c r="AC2" s="3"/>
    </row>
    <row r="3" spans="1:29" ht="26.25" customHeight="1">
      <c r="E3" s="2"/>
      <c r="F3" s="2"/>
      <c r="G3" s="2"/>
      <c r="H3" s="2"/>
      <c r="AC3" s="3"/>
    </row>
    <row r="4" spans="1:29" ht="26.25" customHeight="1">
      <c r="E4" s="2"/>
      <c r="F4" s="2"/>
      <c r="G4" s="2"/>
      <c r="H4" s="2"/>
      <c r="AC4" s="3"/>
    </row>
    <row r="5" spans="1:29" ht="26.25" customHeight="1">
      <c r="E5" s="2"/>
      <c r="F5" s="2"/>
      <c r="G5" s="2"/>
      <c r="H5" s="2"/>
      <c r="AC5" s="115" t="s">
        <v>4</v>
      </c>
    </row>
    <row r="6" spans="1:29" ht="18.600000000000001" thickBot="1">
      <c r="A6" s="6"/>
      <c r="B6" s="6"/>
      <c r="C6" s="6"/>
      <c r="D6" s="6"/>
      <c r="E6" s="6"/>
      <c r="F6" s="6"/>
      <c r="G6" s="6"/>
      <c r="H6" s="6"/>
      <c r="I6" s="6"/>
      <c r="J6" s="6"/>
      <c r="K6" s="6"/>
      <c r="L6" s="6"/>
      <c r="M6" s="6"/>
      <c r="N6" s="6"/>
      <c r="O6" s="6"/>
      <c r="P6" s="6"/>
      <c r="Q6" s="6"/>
      <c r="R6" s="6"/>
      <c r="S6" s="6"/>
      <c r="T6" s="6"/>
      <c r="U6" s="6"/>
      <c r="V6" s="6"/>
      <c r="W6" s="6"/>
      <c r="X6" s="6"/>
      <c r="Y6" s="116"/>
      <c r="Z6" s="6"/>
      <c r="AA6" s="6"/>
      <c r="AB6" s="6"/>
      <c r="AC6" s="7" t="s">
        <v>109</v>
      </c>
    </row>
    <row r="7" spans="1:29" ht="13.5" customHeight="1">
      <c r="A7" s="63"/>
      <c r="B7" s="63"/>
      <c r="C7" s="66"/>
      <c r="D7" s="66"/>
      <c r="E7" s="66"/>
      <c r="F7" s="66"/>
      <c r="G7" s="63"/>
      <c r="H7" s="66"/>
      <c r="I7" s="66"/>
      <c r="J7" s="66"/>
      <c r="K7" s="66"/>
      <c r="L7" s="66"/>
      <c r="M7" s="63"/>
      <c r="N7" s="63"/>
    </row>
    <row r="8" spans="1:29" ht="14.4">
      <c r="A8" s="63"/>
      <c r="B8" s="63"/>
      <c r="C8" s="173" t="s">
        <v>86</v>
      </c>
      <c r="D8" s="173"/>
      <c r="E8" s="173"/>
      <c r="F8" s="173"/>
      <c r="G8" s="173"/>
      <c r="H8" s="173"/>
      <c r="I8" s="173"/>
      <c r="J8" s="173"/>
      <c r="K8" s="173"/>
      <c r="L8" s="173"/>
      <c r="M8" s="173"/>
      <c r="N8" s="173"/>
      <c r="O8" s="173"/>
      <c r="P8" s="173"/>
      <c r="Q8" s="174"/>
      <c r="R8" s="175"/>
      <c r="S8" s="176"/>
      <c r="T8" s="176"/>
      <c r="U8" s="176"/>
      <c r="V8" s="176"/>
      <c r="W8" s="176"/>
      <c r="X8" s="176"/>
      <c r="Y8" s="176"/>
      <c r="Z8" s="133"/>
    </row>
    <row r="9" spans="1:29">
      <c r="A9" s="63"/>
      <c r="B9" s="63"/>
      <c r="C9" s="179" t="s">
        <v>99</v>
      </c>
      <c r="D9" s="179"/>
      <c r="E9" s="179"/>
      <c r="F9" s="179"/>
      <c r="G9" s="179"/>
      <c r="H9" s="179"/>
      <c r="I9" s="179"/>
      <c r="J9" s="179" t="s">
        <v>87</v>
      </c>
      <c r="K9" s="179"/>
      <c r="L9" s="179"/>
      <c r="M9" s="179" t="s">
        <v>88</v>
      </c>
      <c r="N9" s="179"/>
      <c r="O9" s="179"/>
      <c r="P9" s="179"/>
      <c r="Q9" s="132" t="s">
        <v>89</v>
      </c>
      <c r="R9" s="177"/>
      <c r="S9" s="178"/>
      <c r="T9" s="178"/>
      <c r="U9" s="178"/>
      <c r="V9" s="178"/>
      <c r="W9" s="178"/>
      <c r="X9" s="178"/>
      <c r="Y9" s="178"/>
      <c r="Z9" s="134"/>
    </row>
    <row r="10" spans="1:29">
      <c r="A10" s="63"/>
      <c r="B10" s="63"/>
      <c r="C10" s="184" t="str">
        <f>IF(Front!D33= "","",Front!D33)</f>
        <v>SM3A1805R</v>
      </c>
      <c r="D10" s="184"/>
      <c r="E10" s="184"/>
      <c r="F10" s="184"/>
      <c r="G10" s="184"/>
      <c r="H10" s="184"/>
      <c r="I10" s="184"/>
      <c r="J10" s="172">
        <f>IFERROR(VLOOKUP(VLOOKUP($C10,Data!$B$3:$X$3390,7,FALSE),Dim!$F$5:$I$13,2,FALSE),"")</f>
        <v>22</v>
      </c>
      <c r="K10" s="172"/>
      <c r="L10" s="172"/>
      <c r="M10" s="172">
        <f>IFERROR(VLOOKUP(VLOOKUP($C10,Data!$B$3:$X$3390,7,FALSE),Dim!$F$5:$I$13,3,FALSE),"")</f>
        <v>18.75</v>
      </c>
      <c r="N10" s="172"/>
      <c r="O10" s="172"/>
      <c r="P10" s="172"/>
      <c r="Q10" s="125">
        <f>IFERROR(VLOOKUP(VLOOKUP($C10,Data!$B$3:$X$3390,7,FALSE),Dim!$F$5:$I$13,4,FALSE),"")</f>
        <v>31</v>
      </c>
      <c r="R10" s="171"/>
      <c r="S10" s="171"/>
      <c r="T10" s="171"/>
      <c r="U10" s="171"/>
      <c r="V10" s="171"/>
      <c r="W10" s="171"/>
      <c r="X10" s="171"/>
      <c r="Y10" s="171"/>
      <c r="Z10" s="125"/>
    </row>
    <row r="11" spans="1:29">
      <c r="A11" s="63"/>
      <c r="B11" s="63"/>
      <c r="C11" s="184" t="str">
        <f>IF(Front!E33= "","",Front!E33)</f>
        <v>SM3A2407R</v>
      </c>
      <c r="D11" s="184"/>
      <c r="E11" s="184"/>
      <c r="F11" s="184"/>
      <c r="G11" s="184"/>
      <c r="H11" s="184"/>
      <c r="I11" s="184"/>
      <c r="J11" s="172">
        <f>IFERROR(VLOOKUP(VLOOKUP($C11,Data!$B$3:$X$3390,7,FALSE),Dim!$F$5:$I$13,2,FALSE),"")</f>
        <v>22</v>
      </c>
      <c r="K11" s="172"/>
      <c r="L11" s="172"/>
      <c r="M11" s="172">
        <f>IFERROR(VLOOKUP(VLOOKUP($C11,Data!$B$3:$X$3390,7,FALSE),Dim!$F$5:$I$13,3,FALSE),"")</f>
        <v>18.75</v>
      </c>
      <c r="N11" s="172"/>
      <c r="O11" s="172"/>
      <c r="P11" s="172"/>
      <c r="Q11" s="125">
        <f>IFERROR(VLOOKUP(VLOOKUP($C11,Data!$B$3:$X$3390,7,FALSE),Dim!$F$5:$I$13,4,FALSE),"")</f>
        <v>31</v>
      </c>
      <c r="R11" s="171"/>
      <c r="S11" s="171"/>
      <c r="T11" s="171"/>
      <c r="U11" s="171"/>
      <c r="V11" s="171"/>
      <c r="W11" s="171"/>
      <c r="X11" s="171"/>
      <c r="Y11" s="171"/>
      <c r="Z11" s="125"/>
    </row>
    <row r="12" spans="1:29">
      <c r="A12" s="63"/>
      <c r="B12" s="63"/>
      <c r="C12" s="184" t="str">
        <f>IF(Front!F33= "","",Front!F33)</f>
        <v>SM7A3110R</v>
      </c>
      <c r="D12" s="184"/>
      <c r="E12" s="184"/>
      <c r="F12" s="184"/>
      <c r="G12" s="184"/>
      <c r="H12" s="184"/>
      <c r="I12" s="184"/>
      <c r="J12" s="172">
        <f>IFERROR(VLOOKUP(VLOOKUP($C12,Data!$B$3:$X$3390,7,FALSE),Dim!$F$5:$I$13,2,FALSE),"")</f>
        <v>22</v>
      </c>
      <c r="K12" s="172"/>
      <c r="L12" s="172"/>
      <c r="M12" s="172">
        <f>IFERROR(VLOOKUP(VLOOKUP($C12,Data!$B$3:$X$3390,7,FALSE),Dim!$F$5:$I$13,3,FALSE),"")</f>
        <v>18.75</v>
      </c>
      <c r="N12" s="172"/>
      <c r="O12" s="172"/>
      <c r="P12" s="172"/>
      <c r="Q12" s="125">
        <f>IFERROR(VLOOKUP(VLOOKUP($C12,Data!$B$3:$X$3390,7,FALSE),Dim!$F$5:$I$13,4,FALSE),"")</f>
        <v>31</v>
      </c>
      <c r="R12" s="171"/>
      <c r="S12" s="171"/>
      <c r="T12" s="171"/>
      <c r="U12" s="171"/>
      <c r="V12" s="171"/>
      <c r="W12" s="171"/>
      <c r="X12" s="171"/>
      <c r="Y12" s="171"/>
      <c r="Z12" s="125"/>
    </row>
    <row r="13" spans="1:29">
      <c r="A13" s="63"/>
      <c r="B13" s="63"/>
      <c r="C13" s="184" t="str">
        <f>IF(Front!G33= "","",Front!G33)</f>
        <v>SM6A3710R</v>
      </c>
      <c r="D13" s="184"/>
      <c r="E13" s="184"/>
      <c r="F13" s="184"/>
      <c r="G13" s="184"/>
      <c r="H13" s="184"/>
      <c r="I13" s="184"/>
      <c r="J13" s="172">
        <f>IFERROR(VLOOKUP(VLOOKUP($C13,Data!$B$3:$X$3390,7,FALSE),Dim!$F$5:$I$13,2,FALSE),"")</f>
        <v>22</v>
      </c>
      <c r="K13" s="172"/>
      <c r="L13" s="172"/>
      <c r="M13" s="172">
        <f>IFERROR(VLOOKUP(VLOOKUP($C13,Data!$B$3:$X$3390,7,FALSE),Dim!$F$5:$I$13,3,FALSE),"")</f>
        <v>18.75</v>
      </c>
      <c r="N13" s="172"/>
      <c r="O13" s="172"/>
      <c r="P13" s="172"/>
      <c r="Q13" s="125">
        <f>IFERROR(VLOOKUP(VLOOKUP($C13,Data!$B$3:$X$3390,7,FALSE),Dim!$F$5:$I$13,4,FALSE),"")</f>
        <v>31</v>
      </c>
      <c r="R13" s="171"/>
      <c r="S13" s="171"/>
      <c r="T13" s="171"/>
      <c r="U13" s="171"/>
      <c r="V13" s="171"/>
      <c r="W13" s="171"/>
      <c r="X13" s="171"/>
      <c r="Y13" s="171"/>
      <c r="Z13" s="125"/>
    </row>
    <row r="14" spans="1:29">
      <c r="A14" s="63"/>
      <c r="B14" s="63"/>
      <c r="C14" s="114"/>
      <c r="D14" s="114"/>
      <c r="E14" s="63"/>
      <c r="F14" s="63"/>
      <c r="G14" s="63"/>
      <c r="H14" s="63"/>
      <c r="I14" s="69"/>
      <c r="J14" s="63"/>
      <c r="K14" s="63"/>
      <c r="L14" s="63"/>
      <c r="M14" s="63"/>
      <c r="N14" s="63"/>
    </row>
    <row r="15" spans="1:29">
      <c r="A15" s="63"/>
      <c r="B15" s="63"/>
      <c r="C15" s="101"/>
      <c r="D15" s="101"/>
      <c r="E15" s="63"/>
      <c r="F15" s="63"/>
      <c r="G15" s="63"/>
      <c r="H15" s="63"/>
      <c r="I15" s="64"/>
      <c r="J15" s="63"/>
      <c r="K15" s="63"/>
      <c r="L15" s="63"/>
      <c r="M15" s="63"/>
      <c r="N15" s="63"/>
    </row>
    <row r="16" spans="1:29">
      <c r="A16" s="63"/>
      <c r="B16" s="63"/>
      <c r="C16" s="101"/>
      <c r="D16" s="101"/>
      <c r="E16" s="63"/>
      <c r="F16" s="63"/>
      <c r="G16" s="63"/>
      <c r="H16" s="63"/>
      <c r="I16" s="64"/>
      <c r="J16" s="63"/>
      <c r="K16" s="63"/>
      <c r="L16" s="63"/>
      <c r="M16" s="63"/>
      <c r="N16" s="63"/>
    </row>
    <row r="17" spans="1:14">
      <c r="A17" s="63"/>
      <c r="B17" s="63"/>
      <c r="C17" s="101"/>
      <c r="D17" s="101"/>
      <c r="E17" s="63"/>
      <c r="F17" s="63"/>
      <c r="G17" s="63"/>
      <c r="H17" s="63"/>
      <c r="I17" s="64"/>
      <c r="J17" s="63"/>
      <c r="K17" s="63"/>
      <c r="L17" s="63"/>
      <c r="M17" s="63"/>
      <c r="N17" s="63"/>
    </row>
    <row r="18" spans="1:14">
      <c r="A18" s="63"/>
      <c r="B18" s="63"/>
      <c r="C18" s="101"/>
      <c r="D18" s="101"/>
      <c r="E18" s="63"/>
      <c r="F18" s="63"/>
      <c r="G18" s="63"/>
      <c r="H18" s="63"/>
      <c r="I18" s="64"/>
      <c r="J18" s="63"/>
      <c r="K18" s="63"/>
      <c r="L18" s="63"/>
      <c r="M18" s="63"/>
      <c r="N18" s="63"/>
    </row>
    <row r="19" spans="1:14">
      <c r="A19" s="63"/>
      <c r="B19" s="63"/>
      <c r="C19" s="101"/>
      <c r="D19" s="101"/>
      <c r="E19" s="63"/>
      <c r="F19" s="63"/>
      <c r="G19" s="63"/>
      <c r="H19" s="63"/>
      <c r="I19" s="64"/>
      <c r="J19" s="63"/>
      <c r="K19" s="63"/>
      <c r="L19" s="63"/>
      <c r="M19" s="63"/>
      <c r="N19" s="63"/>
    </row>
    <row r="20" spans="1:14">
      <c r="A20" s="63"/>
      <c r="B20" s="63"/>
      <c r="C20" s="101"/>
      <c r="D20" s="101"/>
      <c r="E20" s="63"/>
      <c r="F20" s="63"/>
      <c r="G20" s="63"/>
      <c r="H20" s="63"/>
      <c r="I20" s="64"/>
      <c r="J20" s="63"/>
      <c r="K20" s="63"/>
      <c r="L20" s="63"/>
      <c r="M20" s="63"/>
      <c r="N20" s="63"/>
    </row>
    <row r="21" spans="1:14">
      <c r="A21" s="63"/>
      <c r="B21" s="63"/>
      <c r="C21" s="101"/>
      <c r="D21" s="101"/>
      <c r="E21" s="63"/>
      <c r="F21" s="63"/>
      <c r="G21" s="63"/>
      <c r="H21" s="63"/>
      <c r="I21" s="64"/>
      <c r="J21" s="63"/>
      <c r="K21" s="63"/>
      <c r="L21" s="63"/>
      <c r="M21" s="63"/>
      <c r="N21" s="63"/>
    </row>
    <row r="22" spans="1:14">
      <c r="A22" s="63"/>
      <c r="B22" s="63"/>
      <c r="C22" s="101"/>
      <c r="D22" s="101"/>
      <c r="E22" s="63"/>
      <c r="F22" s="63"/>
      <c r="G22" s="63"/>
      <c r="H22" s="63"/>
      <c r="I22" s="64"/>
      <c r="J22" s="63"/>
      <c r="K22" s="63"/>
      <c r="L22" s="63"/>
      <c r="M22" s="63"/>
      <c r="N22" s="63"/>
    </row>
    <row r="23" spans="1:14">
      <c r="A23" s="63"/>
      <c r="B23" s="63"/>
      <c r="C23" s="101"/>
      <c r="D23" s="101"/>
      <c r="E23" s="63"/>
      <c r="F23" s="63"/>
      <c r="G23" s="63"/>
      <c r="H23" s="63"/>
      <c r="I23" s="64"/>
      <c r="J23" s="63"/>
      <c r="K23" s="63"/>
      <c r="L23" s="63"/>
      <c r="M23" s="63"/>
      <c r="N23" s="63"/>
    </row>
    <row r="24" spans="1:14">
      <c r="A24" s="63"/>
      <c r="B24" s="63"/>
      <c r="C24" s="101"/>
      <c r="D24" s="101"/>
      <c r="E24" s="63"/>
      <c r="F24" s="63"/>
      <c r="G24" s="63"/>
      <c r="H24" s="63"/>
      <c r="I24" s="64"/>
      <c r="J24" s="63"/>
      <c r="K24" s="63"/>
      <c r="L24" s="63"/>
      <c r="M24" s="63"/>
      <c r="N24" s="63"/>
    </row>
    <row r="25" spans="1:14">
      <c r="A25" s="63"/>
      <c r="B25" s="63"/>
      <c r="C25" s="101"/>
      <c r="D25" s="101"/>
      <c r="E25" s="63"/>
      <c r="F25" s="63"/>
      <c r="G25" s="63"/>
      <c r="H25" s="63"/>
      <c r="I25" s="64"/>
      <c r="J25" s="63"/>
      <c r="K25" s="63"/>
      <c r="L25" s="63"/>
      <c r="M25" s="63"/>
      <c r="N25" s="63"/>
    </row>
    <row r="26" spans="1:14">
      <c r="A26" s="63"/>
      <c r="B26" s="63"/>
      <c r="C26" s="101"/>
      <c r="D26" s="101"/>
      <c r="E26" s="63"/>
      <c r="F26" s="63"/>
      <c r="G26" s="63"/>
      <c r="H26" s="63"/>
      <c r="I26" s="64"/>
      <c r="J26" s="63"/>
      <c r="K26" s="63"/>
      <c r="L26" s="63"/>
      <c r="M26" s="63"/>
      <c r="N26" s="63"/>
    </row>
    <row r="27" spans="1:14">
      <c r="A27" s="63"/>
      <c r="B27" s="63"/>
      <c r="C27" s="101"/>
      <c r="D27" s="101"/>
      <c r="E27" s="63"/>
      <c r="F27" s="63"/>
      <c r="G27" s="63"/>
      <c r="H27" s="63"/>
      <c r="I27" s="64"/>
      <c r="J27" s="63"/>
      <c r="K27" s="63"/>
      <c r="L27" s="63"/>
      <c r="M27" s="63"/>
      <c r="N27" s="63"/>
    </row>
    <row r="28" spans="1:14">
      <c r="A28" s="63"/>
      <c r="B28" s="63"/>
      <c r="C28" s="101"/>
      <c r="D28" s="101"/>
      <c r="E28" s="63"/>
      <c r="F28" s="63"/>
      <c r="G28" s="63"/>
      <c r="H28" s="63"/>
      <c r="I28" s="64"/>
      <c r="J28" s="63"/>
      <c r="K28" s="63"/>
      <c r="L28" s="63"/>
      <c r="M28" s="63"/>
      <c r="N28" s="63"/>
    </row>
    <row r="29" spans="1:14">
      <c r="A29" s="63"/>
      <c r="B29" s="63"/>
      <c r="C29" s="101"/>
      <c r="D29" s="101"/>
      <c r="E29" s="63"/>
      <c r="F29" s="63"/>
      <c r="G29" s="63"/>
      <c r="H29" s="63"/>
      <c r="I29" s="64"/>
      <c r="J29" s="63"/>
      <c r="K29" s="63"/>
      <c r="L29" s="63"/>
      <c r="M29" s="63"/>
      <c r="N29" s="63"/>
    </row>
    <row r="30" spans="1:14">
      <c r="A30" s="63"/>
      <c r="B30" s="63"/>
      <c r="C30" s="101"/>
      <c r="D30" s="101"/>
      <c r="E30" s="63"/>
      <c r="F30" s="63"/>
      <c r="G30" s="63"/>
      <c r="H30" s="63"/>
      <c r="I30" s="64"/>
      <c r="J30" s="63"/>
      <c r="K30" s="63"/>
      <c r="L30" s="63"/>
      <c r="M30" s="63"/>
      <c r="N30" s="63"/>
    </row>
    <row r="31" spans="1:14">
      <c r="A31" s="63"/>
      <c r="B31" s="63"/>
      <c r="C31" s="101"/>
      <c r="D31" s="101"/>
      <c r="E31" s="63"/>
      <c r="F31" s="63"/>
      <c r="G31" s="63"/>
      <c r="H31" s="63"/>
      <c r="I31" s="64"/>
      <c r="J31" s="63"/>
      <c r="K31" s="63"/>
      <c r="L31" s="63"/>
      <c r="M31" s="63"/>
      <c r="N31" s="63"/>
    </row>
    <row r="32" spans="1:14">
      <c r="A32" s="63"/>
      <c r="B32" s="63"/>
      <c r="C32" s="101"/>
      <c r="D32" s="101"/>
      <c r="E32" s="63"/>
      <c r="F32" s="63"/>
      <c r="G32" s="63"/>
      <c r="H32" s="63"/>
      <c r="I32" s="64"/>
      <c r="J32" s="63"/>
      <c r="K32" s="63"/>
      <c r="L32" s="63"/>
      <c r="M32" s="63"/>
      <c r="N32" s="63"/>
    </row>
    <row r="33" spans="1:14">
      <c r="A33" s="63"/>
      <c r="B33" s="63"/>
      <c r="C33" s="101"/>
      <c r="D33" s="101"/>
      <c r="E33" s="63"/>
      <c r="F33" s="63"/>
      <c r="G33" s="63"/>
      <c r="H33" s="63"/>
      <c r="I33" s="64"/>
      <c r="J33" s="63"/>
      <c r="K33" s="63"/>
      <c r="L33" s="63"/>
      <c r="M33" s="63"/>
      <c r="N33" s="63"/>
    </row>
    <row r="34" spans="1:14">
      <c r="A34" s="63"/>
      <c r="B34" s="63"/>
      <c r="C34" s="101"/>
      <c r="D34" s="101"/>
      <c r="E34" s="63"/>
      <c r="F34" s="63"/>
      <c r="G34" s="63"/>
      <c r="H34" s="63"/>
      <c r="I34" s="64"/>
      <c r="J34" s="63"/>
      <c r="K34" s="63"/>
      <c r="L34" s="63"/>
      <c r="M34" s="63"/>
      <c r="N34" s="63"/>
    </row>
    <row r="35" spans="1:14">
      <c r="A35" s="63"/>
      <c r="B35" s="63"/>
      <c r="C35" s="101"/>
      <c r="D35" s="101"/>
      <c r="E35" s="63"/>
      <c r="F35" s="63"/>
      <c r="G35" s="63"/>
      <c r="H35" s="63"/>
      <c r="I35" s="64"/>
      <c r="J35" s="63"/>
      <c r="K35" s="63"/>
      <c r="L35" s="63"/>
      <c r="M35" s="63"/>
      <c r="N35" s="63"/>
    </row>
    <row r="36" spans="1:14">
      <c r="A36" s="63"/>
      <c r="B36" s="63"/>
      <c r="C36" s="101"/>
      <c r="D36" s="101"/>
      <c r="E36" s="63"/>
      <c r="F36" s="63"/>
      <c r="G36" s="63"/>
      <c r="H36" s="63"/>
      <c r="I36" s="64"/>
      <c r="J36" s="63"/>
      <c r="K36" s="63"/>
      <c r="L36" s="63"/>
      <c r="M36" s="63"/>
      <c r="N36" s="63"/>
    </row>
    <row r="37" spans="1:14">
      <c r="A37" s="63"/>
      <c r="B37" s="63"/>
      <c r="C37" s="64"/>
      <c r="D37" s="63"/>
      <c r="E37" s="63"/>
      <c r="F37" s="63"/>
      <c r="G37" s="63"/>
      <c r="H37" s="64"/>
      <c r="I37" s="63"/>
      <c r="J37" s="63"/>
      <c r="K37" s="63"/>
      <c r="L37" s="63"/>
      <c r="M37" s="63"/>
      <c r="N37" s="63"/>
    </row>
    <row r="38" spans="1:14">
      <c r="A38" s="63"/>
      <c r="B38" s="63"/>
      <c r="C38" s="63"/>
      <c r="D38" s="63"/>
      <c r="E38" s="63"/>
      <c r="F38" s="63"/>
      <c r="G38" s="63"/>
      <c r="H38" s="63"/>
      <c r="I38" s="63"/>
      <c r="J38" s="63"/>
      <c r="K38" s="63"/>
      <c r="L38" s="63"/>
      <c r="M38" s="63"/>
      <c r="N38" s="63"/>
    </row>
    <row r="39" spans="1:14">
      <c r="A39" s="63"/>
      <c r="B39" s="63"/>
      <c r="C39" s="63"/>
      <c r="D39" s="63"/>
      <c r="E39" s="63"/>
      <c r="F39" s="63"/>
      <c r="G39" s="63"/>
      <c r="H39" s="63"/>
      <c r="I39" s="63"/>
      <c r="J39" s="63"/>
      <c r="K39" s="63"/>
      <c r="L39" s="63"/>
      <c r="M39" s="63"/>
      <c r="N39" s="63"/>
    </row>
    <row r="40" spans="1:14">
      <c r="A40" s="63"/>
      <c r="B40" s="63"/>
      <c r="C40" s="65"/>
      <c r="D40" s="66"/>
      <c r="E40" s="66"/>
      <c r="F40" s="66"/>
      <c r="G40" s="66"/>
      <c r="H40" s="66"/>
      <c r="I40" s="66"/>
      <c r="J40" s="66"/>
      <c r="K40" s="66"/>
      <c r="L40" s="63"/>
      <c r="M40" s="63"/>
      <c r="N40" s="63"/>
    </row>
    <row r="41" spans="1:14">
      <c r="A41" s="63"/>
      <c r="B41" s="63"/>
      <c r="C41" s="67"/>
      <c r="D41" s="63"/>
      <c r="E41" s="63"/>
      <c r="F41" s="63"/>
      <c r="G41" s="63"/>
      <c r="H41" s="63"/>
      <c r="I41" s="63"/>
      <c r="J41" s="63"/>
      <c r="K41" s="63"/>
      <c r="L41" s="63"/>
      <c r="M41" s="63"/>
      <c r="N41" s="63"/>
    </row>
    <row r="42" spans="1:14">
      <c r="A42" s="63"/>
      <c r="B42" s="63"/>
      <c r="C42" s="67"/>
      <c r="D42" s="63"/>
      <c r="E42" s="63"/>
      <c r="F42" s="63"/>
      <c r="G42" s="63"/>
      <c r="H42" s="63"/>
      <c r="I42" s="63"/>
      <c r="J42" s="63"/>
      <c r="K42" s="63"/>
      <c r="L42" s="63"/>
      <c r="M42" s="63"/>
      <c r="N42" s="63"/>
    </row>
    <row r="43" spans="1:14">
      <c r="A43" s="63"/>
      <c r="B43" s="63"/>
      <c r="C43" s="67"/>
      <c r="D43" s="63"/>
      <c r="E43" s="63"/>
      <c r="F43" s="63"/>
      <c r="G43" s="63"/>
      <c r="H43" s="63"/>
      <c r="I43" s="63"/>
      <c r="J43" s="63"/>
      <c r="K43" s="63"/>
      <c r="L43" s="63"/>
      <c r="M43" s="63"/>
      <c r="N43" s="63"/>
    </row>
    <row r="44" spans="1:14">
      <c r="A44" s="63"/>
      <c r="B44" s="63"/>
      <c r="C44" s="67"/>
      <c r="D44" s="63"/>
      <c r="E44" s="63"/>
      <c r="F44" s="63"/>
      <c r="G44" s="63"/>
      <c r="H44" s="63"/>
      <c r="I44" s="63"/>
      <c r="J44" s="63"/>
      <c r="K44" s="63"/>
      <c r="L44" s="63"/>
      <c r="M44" s="63"/>
      <c r="N44" s="63"/>
    </row>
    <row r="45" spans="1:14">
      <c r="A45" s="63"/>
      <c r="B45" s="63"/>
      <c r="C45" s="63"/>
      <c r="D45" s="63"/>
      <c r="E45" s="63"/>
      <c r="F45" s="63"/>
      <c r="G45" s="63"/>
      <c r="H45" s="63"/>
      <c r="I45" s="63"/>
      <c r="J45" s="63"/>
      <c r="K45" s="63"/>
      <c r="L45" s="63"/>
      <c r="M45" s="63"/>
      <c r="N45" s="63"/>
    </row>
    <row r="46" spans="1:14">
      <c r="A46" s="63"/>
      <c r="B46" s="63"/>
      <c r="C46" s="63"/>
      <c r="D46" s="63"/>
      <c r="E46" s="63"/>
      <c r="F46" s="63"/>
      <c r="G46" s="63"/>
      <c r="H46" s="63"/>
      <c r="I46" s="63"/>
      <c r="J46" s="63"/>
      <c r="K46" s="63"/>
      <c r="L46" s="63"/>
      <c r="M46" s="63"/>
      <c r="N46" s="63"/>
    </row>
    <row r="47" spans="1:14">
      <c r="A47" s="63"/>
      <c r="B47" s="63"/>
      <c r="C47" s="63"/>
      <c r="D47" s="63"/>
      <c r="E47" s="63"/>
      <c r="F47" s="63"/>
      <c r="G47" s="63"/>
      <c r="H47" s="63"/>
      <c r="I47" s="63"/>
      <c r="J47" s="63"/>
      <c r="K47" s="63"/>
      <c r="L47" s="63"/>
      <c r="M47" s="63"/>
      <c r="N47" s="63"/>
    </row>
    <row r="48" spans="1:14">
      <c r="A48" s="63"/>
      <c r="B48" s="63"/>
      <c r="C48" s="63"/>
      <c r="D48" s="63"/>
      <c r="E48" s="63"/>
      <c r="F48" s="63"/>
      <c r="G48" s="63"/>
      <c r="H48" s="63"/>
      <c r="I48" s="63"/>
      <c r="J48" s="63"/>
      <c r="K48" s="63"/>
      <c r="L48" s="63"/>
      <c r="M48" s="63"/>
      <c r="N48" s="63"/>
    </row>
    <row r="49" spans="1:28">
      <c r="A49" s="63"/>
      <c r="B49" s="63"/>
      <c r="C49" s="63"/>
      <c r="D49" s="63"/>
      <c r="E49" s="63"/>
      <c r="F49" s="63"/>
      <c r="G49" s="63"/>
      <c r="H49" s="63"/>
      <c r="I49" s="63"/>
      <c r="J49" s="63"/>
      <c r="K49" s="63"/>
      <c r="L49" s="63"/>
      <c r="M49" s="63"/>
      <c r="N49" s="63"/>
    </row>
    <row r="50" spans="1:28">
      <c r="A50" s="63"/>
      <c r="B50" s="63"/>
      <c r="C50" s="63"/>
      <c r="D50" s="63"/>
      <c r="E50" s="63"/>
      <c r="F50" s="63"/>
      <c r="G50" s="63"/>
      <c r="H50" s="63"/>
      <c r="I50" s="63"/>
      <c r="J50" s="63"/>
      <c r="K50" s="63"/>
      <c r="L50" s="63"/>
      <c r="M50" s="63"/>
      <c r="N50" s="63"/>
    </row>
    <row r="51" spans="1:28">
      <c r="A51" s="63"/>
      <c r="B51" s="63"/>
      <c r="C51" s="63"/>
      <c r="D51" s="63"/>
      <c r="E51" s="63"/>
      <c r="F51" s="63"/>
      <c r="G51" s="63"/>
      <c r="H51" s="63"/>
      <c r="I51" s="63"/>
      <c r="J51" s="63"/>
      <c r="K51" s="63"/>
      <c r="L51" s="63"/>
      <c r="M51" s="63"/>
      <c r="N51" s="63"/>
    </row>
    <row r="52" spans="1:28">
      <c r="A52" s="63"/>
      <c r="B52" s="63"/>
      <c r="C52" s="63"/>
      <c r="D52" s="63"/>
      <c r="E52" s="63"/>
      <c r="F52" s="63"/>
      <c r="G52" s="63"/>
      <c r="H52" s="63"/>
      <c r="I52" s="63"/>
      <c r="J52" s="63"/>
      <c r="K52" s="63"/>
      <c r="L52" s="63"/>
      <c r="M52" s="63"/>
      <c r="N52" s="63"/>
    </row>
    <row r="53" spans="1:28">
      <c r="A53" s="63"/>
      <c r="B53" s="63"/>
      <c r="C53" s="63"/>
      <c r="D53" s="63"/>
      <c r="E53" s="63"/>
      <c r="F53" s="63"/>
      <c r="G53" s="63"/>
      <c r="H53" s="63"/>
      <c r="I53" s="63"/>
      <c r="J53" s="63"/>
      <c r="K53" s="63"/>
      <c r="L53" s="63"/>
      <c r="M53" s="63"/>
      <c r="N53" s="63"/>
    </row>
    <row r="54" spans="1:28">
      <c r="A54" s="63"/>
      <c r="B54" s="63"/>
      <c r="C54" s="68"/>
      <c r="D54" s="63"/>
      <c r="E54" s="63"/>
      <c r="F54" s="63"/>
      <c r="G54" s="63"/>
      <c r="H54" s="63"/>
      <c r="I54" s="63"/>
      <c r="J54" s="63"/>
      <c r="K54" s="63"/>
      <c r="L54" s="63"/>
      <c r="M54" s="63"/>
      <c r="N54" s="63"/>
    </row>
    <row r="55" spans="1:28">
      <c r="A55" s="63"/>
      <c r="B55" s="63"/>
      <c r="C55" s="69"/>
      <c r="D55" s="63"/>
      <c r="E55" s="63"/>
      <c r="F55" s="63"/>
      <c r="G55" s="63"/>
      <c r="H55" s="63"/>
      <c r="I55" s="63"/>
      <c r="J55" s="63"/>
      <c r="K55" s="63"/>
      <c r="L55" s="63"/>
      <c r="M55" s="63"/>
      <c r="N55" s="63"/>
    </row>
    <row r="56" spans="1:28">
      <c r="A56" s="63"/>
      <c r="B56" s="63"/>
      <c r="C56" s="69"/>
      <c r="D56" s="63"/>
      <c r="E56" s="63"/>
      <c r="F56" s="63"/>
      <c r="G56" s="63"/>
      <c r="H56" s="63"/>
      <c r="I56" s="63"/>
      <c r="J56" s="63"/>
      <c r="K56" s="63"/>
      <c r="L56" s="63"/>
      <c r="M56" s="63"/>
      <c r="N56" s="63"/>
    </row>
    <row r="57" spans="1:28">
      <c r="A57" s="63"/>
      <c r="B57" s="63"/>
      <c r="C57" s="69"/>
      <c r="D57" s="63"/>
      <c r="E57" s="63"/>
      <c r="F57" s="63"/>
      <c r="G57" s="63"/>
      <c r="H57" s="63"/>
      <c r="I57" s="63"/>
      <c r="J57" s="63"/>
      <c r="K57" s="63"/>
      <c r="L57" s="63"/>
      <c r="M57" s="63"/>
      <c r="N57" s="63"/>
    </row>
    <row r="58" spans="1:28">
      <c r="A58" s="63"/>
      <c r="B58" s="63"/>
      <c r="C58" s="69"/>
      <c r="D58" s="63"/>
      <c r="E58" s="63"/>
      <c r="F58" s="63"/>
      <c r="G58" s="63"/>
      <c r="H58" s="63"/>
      <c r="I58" s="63"/>
      <c r="J58" s="63"/>
      <c r="K58" s="63"/>
      <c r="L58" s="63"/>
      <c r="M58" s="63"/>
      <c r="N58" s="63"/>
    </row>
    <row r="59" spans="1:28">
      <c r="A59" s="63"/>
      <c r="B59" s="63"/>
      <c r="C59" s="69"/>
      <c r="D59" s="63"/>
      <c r="E59" s="63"/>
      <c r="F59" s="63"/>
      <c r="G59" s="63"/>
      <c r="H59" s="63"/>
      <c r="I59" s="63"/>
      <c r="J59" s="63"/>
      <c r="K59" s="63"/>
      <c r="L59" s="63"/>
      <c r="M59" s="63"/>
      <c r="N59" s="63"/>
    </row>
    <row r="60" spans="1:28">
      <c r="A60" s="63"/>
      <c r="B60" s="63"/>
      <c r="C60" s="69"/>
      <c r="D60" s="63"/>
      <c r="E60" s="63"/>
      <c r="F60" s="63"/>
      <c r="G60" s="63"/>
      <c r="H60" s="63"/>
      <c r="I60" s="63"/>
      <c r="J60" s="63"/>
      <c r="K60" s="63"/>
      <c r="L60" s="63"/>
      <c r="M60" s="63"/>
      <c r="N60" s="63"/>
    </row>
    <row r="61" spans="1:28">
      <c r="A61" s="63"/>
      <c r="B61" s="63"/>
      <c r="C61" s="69"/>
      <c r="D61" s="63"/>
      <c r="E61" s="63"/>
      <c r="F61" s="63"/>
      <c r="G61" s="63"/>
      <c r="H61" s="63"/>
      <c r="I61" s="63"/>
      <c r="J61" s="63"/>
      <c r="K61" s="63"/>
      <c r="L61" s="63"/>
      <c r="M61" s="63"/>
      <c r="N61" s="63"/>
    </row>
    <row r="62" spans="1:28" ht="18.75" customHeight="1">
      <c r="A62" s="63"/>
      <c r="B62" s="63"/>
      <c r="C62" s="69"/>
      <c r="D62" s="63"/>
      <c r="E62" s="63"/>
      <c r="F62" s="63"/>
      <c r="G62" s="63"/>
      <c r="H62" s="63"/>
      <c r="I62" s="63"/>
      <c r="J62" s="63"/>
      <c r="K62" s="63"/>
      <c r="L62" s="63"/>
      <c r="M62" s="63"/>
      <c r="N62" s="63"/>
    </row>
    <row r="63" spans="1:28" ht="6" customHeight="1">
      <c r="A63" s="63"/>
      <c r="B63" s="91"/>
      <c r="C63" s="90"/>
      <c r="D63" s="89"/>
      <c r="E63" s="89"/>
      <c r="F63" s="89"/>
      <c r="G63" s="89"/>
      <c r="H63" s="89"/>
      <c r="I63" s="89"/>
      <c r="J63" s="89"/>
      <c r="K63" s="89"/>
      <c r="L63" s="89"/>
      <c r="M63" s="89"/>
      <c r="N63" s="92"/>
      <c r="P63" s="102"/>
      <c r="Q63" s="18"/>
      <c r="R63" s="18"/>
      <c r="S63" s="18"/>
      <c r="T63" s="18"/>
      <c r="U63" s="18"/>
      <c r="V63" s="18"/>
      <c r="W63" s="18"/>
      <c r="X63" s="18"/>
      <c r="Y63" s="18"/>
      <c r="Z63" s="18"/>
      <c r="AA63" s="18"/>
      <c r="AB63" s="103"/>
    </row>
    <row r="64" spans="1:28" ht="24" customHeight="1">
      <c r="A64" s="63"/>
      <c r="B64" s="93"/>
      <c r="C64" s="63"/>
      <c r="D64" s="63"/>
      <c r="E64" s="180" t="s">
        <v>71</v>
      </c>
      <c r="F64" s="181"/>
      <c r="G64" s="181"/>
      <c r="H64" s="181"/>
      <c r="I64" s="181"/>
      <c r="J64" s="181"/>
      <c r="K64" s="159"/>
      <c r="L64" s="159"/>
      <c r="M64" s="159"/>
      <c r="N64" s="94"/>
      <c r="P64" s="104"/>
      <c r="Q64" s="99" t="s">
        <v>70</v>
      </c>
      <c r="R64" s="105"/>
      <c r="S64" s="100"/>
      <c r="T64" s="100"/>
      <c r="U64" s="106"/>
      <c r="V64" s="100"/>
      <c r="W64" s="106"/>
      <c r="X64" s="100"/>
      <c r="Y64" s="100"/>
      <c r="Z64" s="105"/>
      <c r="AA64" s="105"/>
      <c r="AB64" s="107"/>
    </row>
    <row r="65" spans="1:28" ht="11.85" customHeight="1">
      <c r="A65" s="63"/>
      <c r="B65" s="93"/>
      <c r="C65" s="87"/>
      <c r="D65" s="85"/>
      <c r="E65" s="63"/>
      <c r="F65" s="63"/>
      <c r="G65" s="63"/>
      <c r="H65" s="63"/>
      <c r="I65" s="63"/>
      <c r="J65" s="63"/>
      <c r="K65" s="63"/>
      <c r="L65" s="63"/>
      <c r="M65" s="63"/>
      <c r="N65" s="94"/>
      <c r="P65" s="104"/>
      <c r="AB65" s="107"/>
    </row>
    <row r="66" spans="1:28" ht="24" customHeight="1">
      <c r="A66" s="63"/>
      <c r="B66" s="93"/>
      <c r="C66" s="185" t="str">
        <f>IF(Front!D33= "","","Unit Size")</f>
        <v>Unit Size</v>
      </c>
      <c r="D66" s="185"/>
      <c r="E66" s="85" t="str">
        <f>IF(Front!D33= "","","Speed")</f>
        <v>Speed</v>
      </c>
      <c r="F66" s="85" t="str">
        <f>IF(Front!D33= "","","0.1")</f>
        <v>0.1</v>
      </c>
      <c r="G66" s="85" t="str">
        <f>IF(Front!D33= "","","0.2")</f>
        <v>0.2</v>
      </c>
      <c r="H66" s="85" t="str">
        <f>IF(Front!D33= "","","0.3")</f>
        <v>0.3</v>
      </c>
      <c r="I66" s="85" t="str">
        <f>IF(Front!D33= "","","0.4")</f>
        <v>0.4</v>
      </c>
      <c r="J66" s="85" t="str">
        <f>IF(Front!D33= "","","0.5")</f>
        <v>0.5</v>
      </c>
      <c r="K66" s="85" t="str">
        <f>IFERROR(IF(VLOOKUP(VLOOKUP(Front!D33,Data!$B$3:$X$3390,10,FALSE),Airflow!$AD$6:$AM$9,8,FALSE)= "","",VLOOKUP(VLOOKUP(Front!D33,Data!$B$3:$X$3390,10,FALSE),Airflow!$AD$6:$AM$9,8,FALSE)),"")</f>
        <v/>
      </c>
      <c r="L66" s="85" t="str">
        <f>IFERROR(IF(VLOOKUP(VLOOKUP(Front!D33,Data!$B$3:$X$3390,10,FALSE),Airflow!$AD$6:$AM$9,9,FALSE)= "","",VLOOKUP(VLOOKUP(Front!D33,Data!$B$3:$X$3390,10,FALSE),Airflow!$AD$6:$AM$9,9,FALSE)),"")</f>
        <v/>
      </c>
      <c r="M66" s="85" t="str">
        <f>IFERROR(IF(VLOOKUP(VLOOKUP(Front!D33,Data!$B$3:$X$3390,10,FALSE),Airflow!$AD$6:$AM$9,10,FALSE)= "","",VLOOKUP(VLOOKUP(Front!D33,Data!$B$3:$X$3390,10,FALSE),Airflow!$AD$6:$AM$9,10,FALSE)),"")</f>
        <v/>
      </c>
      <c r="N66" s="94"/>
      <c r="O66" s="63"/>
      <c r="P66" s="93"/>
      <c r="Q66" s="182" t="str">
        <f>IF(Front!D33= "","","Unit Size")</f>
        <v>Unit Size</v>
      </c>
      <c r="R66" s="183" t="str">
        <f>IF(Front!D33= "","","Electric Heating Capacity")</f>
        <v>Electric Heating Capacity</v>
      </c>
      <c r="S66" s="183"/>
      <c r="T66" s="183" t="str">
        <f>IF(Front!D33= "","","Blower Amps (A)")</f>
        <v>Blower Amps (A)</v>
      </c>
      <c r="U66" s="183"/>
      <c r="V66" s="183" t="str">
        <f>IF(Front!D33= "","","Total Current (A)")</f>
        <v>Total Current (A)</v>
      </c>
      <c r="W66" s="183"/>
      <c r="X66" s="183" t="str">
        <f>IF(Front!D33= "","","Minimum Circuit Ampacity (A)")</f>
        <v>Minimum Circuit Ampacity (A)</v>
      </c>
      <c r="Y66" s="183"/>
      <c r="Z66" s="183" t="str">
        <f>IF(Front!D33= "","","Maximum Circuit Breaker Size[2]")</f>
        <v>Maximum Circuit Breaker Size[2]</v>
      </c>
      <c r="AA66" s="183"/>
      <c r="AB66" s="107"/>
    </row>
    <row r="67" spans="1:28" ht="12.75" customHeight="1">
      <c r="A67" s="63"/>
      <c r="B67" s="93"/>
      <c r="C67" s="185" t="str">
        <f>IF(Front!D33= "","",Front!D33)</f>
        <v>SM3A1805R</v>
      </c>
      <c r="D67" s="185"/>
      <c r="E67" s="86" t="str">
        <f>IFERROR(IF(VLOOKUP(VLOOKUP($C$67,Data!$B$3:$X$3390,7,FALSE)&amp;"_"&amp;VLOOKUP($C$67,Data!$B$3:$X$3390,10,FALSE)&amp;"_1",Airflow!$B$6:$I$42,3,FALSE)="","",VLOOKUP(VLOOKUP($C$67,Data!$B$3:$X$3390,7,FALSE)&amp;"_"&amp;VLOOKUP($C$67,Data!$B$3:$X$3390,10,FALSE)&amp;"_1",Airflow!$B$6:$I$42,3,FALSE)),"")</f>
        <v>* ^ Low - Red</v>
      </c>
      <c r="F67" s="86">
        <f>IFERROR(IF(VLOOKUP(VLOOKUP($C$67,Data!$B$3:$X$3390,7,FALSE)&amp;"_"&amp;VLOOKUP($C$67,Data!$B$3:$X$3390,10,FALSE)&amp;"_1",Airflow!$B$6:$I$42,4,FALSE)="","",VLOOKUP(VLOOKUP($C$67,Data!$B$3:$X$3390,7,FALSE)&amp;"_"&amp;VLOOKUP($C$67,Data!$B$3:$X$3390,10,FALSE)&amp;"_1",Airflow!$B$6:$I$42,4,FALSE)),"")</f>
        <v>606</v>
      </c>
      <c r="G67" s="86">
        <f>IFERROR(IF(VLOOKUP(VLOOKUP($C$67,Data!$B$3:$X$3390,7,FALSE)&amp;"_"&amp;VLOOKUP($C$67,Data!$B$3:$X$3390,10,FALSE)&amp;"_1",Airflow!$B$6:$I$42,5,FALSE)="","",VLOOKUP(VLOOKUP($C$67,Data!$B$3:$X$3390,7,FALSE)&amp;"_"&amp;VLOOKUP($C$67,Data!$B$3:$X$3390,10,FALSE)&amp;"_1",Airflow!$B$6:$I$42,5,FALSE)),"")</f>
        <v>591</v>
      </c>
      <c r="H67" s="86">
        <f>IFERROR(IF(VLOOKUP(VLOOKUP($C$67,Data!$B$3:$X$3390,7,FALSE)&amp;"_"&amp;VLOOKUP($C$67,Data!$B$3:$X$3390,10,FALSE)&amp;"_1",Airflow!$B$6:$I$42,6,FALSE)="","",VLOOKUP(VLOOKUP($C$67,Data!$B$3:$X$3390,7,FALSE)&amp;"_"&amp;VLOOKUP($C$67,Data!$B$3:$X$3390,10,FALSE)&amp;"_1",Airflow!$B$6:$I$42,6,FALSE)),"")</f>
        <v>576</v>
      </c>
      <c r="I67" s="86">
        <f>IFERROR(IF(VLOOKUP(VLOOKUP($C$67,Data!$B$3:$X$3390,7,FALSE)&amp;"_"&amp;VLOOKUP($C$67,Data!$B$3:$X$3390,10,FALSE)&amp;"_1",Airflow!$B$6:$I$42,7,FALSE)="","",VLOOKUP(VLOOKUP($C$67,Data!$B$3:$X$3390,7,FALSE)&amp;"_"&amp;VLOOKUP($C$67,Data!$B$3:$X$3390,10,FALSE)&amp;"_1",Airflow!$B$6:$I$42,7,FALSE)),"")</f>
        <v>559</v>
      </c>
      <c r="J67" s="86">
        <f>IFERROR(IF(VLOOKUP(VLOOKUP($C$67,Data!$B$3:$X$3390,7,FALSE)&amp;"_"&amp;VLOOKUP($C$67,Data!$B$3:$X$3390,10,FALSE)&amp;"_1",Airflow!$B$6:$I$42,8,FALSE)="","",VLOOKUP(VLOOKUP($C$67,Data!$B$3:$X$3390,7,FALSE)&amp;"_"&amp;VLOOKUP($C$67,Data!$B$3:$X$3390,10,FALSE)&amp;"_1",Airflow!$B$6:$I$42,8,FALSE)),"")</f>
        <v>529</v>
      </c>
      <c r="K67" s="86"/>
      <c r="L67" s="86"/>
      <c r="M67" s="86" t="str">
        <f>IFERROR(IF(VLOOKUP(VLOOKUP($C$67,Data!$B$3:$X$3390,7,FALSE)&amp;"_"&amp;VLOOKUP($C$67,Data!$B$3:$X$3390,10,FALSE)&amp;"_1",Airflow!$B$6:$I$42,11,FALSE)="","",VLOOKUP(VLOOKUP($C$67,Data!$B$3:$X$3390,7,FALSE)&amp;"_"&amp;VLOOKUP($C$67,Data!$B$3:$X$3390,10,FALSE)&amp;"_1",Airflow!$B$6:$I$42,11,FALSE)),"")</f>
        <v/>
      </c>
      <c r="N67" s="94"/>
      <c r="O67" s="63"/>
      <c r="P67" s="93"/>
      <c r="Q67" s="182"/>
      <c r="R67" s="167" t="str">
        <f>IF(Front!D33= "","","kW")</f>
        <v>kW</v>
      </c>
      <c r="S67" s="167" t="str">
        <f>IF(Front!D33= "","","BTUH")</f>
        <v>BTUH</v>
      </c>
      <c r="T67" s="183"/>
      <c r="U67" s="183"/>
      <c r="V67" s="183"/>
      <c r="W67" s="183"/>
      <c r="X67" s="183"/>
      <c r="Y67" s="183"/>
      <c r="Z67" s="182" t="str">
        <f>IF(Front!D33= "","","Per Stage (A)")</f>
        <v>Per Stage (A)</v>
      </c>
      <c r="AA67" s="182"/>
      <c r="AB67" s="107"/>
    </row>
    <row r="68" spans="1:28" ht="12.75" customHeight="1">
      <c r="A68" s="35"/>
      <c r="B68" s="95"/>
      <c r="C68" s="84"/>
      <c r="D68" s="84"/>
      <c r="E68" s="86" t="str">
        <f>IFERROR(IF(VLOOKUP(VLOOKUP($C$67,Data!$B$3:$X$3390,7,FALSE)&amp;"_"&amp;VLOOKUP($C$67,Data!$B$3:$X$3390,10,FALSE)&amp;"_3",Airflow!$B$6:$I$42,3,FALSE)="","",VLOOKUP(VLOOKUP($C$67,Data!$B$3:$X$3390,7,FALSE)&amp;"_"&amp;VLOOKUP($C$67,Data!$B$3:$X$3390,10,FALSE)&amp;"_2",Airflow!$B$6:$I$42,3,FALSE)),"")</f>
        <v>Med - Blue</v>
      </c>
      <c r="F68" s="86">
        <f>IFERROR(IF(VLOOKUP(VLOOKUP($C$67,Data!$B$3:$X$3390,7,FALSE)&amp;"_"&amp;VLOOKUP($C$67,Data!$B$3:$X$3390,10,FALSE)&amp;"_3",Airflow!$B$6:$I$42,4,FALSE)="","",VLOOKUP(VLOOKUP($C$67,Data!$B$3:$X$3390,7,FALSE)&amp;"_"&amp;VLOOKUP($C$67,Data!$B$3:$X$3390,10,FALSE)&amp;"_2",Airflow!$B$6:$I$42,4,FALSE)),"")</f>
        <v>802</v>
      </c>
      <c r="G68" s="86">
        <f>IFERROR(IF(VLOOKUP(VLOOKUP($C$67,Data!$B$3:$X$3390,7,FALSE)&amp;"_"&amp;VLOOKUP($C$67,Data!$B$3:$X$3390,10,FALSE)&amp;"_3",Airflow!$B$6:$I$42,5,FALSE)="","",VLOOKUP(VLOOKUP($C$67,Data!$B$3:$X$3390,7,FALSE)&amp;"_"&amp;VLOOKUP($C$67,Data!$B$3:$X$3390,10,FALSE)&amp;"_2",Airflow!$B$6:$I$42,5,FALSE)),"")</f>
        <v>784</v>
      </c>
      <c r="H68" s="86">
        <f>IFERROR(IF(VLOOKUP(VLOOKUP($C$67,Data!$B$3:$X$3390,7,FALSE)&amp;"_"&amp;VLOOKUP($C$67,Data!$B$3:$X$3390,10,FALSE)&amp;"_3",Airflow!$B$6:$I$42,6,FALSE)="","",VLOOKUP(VLOOKUP($C$67,Data!$B$3:$X$3390,7,FALSE)&amp;"_"&amp;VLOOKUP($C$67,Data!$B$3:$X$3390,10,FALSE)&amp;"_2",Airflow!$B$6:$I$42,6,FALSE)),"")</f>
        <v>751</v>
      </c>
      <c r="I68" s="86">
        <f>IFERROR(IF(VLOOKUP(VLOOKUP($C$67,Data!$B$3:$X$3390,7,FALSE)&amp;"_"&amp;VLOOKUP($C$67,Data!$B$3:$X$3390,10,FALSE)&amp;"_3",Airflow!$B$6:$I$42,7,FALSE)="","",VLOOKUP(VLOOKUP($C$67,Data!$B$3:$X$3390,7,FALSE)&amp;"_"&amp;VLOOKUP($C$67,Data!$B$3:$X$3390,10,FALSE)&amp;"_2",Airflow!$B$6:$I$42,7,FALSE)),"")</f>
        <v>722</v>
      </c>
      <c r="J68" s="86">
        <f>IFERROR(IF(VLOOKUP(VLOOKUP($C$67,Data!$B$3:$X$3390,7,FALSE)&amp;"_"&amp;VLOOKUP($C$67,Data!$B$3:$X$3390,10,FALSE)&amp;"_3",Airflow!$B$6:$I$42,8,FALSE)="","",VLOOKUP(VLOOKUP($C$67,Data!$B$3:$X$3390,7,FALSE)&amp;"_"&amp;VLOOKUP($C$67,Data!$B$3:$X$3390,10,FALSE)&amp;"_2",Airflow!$B$6:$I$42,8,FALSE)),"")</f>
        <v>693</v>
      </c>
      <c r="K68" s="86"/>
      <c r="L68" s="86"/>
      <c r="M68" s="86" t="str">
        <f>IFERROR(IF(VLOOKUP(VLOOKUP($C$67,Data!$B$3:$X$3390,7,FALSE)&amp;"_"&amp;VLOOKUP($C$67,Data!$B$3:$X$3390,10,FALSE)&amp;"_3",Airflow!$B$6:$I$42,11,FALSE)="","",VLOOKUP(VLOOKUP($C$67,Data!$B$3:$X$3390,7,FALSE)&amp;"_"&amp;VLOOKUP($C$67,Data!$B$3:$X$3390,10,FALSE)&amp;"_2",Airflow!$B$6:$I$42,11,FALSE)),"")</f>
        <v/>
      </c>
      <c r="N68" s="94"/>
      <c r="O68" s="63"/>
      <c r="P68" s="93"/>
      <c r="Q68" s="182"/>
      <c r="R68" s="167" t="str">
        <f>IF(Front!D33= "","","240[1]")</f>
        <v>240[1]</v>
      </c>
      <c r="S68" s="167" t="str">
        <f>IF(Front!D33= "","","240[1]")</f>
        <v>240[1]</v>
      </c>
      <c r="T68" s="167" t="str">
        <f>IF(Front!D33= "","","208 V")</f>
        <v>208 V</v>
      </c>
      <c r="U68" s="167" t="str">
        <f>IF(Front!D33= "","","240 V")</f>
        <v>240 V</v>
      </c>
      <c r="V68" s="167" t="str">
        <f>IF(Front!D33= "","","208 V")</f>
        <v>208 V</v>
      </c>
      <c r="W68" s="167" t="str">
        <f>IF(Front!D33= "","","240 V")</f>
        <v>240 V</v>
      </c>
      <c r="X68" s="167" t="str">
        <f>IF(Front!D33= "","","208 V")</f>
        <v>208 V</v>
      </c>
      <c r="Y68" s="167" t="str">
        <f>IF(Front!D33= "","","240 V")</f>
        <v>240 V</v>
      </c>
      <c r="Z68" s="167" t="str">
        <f>IF(Front!D33= "","","208 V")</f>
        <v>208 V</v>
      </c>
      <c r="AA68" s="167" t="str">
        <f>IF(Front!D33= "","","240 V")</f>
        <v>240 V</v>
      </c>
      <c r="AB68" s="107"/>
    </row>
    <row r="69" spans="1:28" ht="12.75" customHeight="1">
      <c r="A69" s="70"/>
      <c r="B69" s="96"/>
      <c r="C69" s="84"/>
      <c r="D69" s="84"/>
      <c r="E69" s="86" t="str">
        <f>IFERROR(IF(VLOOKUP(VLOOKUP($C$67,Data!$B$3:$X$3390,7,FALSE)&amp;"_"&amp;VLOOKUP($C$67,Data!$B$3:$X$3390,10,FALSE)&amp;"_3",Airflow!$B$6:$I$42,3,FALSE)="","",VLOOKUP(VLOOKUP($C$67,Data!$B$3:$X$3390,7,FALSE)&amp;"_"&amp;VLOOKUP($C$67,Data!$B$3:$X$3390,10,FALSE)&amp;"_3",Airflow!$B$6:$I$42,3,FALSE)),"")</f>
        <v>High -Black</v>
      </c>
      <c r="F69" s="86">
        <f>IFERROR(IF(VLOOKUP(VLOOKUP($C$67,Data!$B$3:$X$3390,7,FALSE)&amp;"_"&amp;VLOOKUP($C$67,Data!$B$3:$X$3390,10,FALSE)&amp;"_3",Airflow!$B$6:$I$42,4,FALSE)="","",VLOOKUP(VLOOKUP($C$67,Data!$B$3:$X$3390,7,FALSE)&amp;"_"&amp;VLOOKUP($C$67,Data!$B$3:$X$3390,10,FALSE)&amp;"_3",Airflow!$B$6:$I$42,4,FALSE)),"")</f>
        <v>1046</v>
      </c>
      <c r="G69" s="86">
        <f>IFERROR(IF(VLOOKUP(VLOOKUP($C$67,Data!$B$3:$X$3390,7,FALSE)&amp;"_"&amp;VLOOKUP($C$67,Data!$B$3:$X$3390,10,FALSE)&amp;"_3",Airflow!$B$6:$I$42,5,FALSE)="","",VLOOKUP(VLOOKUP($C$67,Data!$B$3:$X$3390,7,FALSE)&amp;"_"&amp;VLOOKUP($C$67,Data!$B$3:$X$3390,10,FALSE)&amp;"_3",Airflow!$B$6:$I$42,5,FALSE)),"")</f>
        <v>1013</v>
      </c>
      <c r="H69" s="86">
        <f>IFERROR(IF(VLOOKUP(VLOOKUP($C$67,Data!$B$3:$X$3390,7,FALSE)&amp;"_"&amp;VLOOKUP($C$67,Data!$B$3:$X$3390,10,FALSE)&amp;"_3",Airflow!$B$6:$I$42,6,FALSE)="","",VLOOKUP(VLOOKUP($C$67,Data!$B$3:$X$3390,7,FALSE)&amp;"_"&amp;VLOOKUP($C$67,Data!$B$3:$X$3390,10,FALSE)&amp;"_3",Airflow!$B$6:$I$42,6,FALSE)),"")</f>
        <v>987</v>
      </c>
      <c r="I69" s="86">
        <f>IFERROR(IF(VLOOKUP(VLOOKUP($C$67,Data!$B$3:$X$3390,7,FALSE)&amp;"_"&amp;VLOOKUP($C$67,Data!$B$3:$X$3390,10,FALSE)&amp;"_3",Airflow!$B$6:$I$42,7,FALSE)="","",VLOOKUP(VLOOKUP($C$67,Data!$B$3:$X$3390,7,FALSE)&amp;"_"&amp;VLOOKUP($C$67,Data!$B$3:$X$3390,10,FALSE)&amp;"_3",Airflow!$B$6:$I$42,7,FALSE)),"")</f>
        <v>943</v>
      </c>
      <c r="J69" s="86">
        <f>IFERROR(IF(VLOOKUP(VLOOKUP($C$67,Data!$B$3:$X$3390,7,FALSE)&amp;"_"&amp;VLOOKUP($C$67,Data!$B$3:$X$3390,10,FALSE)&amp;"_3",Airflow!$B$6:$I$42,8,FALSE)="","",VLOOKUP(VLOOKUP($C$67,Data!$B$3:$X$3390,7,FALSE)&amp;"_"&amp;VLOOKUP($C$67,Data!$B$3:$X$3390,10,FALSE)&amp;"_3",Airflow!$B$6:$I$42,8,FALSE)),"")</f>
        <v>885</v>
      </c>
      <c r="K69" s="86"/>
      <c r="L69" s="86"/>
      <c r="M69" s="86" t="str">
        <f>IFERROR(IF(VLOOKUP(VLOOKUP($C$67,Data!$B$3:$X$3390,7,FALSE)&amp;"_"&amp;VLOOKUP($C$67,Data!$B$3:$X$3390,10,FALSE)&amp;"_3",Airflow!$B$6:$I$42,11,FALSE)="","",VLOOKUP(VLOOKUP($C$67,Data!$B$3:$X$3390,7,FALSE)&amp;"_"&amp;VLOOKUP($C$67,Data!$B$3:$X$3390,10,FALSE)&amp;"_3",Airflow!$B$6:$I$42,11,FALSE)),"")</f>
        <v/>
      </c>
      <c r="N69" s="94"/>
      <c r="O69" s="63"/>
      <c r="P69" s="93"/>
      <c r="Q69" s="85" t="str">
        <f>IF(Front!D33= "","",Front!D33)</f>
        <v>SM3A1805R</v>
      </c>
      <c r="R69" s="86">
        <f>IFERROR(IF(VLOOKUP(VLOOKUP($Q69,Data!$B$3:$X$3390,3,FALSE)&amp;"_"&amp;VLOOKUP($Q69,Data!$B$3:$X$3390,7,FALSE)&amp;"_"&amp;VLOOKUP($Q69,Data!$B$3:$X$3390,9,FALSE),'Electrial data'!$C$7:$N$42,3,FALSE)="","",VLOOKUP(VLOOKUP($Q69,Data!$B$3:$X$3390,3,FALSE)&amp;"_"&amp;VLOOKUP($Q69,Data!$B$3:$X$3390,7,FALSE)&amp;"_"&amp;VLOOKUP($Q69,Data!$B$3:$X$3390,9,FALSE),'Electrial data'!$C$7:$N$42,3,FALSE)),"")</f>
        <v>5</v>
      </c>
      <c r="S69" s="165">
        <f>IFERROR(IF(VLOOKUP(VLOOKUP($Q69,Data!$B$3:$X$3390,3,FALSE)&amp;"_"&amp;VLOOKUP($Q69,Data!$B$3:$X$3390,7,FALSE)&amp;"_"&amp;VLOOKUP($Q69,Data!$B$3:$X$3390,9,FALSE),'Electrial data'!$C$7:$N$42,4,FALSE)="","",VLOOKUP(VLOOKUP($Q69,Data!$B$3:$X$3390,3,FALSE)&amp;"_"&amp;VLOOKUP($Q69,Data!$B$3:$X$3390,7,FALSE)&amp;"_"&amp;VLOOKUP($Q69,Data!$B$3:$X$3390,9,FALSE),'Electrial data'!$C$7:$N$42,4,FALSE)),"")</f>
        <v>17060.71</v>
      </c>
      <c r="T69" s="166">
        <f>IFERROR(IF(VLOOKUP(VLOOKUP($Q69,Data!$B$3:$X$3390,3,FALSE)&amp;"_"&amp;VLOOKUP($Q69,Data!$B$3:$X$3390,7,FALSE)&amp;"_"&amp;VLOOKUP($Q69,Data!$B$3:$X$3390,9,FALSE),'Electrial data'!$C$7:$N$42,5,FALSE)="","",VLOOKUP(VLOOKUP($Q69,Data!$B$3:$X$3390,3,FALSE)&amp;"_"&amp;VLOOKUP($Q69,Data!$B$3:$X$3390,7,FALSE)&amp;"_"&amp;VLOOKUP($Q69,Data!$B$3:$X$3390,9,FALSE),'Electrial data'!$C$7:$N$42,5,FALSE)),"")</f>
        <v>1.8</v>
      </c>
      <c r="U69" s="166">
        <f>IFERROR(IF(VLOOKUP(VLOOKUP($Q69,Data!$B$3:$X$3390,3,FALSE)&amp;"_"&amp;VLOOKUP($Q69,Data!$B$3:$X$3390,7,FALSE)&amp;"_"&amp;VLOOKUP($Q69,Data!$B$3:$X$3390,9,FALSE),'Electrial data'!$C$7:$N$42,6,FALSE)="","",VLOOKUP(VLOOKUP($Q69,Data!$B$3:$X$3390,3,FALSE)&amp;"_"&amp;VLOOKUP($Q69,Data!$B$3:$X$3390,7,FALSE)&amp;"_"&amp;VLOOKUP($Q69,Data!$B$3:$X$3390,9,FALSE),'Electrial data'!$C$7:$N$42,6,FALSE)),"")</f>
        <v>1.7</v>
      </c>
      <c r="V69" s="166">
        <f>IFERROR(IF(VLOOKUP(VLOOKUP($Q69,Data!$B$3:$X$3390,3,FALSE)&amp;"_"&amp;VLOOKUP($Q69,Data!$B$3:$X$3390,7,FALSE)&amp;"_"&amp;VLOOKUP($Q69,Data!$B$3:$X$3390,9,FALSE),'Electrial data'!$C$7:$N$42,7,FALSE)="","",VLOOKUP(VLOOKUP($Q69,Data!$B$3:$X$3390,3,FALSE)&amp;"_"&amp;VLOOKUP($Q69,Data!$B$3:$X$3390,7,FALSE)&amp;"_"&amp;VLOOKUP($Q69,Data!$B$3:$X$3390,9,FALSE),'Electrial data'!$C$7:$N$42,7,FALSE)),"")</f>
        <v>19.855555555555558</v>
      </c>
      <c r="W69" s="166">
        <f>IFERROR(IF(VLOOKUP(VLOOKUP($Q69,Data!$B$3:$X$3390,3,FALSE)&amp;"_"&amp;VLOOKUP($Q69,Data!$B$3:$X$3390,7,FALSE)&amp;"_"&amp;VLOOKUP($Q69,Data!$B$3:$X$3390,9,FALSE),'Electrial data'!$C$7:$N$42,8,FALSE)="","",VLOOKUP(VLOOKUP($Q69,Data!$B$3:$X$3390,3,FALSE)&amp;"_"&amp;VLOOKUP($Q69,Data!$B$3:$X$3390,7,FALSE)&amp;"_"&amp;VLOOKUP($Q69,Data!$B$3:$X$3390,9,FALSE),'Electrial data'!$C$7:$N$42,8,FALSE)),"")</f>
        <v>22.533333333333331</v>
      </c>
      <c r="X69" s="166">
        <f>IFERROR(IF(VLOOKUP(VLOOKUP($Q69,Data!$B$3:$X$3390,3,FALSE)&amp;"_"&amp;VLOOKUP($Q69,Data!$B$3:$X$3390,7,FALSE)&amp;"_"&amp;VLOOKUP($Q69,Data!$B$3:$X$3390,9,FALSE),'Electrial data'!$C$7:$N$42,9,FALSE)="","",VLOOKUP(VLOOKUP($Q69,Data!$B$3:$X$3390,3,FALSE)&amp;"_"&amp;VLOOKUP($Q69,Data!$B$3:$X$3390,7,FALSE)&amp;"_"&amp;VLOOKUP($Q69,Data!$B$3:$X$3390,9,FALSE),'Electrial data'!$C$7:$N$42,9,FALSE)),"")</f>
        <v>24.819444444444446</v>
      </c>
      <c r="Y69" s="166">
        <f>IFERROR(IF(VLOOKUP(VLOOKUP($Q69,Data!$B$3:$X$3390,3,FALSE)&amp;"_"&amp;VLOOKUP($Q69,Data!$B$3:$X$3390,7,FALSE)&amp;"_"&amp;VLOOKUP($Q69,Data!$B$3:$X$3390,9,FALSE),'Electrial data'!$C$7:$N$42,10,FALSE)="","",VLOOKUP(VLOOKUP($Q69,Data!$B$3:$X$3390,3,FALSE)&amp;"_"&amp;VLOOKUP($Q69,Data!$B$3:$X$3390,7,FALSE)&amp;"_"&amp;VLOOKUP($Q69,Data!$B$3:$X$3390,9,FALSE),'Electrial data'!$C$7:$N$42,10,FALSE)),"")</f>
        <v>28.166666666666664</v>
      </c>
      <c r="Z69" s="86">
        <f>IFERROR(IF(VLOOKUP(VLOOKUP($Q69,Data!$B$3:$X$3390,3,FALSE)&amp;"_"&amp;VLOOKUP($Q69,Data!$B$3:$X$3390,7,FALSE)&amp;"_"&amp;VLOOKUP($Q69,Data!$B$3:$X$3390,9,FALSE),'Electrial data'!$C$7:$N$42,11,FALSE)="","",VLOOKUP(VLOOKUP($Q69,Data!$B$3:$X$3390,3,FALSE)&amp;"_"&amp;VLOOKUP($Q69,Data!$B$3:$X$3390,7,FALSE)&amp;"_"&amp;VLOOKUP($Q69,Data!$B$3:$X$3390,9,FALSE),'Electrial data'!$C$7:$N$42,11,FALSE)),"")</f>
        <v>25</v>
      </c>
      <c r="AA69" s="86">
        <f>IFERROR(IF(VLOOKUP(VLOOKUP($Q69,Data!$B$3:$X$3390,3,FALSE)&amp;"_"&amp;VLOOKUP($Q69,Data!$B$3:$X$3390,7,FALSE)&amp;"_"&amp;VLOOKUP($Q69,Data!$B$3:$X$3390,9,FALSE),'Electrial data'!$C$7:$N$42,12,FALSE)="","",VLOOKUP(VLOOKUP($Q69,Data!$B$3:$X$3390,3,FALSE)&amp;"_"&amp;VLOOKUP($Q69,Data!$B$3:$X$3390,7,FALSE)&amp;"_"&amp;VLOOKUP($Q69,Data!$B$3:$X$3390,9,FALSE),'Electrial data'!$C$7:$N$42,12,FALSE)),"")</f>
        <v>30</v>
      </c>
      <c r="AB69" s="107"/>
    </row>
    <row r="70" spans="1:28" ht="12.75" customHeight="1">
      <c r="A70" s="63"/>
      <c r="B70" s="93"/>
      <c r="C70" s="84"/>
      <c r="D70" s="84"/>
      <c r="E70" s="86" t="str">
        <f>IFERROR(IF(VLOOKUP(VLOOKUP($C$67,Data!$B$3:$X$3390,7,FALSE)&amp;"_"&amp;VLOOKUP($C$67,Data!$B$3:$X$3390,10,FALSE)&amp;"_4",Airflow!$B$6:$I$42,3,FALSE)="","",VLOOKUP(VLOOKUP($C$67,Data!$B$3:$X$3390,7,FALSE)&amp;"_"&amp;VLOOKUP($C$67,Data!$B$3:$X$3390,10,FALSE)&amp;"_4",Airflow!$B$6:$I$42,3,FALSE)),"")</f>
        <v/>
      </c>
      <c r="F70" s="86" t="str">
        <f>IFERROR(IF(VLOOKUP(VLOOKUP($C$67,Data!$B$3:$X$3390,7,FALSE)&amp;"_"&amp;VLOOKUP($C$67,Data!$B$3:$X$3390,10,FALSE)&amp;"_4",Airflow!$B$6:$I$42,4,FALSE)="","",VLOOKUP(VLOOKUP($C$67,Data!$B$3:$X$3390,7,FALSE)&amp;"_"&amp;VLOOKUP($C$67,Data!$B$3:$X$3390,10,FALSE)&amp;"_4",Airflow!$B$6:$I$42,3,FALSE)),"")</f>
        <v/>
      </c>
      <c r="G70" s="86" t="str">
        <f>IFERROR(IF(VLOOKUP(VLOOKUP($C$67,Data!$B$3:$X$3390,7,FALSE)&amp;"_"&amp;VLOOKUP($C$67,Data!$B$3:$X$3390,10,FALSE)&amp;"_4",Airflow!$B$6:$I$42,5,FALSE)="","",VLOOKUP(VLOOKUP($C$67,Data!$B$3:$X$3390,7,FALSE)&amp;"_"&amp;VLOOKUP($C$67,Data!$B$3:$X$3390,10,FALSE)&amp;"_4",Airflow!$B$6:$I$42,5,FALSE)),"")</f>
        <v/>
      </c>
      <c r="H70" s="86" t="str">
        <f>IFERROR(IF(VLOOKUP(VLOOKUP($C$67,Data!$B$3:$X$3390,7,FALSE)&amp;"_"&amp;VLOOKUP($C$67,Data!$B$3:$X$3390,10,FALSE)&amp;"_4",Airflow!$B$6:$I$42,6,FALSE)="","",VLOOKUP(VLOOKUP($C$67,Data!$B$3:$X$3390,7,FALSE)&amp;"_"&amp;VLOOKUP($C$67,Data!$B$3:$X$3390,10,FALSE)&amp;"_4",Airflow!$B$6:$I$42,6,FALSE)),"")</f>
        <v/>
      </c>
      <c r="I70" s="86" t="str">
        <f>IFERROR(IF(VLOOKUP(VLOOKUP($C$67,Data!$B$3:$X$3390,7,FALSE)&amp;"_"&amp;VLOOKUP($C$67,Data!$B$3:$X$3390,10,FALSE)&amp;"_4",Airflow!$B$6:$I$42,7,FALSE)="","",VLOOKUP(VLOOKUP($C$67,Data!$B$3:$X$3390,7,FALSE)&amp;"_"&amp;VLOOKUP($C$67,Data!$B$3:$X$3390,10,FALSE)&amp;"_4",Airflow!$B$6:$I$42,7,FALSE)),"")</f>
        <v/>
      </c>
      <c r="J70" s="86" t="str">
        <f>IFERROR(IF(VLOOKUP(VLOOKUP($C$67,Data!$B$3:$X$3390,7,FALSE)&amp;"_"&amp;VLOOKUP($C$67,Data!$B$3:$X$3390,10,FALSE)&amp;"_4",Airflow!$B$6:$I$42,8,FALSE)="","",VLOOKUP(VLOOKUP($C$67,Data!$B$3:$X$3390,7,FALSE)&amp;"_"&amp;VLOOKUP($C$67,Data!$B$3:$X$3390,10,FALSE)&amp;"_4",Airflow!$B$6:$I$42,8,FALSE)),"")</f>
        <v/>
      </c>
      <c r="K70" s="86"/>
      <c r="L70" s="86"/>
      <c r="M70" s="86" t="str">
        <f>IFERROR(IF(VLOOKUP(VLOOKUP($C$67,Data!$B$3:$X$3390,7,FALSE)&amp;"_"&amp;VLOOKUP($C$67,Data!$B$3:$X$3390,10,FALSE)&amp;"_4",Airflow!$B$6:$I$42,11,FALSE)="","",VLOOKUP(VLOOKUP($C$67,Data!$B$3:$X$3390,7,FALSE)&amp;"_"&amp;VLOOKUP($C$67,Data!$B$3:$X$3390,10,FALSE)&amp;"_4",Airflow!$B$6:$I$42,11,FALSE)),"")</f>
        <v/>
      </c>
      <c r="N70" s="94"/>
      <c r="O70" s="63"/>
      <c r="P70" s="93"/>
      <c r="Q70" s="75"/>
      <c r="R70" s="86"/>
      <c r="S70" s="86"/>
      <c r="T70" s="86"/>
      <c r="U70" s="86"/>
      <c r="V70" s="86"/>
      <c r="W70" s="86"/>
      <c r="X70" s="86"/>
      <c r="Y70" s="86"/>
      <c r="Z70" s="86"/>
      <c r="AA70" s="86"/>
      <c r="AB70" s="107"/>
    </row>
    <row r="71" spans="1:28" ht="12.75" customHeight="1">
      <c r="A71" s="63"/>
      <c r="B71" s="93"/>
      <c r="C71" s="84"/>
      <c r="D71" s="84"/>
      <c r="E71" s="86" t="str">
        <f>IFERROR(IF(VLOOKUP(VLOOKUP($C$67,Data!$B$3:$X$3390,7,FALSE)&amp;"_"&amp;VLOOKUP($C$67,Data!$B$3:$X$3390,10,FALSE)&amp;"_5",Airflow!$B$6:$I$42,3,FALSE)="","",VLOOKUP(VLOOKUP($C$67,Data!$B$3:$X$3390,7,FALSE)&amp;"_"&amp;VLOOKUP($C$67,Data!$B$3:$X$3390,10,FALSE)&amp;"_5",Airflow!$B$6:$I$42,3,FALSE)),"")</f>
        <v/>
      </c>
      <c r="F71" s="86" t="str">
        <f>IFERROR(IF(VLOOKUP(VLOOKUP($C$67,Data!$B$3:$X$3390,7,FALSE)&amp;"_"&amp;VLOOKUP($C$67,Data!$B$3:$X$3390,10,FALSE)&amp;"_5",Airflow!$B$6:$I$42,4,FALSE)="","",VLOOKUP(VLOOKUP($C$67,Data!$B$3:$X$3390,7,FALSE)&amp;"_"&amp;VLOOKUP($C$67,Data!$B$3:$X$3390,10,FALSE)&amp;"_5",Airflow!$B$6:$I$42,3,FALSE)),"")</f>
        <v/>
      </c>
      <c r="G71" s="86" t="str">
        <f>IFERROR(IF(VLOOKUP(VLOOKUP($C$67,Data!$B$3:$X$3390,7,FALSE)&amp;"_"&amp;VLOOKUP($C$67,Data!$B$3:$X$3390,10,FALSE)&amp;"_5",Airflow!$B$6:$I$42,5,FALSE)="","",VLOOKUP(VLOOKUP($C$67,Data!$B$3:$X$3390,7,FALSE)&amp;"_"&amp;VLOOKUP($C$67,Data!$B$3:$X$3390,10,FALSE)&amp;"_5",Airflow!$B$6:$I$42,5,FALSE)),"")</f>
        <v/>
      </c>
      <c r="H71" s="86" t="str">
        <f>IFERROR(IF(VLOOKUP(VLOOKUP($C$67,Data!$B$3:$X$3390,7,FALSE)&amp;"_"&amp;VLOOKUP($C$67,Data!$B$3:$X$3390,10,FALSE)&amp;"_5",Airflow!$B$6:$I$42,6,FALSE)="","",VLOOKUP(VLOOKUP($C$67,Data!$B$3:$X$3390,7,FALSE)&amp;"_"&amp;VLOOKUP($C$67,Data!$B$3:$X$3390,10,FALSE)&amp;"_5",Airflow!$B$6:$I$42,6,FALSE)),"")</f>
        <v/>
      </c>
      <c r="I71" s="86" t="str">
        <f>IFERROR(IF(VLOOKUP(VLOOKUP($C$67,Data!$B$3:$X$3390,7,FALSE)&amp;"_"&amp;VLOOKUP($C$67,Data!$B$3:$X$3390,10,FALSE)&amp;"_5",Airflow!$B$6:$I$42,7,FALSE)="","",VLOOKUP(VLOOKUP($C$67,Data!$B$3:$X$3390,7,FALSE)&amp;"_"&amp;VLOOKUP($C$67,Data!$B$3:$X$3390,10,FALSE)&amp;"_5",Airflow!$B$6:$I$42,7,FALSE)),"")</f>
        <v/>
      </c>
      <c r="J71" s="86" t="str">
        <f>IFERROR(IF(VLOOKUP(VLOOKUP($C$67,Data!$B$3:$X$3390,7,FALSE)&amp;"_"&amp;VLOOKUP($C$67,Data!$B$3:$X$3390,10,FALSE)&amp;"_5",Airflow!$B$6:$I$42,8,FALSE)="","",VLOOKUP(VLOOKUP($C$67,Data!$B$3:$X$3390,7,FALSE)&amp;"_"&amp;VLOOKUP($C$67,Data!$B$3:$X$3390,10,FALSE)&amp;"_5",Airflow!$B$6:$I$42,8,FALSE)),"")</f>
        <v/>
      </c>
      <c r="K71" s="86"/>
      <c r="L71" s="86"/>
      <c r="M71" s="86" t="str">
        <f>IFERROR(IF(VLOOKUP(VLOOKUP($C$67,Data!$B$3:$X$3390,7,FALSE)&amp;"_"&amp;VLOOKUP($C$67,Data!$B$3:$X$3390,10,FALSE)&amp;"_5",Airflow!$B$6:$I$42,11,FALSE)="","",VLOOKUP(VLOOKUP($C$67,Data!$B$3:$X$3390,7,FALSE)&amp;"_"&amp;VLOOKUP($C$67,Data!$B$3:$X$3390,10,FALSE)&amp;"_5",Airflow!$B$6:$I$42,11,FALSE)),"")</f>
        <v/>
      </c>
      <c r="N71" s="94"/>
      <c r="O71" s="63"/>
      <c r="P71" s="93"/>
      <c r="Q71" s="75"/>
      <c r="R71" s="71"/>
      <c r="S71" s="72"/>
      <c r="T71" s="72"/>
      <c r="U71" s="73"/>
      <c r="V71" s="74"/>
      <c r="W71" s="74"/>
      <c r="X71" s="74"/>
      <c r="Y71" s="74"/>
      <c r="Z71" s="73"/>
      <c r="AA71" s="72"/>
      <c r="AB71" s="107"/>
    </row>
    <row r="72" spans="1:28" ht="12.75" customHeight="1">
      <c r="A72" s="63"/>
      <c r="B72" s="93"/>
      <c r="C72" s="63"/>
      <c r="D72" s="63"/>
      <c r="E72" s="63"/>
      <c r="F72" s="63"/>
      <c r="G72" s="63"/>
      <c r="H72" s="63"/>
      <c r="I72" s="63"/>
      <c r="J72" s="63"/>
      <c r="K72" s="63"/>
      <c r="L72" s="63"/>
      <c r="M72" s="63"/>
      <c r="N72" s="94"/>
      <c r="O72" s="63"/>
      <c r="P72" s="93"/>
      <c r="Q72" s="144"/>
      <c r="R72" s="144"/>
      <c r="S72" s="143"/>
      <c r="T72" s="144"/>
      <c r="U72" s="144"/>
      <c r="V72" s="143"/>
      <c r="W72" s="143"/>
      <c r="X72" s="143"/>
      <c r="Y72" s="143"/>
      <c r="Z72" s="143"/>
      <c r="AA72" s="143"/>
      <c r="AB72" s="107"/>
    </row>
    <row r="73" spans="1:28" ht="24" customHeight="1">
      <c r="A73" s="63"/>
      <c r="B73" s="93"/>
      <c r="C73" s="185" t="str">
        <f>IF(Front!E33= "","","Unit Size")</f>
        <v>Unit Size</v>
      </c>
      <c r="D73" s="185"/>
      <c r="E73" s="85" t="str">
        <f>IF(Front!E33= "","","Speed")</f>
        <v>Speed</v>
      </c>
      <c r="F73" s="85" t="str">
        <f>IF(Front!E33= "","","0.1")</f>
        <v>0.1</v>
      </c>
      <c r="G73" s="85" t="str">
        <f>IF(Front!E33= "","","0.2")</f>
        <v>0.2</v>
      </c>
      <c r="H73" s="85" t="str">
        <f>IF(Front!E33= "","","0.3")</f>
        <v>0.3</v>
      </c>
      <c r="I73" s="85" t="str">
        <f>IF(Front!E33= "","","0.4")</f>
        <v>0.4</v>
      </c>
      <c r="J73" s="85" t="str">
        <f>IF(Front!E33= "","","0.5")</f>
        <v>0.5</v>
      </c>
      <c r="K73" s="85"/>
      <c r="L73" s="85"/>
      <c r="M73" s="85" t="str">
        <f>IFERROR(IF(VLOOKUP(VLOOKUP(Front!E33,Data!$B$3:$X$3390,10,FALSE),Airflow!$AD$6:$AM$9,10,FALSE)= "","",VLOOKUP(VLOOKUP(Front!E33,Data!$B$3:$X$3390,10,FALSE),Airflow!$AD$6:$AM$9,10,FALSE)),"")</f>
        <v/>
      </c>
      <c r="N73" s="94"/>
      <c r="O73" s="63"/>
      <c r="P73" s="93"/>
      <c r="Q73" s="182" t="str">
        <f>IF(Front!E33= "","","Unit Size")</f>
        <v>Unit Size</v>
      </c>
      <c r="R73" s="183" t="str">
        <f>IF(Front!E33= "","","Electric Heating Capacity")</f>
        <v>Electric Heating Capacity</v>
      </c>
      <c r="S73" s="183"/>
      <c r="T73" s="183" t="str">
        <f>IF(Front!E33= "","","Blower Amps (A)")</f>
        <v>Blower Amps (A)</v>
      </c>
      <c r="U73" s="183"/>
      <c r="V73" s="183" t="str">
        <f>IF(Front!E33= "","","Total Current (A)")</f>
        <v>Total Current (A)</v>
      </c>
      <c r="W73" s="183"/>
      <c r="X73" s="183" t="str">
        <f>IF(Front!E33= "","","Minimum Circuit Ampacity (A)")</f>
        <v>Minimum Circuit Ampacity (A)</v>
      </c>
      <c r="Y73" s="183"/>
      <c r="Z73" s="183" t="str">
        <f>IF(Front!E33= "","","Maximum Circuit Breaker Size[2]")</f>
        <v>Maximum Circuit Breaker Size[2]</v>
      </c>
      <c r="AA73" s="183"/>
      <c r="AB73" s="107"/>
    </row>
    <row r="74" spans="1:28" ht="12.75" customHeight="1">
      <c r="A74" s="63"/>
      <c r="B74" s="93"/>
      <c r="C74" s="185" t="str">
        <f>IF(Front!E33= "","",Front!E33)</f>
        <v>SM3A2407R</v>
      </c>
      <c r="D74" s="185"/>
      <c r="E74" s="86" t="str">
        <f>IFERROR(IF(VLOOKUP(VLOOKUP($C$74,Data!$B$3:$X$3390,7,FALSE)&amp;"_"&amp;VLOOKUP($C$74,Data!$B$3:$X$3390,10,FALSE)&amp;"_1",Airflow!$B$6:$I$42,3,FALSE)="","",VLOOKUP(VLOOKUP($C$74,Data!$B$3:$X$3390,7,FALSE)&amp;"_"&amp;VLOOKUP($C$74,Data!$B$3:$X$3390,10,FALSE)&amp;"_1",Airflow!$B$6:$I$42,3,FALSE)),"")</f>
        <v>Low - Red</v>
      </c>
      <c r="F74" s="86">
        <f>IFERROR(IF(VLOOKUP(VLOOKUP($C$74,Data!$B$3:$X$3390,7,FALSE)&amp;"_"&amp;VLOOKUP($C$74,Data!$B$3:$X$3390,10,FALSE)&amp;"_1",Airflow!$B$6:$I$42,4,FALSE)="","",VLOOKUP(VLOOKUP($C$74,Data!$B$3:$X$3390,7,FALSE)&amp;"_"&amp;VLOOKUP($C$74,Data!$B$3:$X$3390,10,FALSE)&amp;"_1",Airflow!$B$6:$I$42,4,FALSE)),"")</f>
        <v>606</v>
      </c>
      <c r="G74" s="86">
        <f>IFERROR(IF(VLOOKUP(VLOOKUP($C$74,Data!$B$3:$X$3390,7,FALSE)&amp;"_"&amp;VLOOKUP($C$74,Data!$B$3:$X$3390,10,FALSE)&amp;"_1",Airflow!$B$6:$I$42,5,FALSE)="","",VLOOKUP(VLOOKUP($C$74,Data!$B$3:$X$3390,7,FALSE)&amp;"_"&amp;VLOOKUP($C$74,Data!$B$3:$X$3390,10,FALSE)&amp;"_1",Airflow!$B$6:$I$42,5,FALSE)),"")</f>
        <v>591</v>
      </c>
      <c r="H74" s="86">
        <f>IFERROR(IF(VLOOKUP(VLOOKUP($C$74,Data!$B$3:$X$3390,7,FALSE)&amp;"_"&amp;VLOOKUP($C$74,Data!$B$3:$X$3390,10,FALSE)&amp;"_1",Airflow!$B$6:$I$42,6,FALSE)="","",VLOOKUP(VLOOKUP($C$74,Data!$B$3:$X$3390,7,FALSE)&amp;"_"&amp;VLOOKUP($C$74,Data!$B$3:$X$3390,10,FALSE)&amp;"_1",Airflow!$B$6:$I$42,6,FALSE)),"")</f>
        <v>576</v>
      </c>
      <c r="I74" s="86">
        <f>IFERROR(IF(VLOOKUP(VLOOKUP($C$74,Data!$B$3:$X$3390,7,FALSE)&amp;"_"&amp;VLOOKUP($C$74,Data!$B$3:$X$3390,10,FALSE)&amp;"_1",Airflow!$B$6:$I$42,7,FALSE)="","",VLOOKUP(VLOOKUP($C$74,Data!$B$3:$X$3390,7,FALSE)&amp;"_"&amp;VLOOKUP($C$74,Data!$B$3:$X$3390,10,FALSE)&amp;"_1",Airflow!$B$6:$I$42,7,FALSE)),"")</f>
        <v>559</v>
      </c>
      <c r="J74" s="86">
        <f>IFERROR(IF(VLOOKUP(VLOOKUP($C$74,Data!$B$3:$X$3390,7,FALSE)&amp;"_"&amp;VLOOKUP($C$74,Data!$B$3:$X$3390,10,FALSE)&amp;"_1",Airflow!$B$6:$I$42,8,FALSE)="","",VLOOKUP(VLOOKUP($C$74,Data!$B$3:$X$3390,7,FALSE)&amp;"_"&amp;VLOOKUP($C$74,Data!$B$3:$X$3390,10,FALSE)&amp;"_1",Airflow!$B$6:$I$42,8,FALSE)),"")</f>
        <v>529</v>
      </c>
      <c r="K74" s="86"/>
      <c r="L74" s="86"/>
      <c r="M74" s="86" t="str">
        <f>IFERROR(IF(VLOOKUP(VLOOKUP($C$74,Data!$B$3:$X$3390,7,FALSE)&amp;"_"&amp;VLOOKUP($C$74,Data!$B$3:$X$3390,10,FALSE)&amp;"_1",Airflow!$B$6:$I$42,11,FALSE)="","",VLOOKUP(VLOOKUP($C$74,Data!$B$3:$X$3390,7,FALSE)&amp;"_"&amp;VLOOKUP($C$74,Data!$B$3:$X$3390,10,FALSE)&amp;"_1",Airflow!$B$6:$I$42,11,FALSE)),"")</f>
        <v/>
      </c>
      <c r="N74" s="94"/>
      <c r="O74" s="63"/>
      <c r="P74" s="93"/>
      <c r="Q74" s="182"/>
      <c r="R74" s="167" t="str">
        <f>IF(Front!E33= "","","kW")</f>
        <v>kW</v>
      </c>
      <c r="S74" s="167" t="str">
        <f>IF(Front!E33= "","","BTUH")</f>
        <v>BTUH</v>
      </c>
      <c r="T74" s="183"/>
      <c r="U74" s="183"/>
      <c r="V74" s="183"/>
      <c r="W74" s="183"/>
      <c r="X74" s="183"/>
      <c r="Y74" s="183"/>
      <c r="Z74" s="182" t="str">
        <f>IF(Front!E33= "","","Per Stage (A)")</f>
        <v>Per Stage (A)</v>
      </c>
      <c r="AA74" s="182"/>
      <c r="AB74" s="107"/>
    </row>
    <row r="75" spans="1:28" ht="12.75" customHeight="1">
      <c r="A75" s="35"/>
      <c r="B75" s="95"/>
      <c r="C75" s="84"/>
      <c r="D75" s="84"/>
      <c r="E75" s="86" t="str">
        <f>IFERROR(IF(VLOOKUP(VLOOKUP($C$74,Data!$B$3:$X$3390,7,FALSE)&amp;"_"&amp;VLOOKUP($C$74,Data!$B$3:$X$3390,10,FALSE)&amp;"_3",Airflow!$B$6:$I$42,3,FALSE)="","",VLOOKUP(VLOOKUP($C$74,Data!$B$3:$X$3390,7,FALSE)&amp;"_"&amp;VLOOKUP($C$74,Data!$B$3:$X$3390,10,FALSE)&amp;"_2",Airflow!$B$6:$I$42,3,FALSE)),"")</f>
        <v>* ^ Med - Blue</v>
      </c>
      <c r="F75" s="86">
        <f>IFERROR(IF(VLOOKUP(VLOOKUP($C$74,Data!$B$3:$X$3390,7,FALSE)&amp;"_"&amp;VLOOKUP($C$74,Data!$B$3:$X$3390,10,FALSE)&amp;"_3",Airflow!$B$6:$I$42,4,FALSE)="","",VLOOKUP(VLOOKUP($C$74,Data!$B$3:$X$3390,7,FALSE)&amp;"_"&amp;VLOOKUP($C$74,Data!$B$3:$X$3390,10,FALSE)&amp;"_2",Airflow!$B$6:$I$42,4,FALSE)),"")</f>
        <v>802</v>
      </c>
      <c r="G75" s="86">
        <f>IFERROR(IF(VLOOKUP(VLOOKUP($C$74,Data!$B$3:$X$3390,7,FALSE)&amp;"_"&amp;VLOOKUP($C$74,Data!$B$3:$X$3390,10,FALSE)&amp;"_3",Airflow!$B$6:$I$42,5,FALSE)="","",VLOOKUP(VLOOKUP($C$74,Data!$B$3:$X$3390,7,FALSE)&amp;"_"&amp;VLOOKUP($C$74,Data!$B$3:$X$3390,10,FALSE)&amp;"_2",Airflow!$B$6:$I$42,5,FALSE)),"")</f>
        <v>784</v>
      </c>
      <c r="H75" s="86">
        <f>IFERROR(IF(VLOOKUP(VLOOKUP($C$74,Data!$B$3:$X$3390,7,FALSE)&amp;"_"&amp;VLOOKUP($C$74,Data!$B$3:$X$3390,10,FALSE)&amp;"_3",Airflow!$B$6:$I$42,6,FALSE)="","",VLOOKUP(VLOOKUP($C$74,Data!$B$3:$X$3390,7,FALSE)&amp;"_"&amp;VLOOKUP($C$74,Data!$B$3:$X$3390,10,FALSE)&amp;"_2",Airflow!$B$6:$I$42,6,FALSE)),"")</f>
        <v>751</v>
      </c>
      <c r="I75" s="86">
        <f>IFERROR(IF(VLOOKUP(VLOOKUP($C$74,Data!$B$3:$X$3390,7,FALSE)&amp;"_"&amp;VLOOKUP($C$74,Data!$B$3:$X$3390,10,FALSE)&amp;"_3",Airflow!$B$6:$I$42,7,FALSE)="","",VLOOKUP(VLOOKUP($C$74,Data!$B$3:$X$3390,7,FALSE)&amp;"_"&amp;VLOOKUP($C$74,Data!$B$3:$X$3390,10,FALSE)&amp;"_2",Airflow!$B$6:$I$42,7,FALSE)),"")</f>
        <v>722</v>
      </c>
      <c r="J75" s="86">
        <f>IFERROR(IF(VLOOKUP(VLOOKUP($C$74,Data!$B$3:$X$3390,7,FALSE)&amp;"_"&amp;VLOOKUP($C$74,Data!$B$3:$X$3390,10,FALSE)&amp;"_3",Airflow!$B$6:$I$42,8,FALSE)="","",VLOOKUP(VLOOKUP($C$74,Data!$B$3:$X$3390,7,FALSE)&amp;"_"&amp;VLOOKUP($C$74,Data!$B$3:$X$3390,10,FALSE)&amp;"_2",Airflow!$B$6:$I$42,8,FALSE)),"")</f>
        <v>693</v>
      </c>
      <c r="K75" s="86"/>
      <c r="L75" s="86"/>
      <c r="M75" s="86" t="str">
        <f>IFERROR(IF(VLOOKUP(VLOOKUP($C$74,Data!$B$3:$X$3390,7,FALSE)&amp;"_"&amp;VLOOKUP($C$74,Data!$B$3:$X$3390,10,FALSE)&amp;"_3",Airflow!$B$6:$I$42,11,FALSE)="","",VLOOKUP(VLOOKUP($C$74,Data!$B$3:$X$3390,7,FALSE)&amp;"_"&amp;VLOOKUP($C$74,Data!$B$3:$X$3390,10,FALSE)&amp;"_2",Airflow!$B$6:$I$42,11,FALSE)),"")</f>
        <v/>
      </c>
      <c r="N75" s="94"/>
      <c r="O75" s="63"/>
      <c r="P75" s="93"/>
      <c r="Q75" s="182"/>
      <c r="R75" s="167" t="str">
        <f>IF(Front!E33= "","","240[1]")</f>
        <v>240[1]</v>
      </c>
      <c r="S75" s="167" t="str">
        <f>IF(Front!E33= "","","240[1]")</f>
        <v>240[1]</v>
      </c>
      <c r="T75" s="167" t="str">
        <f>IF(Front!E33= "","","208 V")</f>
        <v>208 V</v>
      </c>
      <c r="U75" s="167" t="str">
        <f>IF(Front!E33= "","","240 V")</f>
        <v>240 V</v>
      </c>
      <c r="V75" s="167" t="str">
        <f>IF(Front!E33= "","","208 V")</f>
        <v>208 V</v>
      </c>
      <c r="W75" s="167" t="str">
        <f>IF(Front!E33= "","","240 V")</f>
        <v>240 V</v>
      </c>
      <c r="X75" s="167" t="str">
        <f>IF(Front!E33= "","","208 V")</f>
        <v>208 V</v>
      </c>
      <c r="Y75" s="167" t="str">
        <f>IF(Front!E33= "","","240 V")</f>
        <v>240 V</v>
      </c>
      <c r="Z75" s="167" t="str">
        <f>IF(Front!E33= "","","208 V")</f>
        <v>208 V</v>
      </c>
      <c r="AA75" s="167" t="str">
        <f>IF(Front!E33= "","","240 V")</f>
        <v>240 V</v>
      </c>
      <c r="AB75" s="107"/>
    </row>
    <row r="76" spans="1:28" ht="12.75" customHeight="1">
      <c r="A76" s="70"/>
      <c r="B76" s="96"/>
      <c r="C76" s="84"/>
      <c r="D76" s="84"/>
      <c r="E76" s="86" t="str">
        <f>IFERROR(IF(VLOOKUP(VLOOKUP($C$74,Data!$B$3:$X$3390,7,FALSE)&amp;"_"&amp;VLOOKUP($C$74,Data!$B$3:$X$3390,10,FALSE)&amp;"_3",Airflow!$B$6:$I$42,3,FALSE)="","",VLOOKUP(VLOOKUP($C$74,Data!$B$3:$X$3390,7,FALSE)&amp;"_"&amp;VLOOKUP($C$74,Data!$B$3:$X$3390,10,FALSE)&amp;"_3",Airflow!$B$6:$I$42,3,FALSE)),"")</f>
        <v>High -Black</v>
      </c>
      <c r="F76" s="86">
        <f>IFERROR(IF(VLOOKUP(VLOOKUP($C$74,Data!$B$3:$X$3390,7,FALSE)&amp;"_"&amp;VLOOKUP($C$74,Data!$B$3:$X$3390,10,FALSE)&amp;"_3",Airflow!$B$6:$I$42,4,FALSE)="","",VLOOKUP(VLOOKUP($C$74,Data!$B$3:$X$3390,7,FALSE)&amp;"_"&amp;VLOOKUP($C$74,Data!$B$3:$X$3390,10,FALSE)&amp;"_3",Airflow!$B$6:$I$42,4,FALSE)),"")</f>
        <v>1046</v>
      </c>
      <c r="G76" s="86">
        <f>IFERROR(IF(VLOOKUP(VLOOKUP($C$74,Data!$B$3:$X$3390,7,FALSE)&amp;"_"&amp;VLOOKUP($C$74,Data!$B$3:$X$3390,10,FALSE)&amp;"_3",Airflow!$B$6:$I$42,5,FALSE)="","",VLOOKUP(VLOOKUP($C$74,Data!$B$3:$X$3390,7,FALSE)&amp;"_"&amp;VLOOKUP($C$74,Data!$B$3:$X$3390,10,FALSE)&amp;"_3",Airflow!$B$6:$I$42,5,FALSE)),"")</f>
        <v>1013</v>
      </c>
      <c r="H76" s="86">
        <f>IFERROR(IF(VLOOKUP(VLOOKUP($C$74,Data!$B$3:$X$3390,7,FALSE)&amp;"_"&amp;VLOOKUP($C$74,Data!$B$3:$X$3390,10,FALSE)&amp;"_3",Airflow!$B$6:$I$42,6,FALSE)="","",VLOOKUP(VLOOKUP($C$74,Data!$B$3:$X$3390,7,FALSE)&amp;"_"&amp;VLOOKUP($C$74,Data!$B$3:$X$3390,10,FALSE)&amp;"_3",Airflow!$B$6:$I$42,6,FALSE)),"")</f>
        <v>987</v>
      </c>
      <c r="I76" s="86">
        <f>IFERROR(IF(VLOOKUP(VLOOKUP($C$74,Data!$B$3:$X$3390,7,FALSE)&amp;"_"&amp;VLOOKUP($C$74,Data!$B$3:$X$3390,10,FALSE)&amp;"_3",Airflow!$B$6:$I$42,7,FALSE)="","",VLOOKUP(VLOOKUP($C$74,Data!$B$3:$X$3390,7,FALSE)&amp;"_"&amp;VLOOKUP($C$74,Data!$B$3:$X$3390,10,FALSE)&amp;"_3",Airflow!$B$6:$I$42,7,FALSE)),"")</f>
        <v>943</v>
      </c>
      <c r="J76" s="86">
        <f>IFERROR(IF(VLOOKUP(VLOOKUP($C$74,Data!$B$3:$X$3390,7,FALSE)&amp;"_"&amp;VLOOKUP($C$74,Data!$B$3:$X$3390,10,FALSE)&amp;"_3",Airflow!$B$6:$I$42,8,FALSE)="","",VLOOKUP(VLOOKUP($C$74,Data!$B$3:$X$3390,7,FALSE)&amp;"_"&amp;VLOOKUP($C$74,Data!$B$3:$X$3390,10,FALSE)&amp;"_3",Airflow!$B$6:$I$42,8,FALSE)),"")</f>
        <v>885</v>
      </c>
      <c r="K76" s="86"/>
      <c r="L76" s="86"/>
      <c r="M76" s="86" t="str">
        <f>IFERROR(IF(VLOOKUP(VLOOKUP($C$74,Data!$B$3:$X$3390,7,FALSE)&amp;"_"&amp;VLOOKUP($C$74,Data!$B$3:$X$3390,10,FALSE)&amp;"_3",Airflow!$B$6:$I$42,11,FALSE)="","",VLOOKUP(VLOOKUP($C$74,Data!$B$3:$X$3390,7,FALSE)&amp;"_"&amp;VLOOKUP($C$74,Data!$B$3:$X$3390,10,FALSE)&amp;"_3",Airflow!$B$6:$I$42,11,FALSE)),"")</f>
        <v/>
      </c>
      <c r="N76" s="94"/>
      <c r="O76" s="63"/>
      <c r="P76" s="93"/>
      <c r="Q76" s="85" t="str">
        <f>IF(Front!E33= "","",Front!E33)</f>
        <v>SM3A2407R</v>
      </c>
      <c r="R76" s="86">
        <f>IFERROR(IF(VLOOKUP(VLOOKUP($Q76,Data!$B$3:$X$3390,3,FALSE)&amp;"_"&amp;VLOOKUP($Q76,Data!$B$3:$X$3390,7,FALSE)&amp;"_"&amp;VLOOKUP($Q76,Data!$B$3:$X$3390,9,FALSE),'Electrial data'!$C$7:$N$42,3,FALSE)="","",VLOOKUP(VLOOKUP($Q76,Data!$B$3:$X$3390,3,FALSE)&amp;"_"&amp;VLOOKUP($Q76,Data!$B$3:$X$3390,7,FALSE)&amp;"_"&amp;VLOOKUP($Q76,Data!$B$3:$X$3390,9,FALSE),'Electrial data'!$C$7:$N$42,3,FALSE)),"")</f>
        <v>7.5</v>
      </c>
      <c r="S76" s="165">
        <f>IFERROR(IF(VLOOKUP(VLOOKUP($Q76,Data!$B$3:$X$3390,3,FALSE)&amp;"_"&amp;VLOOKUP($Q76,Data!$B$3:$X$3390,7,FALSE)&amp;"_"&amp;VLOOKUP($Q76,Data!$B$3:$X$3390,9,FALSE),'Electrial data'!$C$7:$N$42,4,FALSE)="","",VLOOKUP(VLOOKUP($Q76,Data!$B$3:$X$3390,3,FALSE)&amp;"_"&amp;VLOOKUP($Q76,Data!$B$3:$X$3390,7,FALSE)&amp;"_"&amp;VLOOKUP($Q76,Data!$B$3:$X$3390,9,FALSE),'Electrial data'!$C$7:$N$42,4,FALSE)),"")</f>
        <v>25591.064999999999</v>
      </c>
      <c r="T76" s="166">
        <f>IFERROR(IF(VLOOKUP(VLOOKUP($Q76,Data!$B$3:$X$3390,3,FALSE)&amp;"_"&amp;VLOOKUP($Q76,Data!$B$3:$X$3390,7,FALSE)&amp;"_"&amp;VLOOKUP($Q76,Data!$B$3:$X$3390,9,FALSE),'Electrial data'!$C$7:$N$42,5,FALSE)="","",VLOOKUP(VLOOKUP($Q76,Data!$B$3:$X$3390,3,FALSE)&amp;"_"&amp;VLOOKUP($Q76,Data!$B$3:$X$3390,7,FALSE)&amp;"_"&amp;VLOOKUP($Q76,Data!$B$3:$X$3390,9,FALSE),'Electrial data'!$C$7:$N$42,5,FALSE)),"")</f>
        <v>1.8</v>
      </c>
      <c r="U76" s="166">
        <f>IFERROR(IF(VLOOKUP(VLOOKUP($Q76,Data!$B$3:$X$3390,3,FALSE)&amp;"_"&amp;VLOOKUP($Q76,Data!$B$3:$X$3390,7,FALSE)&amp;"_"&amp;VLOOKUP($Q76,Data!$B$3:$X$3390,9,FALSE),'Electrial data'!$C$7:$N$42,6,FALSE)="","",VLOOKUP(VLOOKUP($Q76,Data!$B$3:$X$3390,3,FALSE)&amp;"_"&amp;VLOOKUP($Q76,Data!$B$3:$X$3390,7,FALSE)&amp;"_"&amp;VLOOKUP($Q76,Data!$B$3:$X$3390,9,FALSE),'Electrial data'!$C$7:$N$42,6,FALSE)),"")</f>
        <v>1.7</v>
      </c>
      <c r="V76" s="166">
        <f>IFERROR(IF(VLOOKUP(VLOOKUP($Q76,Data!$B$3:$X$3390,3,FALSE)&amp;"_"&amp;VLOOKUP($Q76,Data!$B$3:$X$3390,7,FALSE)&amp;"_"&amp;VLOOKUP($Q76,Data!$B$3:$X$3390,9,FALSE),'Electrial data'!$C$7:$N$42,7,FALSE)="","",VLOOKUP(VLOOKUP($Q76,Data!$B$3:$X$3390,3,FALSE)&amp;"_"&amp;VLOOKUP($Q76,Data!$B$3:$X$3390,7,FALSE)&amp;"_"&amp;VLOOKUP($Q76,Data!$B$3:$X$3390,9,FALSE),'Electrial data'!$C$7:$N$42,7,FALSE)),"")</f>
        <v>28.883333333333336</v>
      </c>
      <c r="W76" s="166">
        <f>IFERROR(IF(VLOOKUP(VLOOKUP($Q76,Data!$B$3:$X$3390,3,FALSE)&amp;"_"&amp;VLOOKUP($Q76,Data!$B$3:$X$3390,7,FALSE)&amp;"_"&amp;VLOOKUP($Q76,Data!$B$3:$X$3390,9,FALSE),'Electrial data'!$C$7:$N$42,8,FALSE)="","",VLOOKUP(VLOOKUP($Q76,Data!$B$3:$X$3390,3,FALSE)&amp;"_"&amp;VLOOKUP($Q76,Data!$B$3:$X$3390,7,FALSE)&amp;"_"&amp;VLOOKUP($Q76,Data!$B$3:$X$3390,9,FALSE),'Electrial data'!$C$7:$N$42,8,FALSE)),"")</f>
        <v>32.950000000000003</v>
      </c>
      <c r="X76" s="166">
        <f>IFERROR(IF(VLOOKUP(VLOOKUP($Q76,Data!$B$3:$X$3390,3,FALSE)&amp;"_"&amp;VLOOKUP($Q76,Data!$B$3:$X$3390,7,FALSE)&amp;"_"&amp;VLOOKUP($Q76,Data!$B$3:$X$3390,9,FALSE),'Electrial data'!$C$7:$N$42,9,FALSE)="","",VLOOKUP(VLOOKUP($Q76,Data!$B$3:$X$3390,3,FALSE)&amp;"_"&amp;VLOOKUP($Q76,Data!$B$3:$X$3390,7,FALSE)&amp;"_"&amp;VLOOKUP($Q76,Data!$B$3:$X$3390,9,FALSE),'Electrial data'!$C$7:$N$42,9,FALSE)),"")</f>
        <v>36.104166666666671</v>
      </c>
      <c r="Y76" s="166">
        <f>IFERROR(IF(VLOOKUP(VLOOKUP($Q76,Data!$B$3:$X$3390,3,FALSE)&amp;"_"&amp;VLOOKUP($Q76,Data!$B$3:$X$3390,7,FALSE)&amp;"_"&amp;VLOOKUP($Q76,Data!$B$3:$X$3390,9,FALSE),'Electrial data'!$C$7:$N$42,10,FALSE)="","",VLOOKUP(VLOOKUP($Q76,Data!$B$3:$X$3390,3,FALSE)&amp;"_"&amp;VLOOKUP($Q76,Data!$B$3:$X$3390,7,FALSE)&amp;"_"&amp;VLOOKUP($Q76,Data!$B$3:$X$3390,9,FALSE),'Electrial data'!$C$7:$N$42,10,FALSE)),"")</f>
        <v>41.1875</v>
      </c>
      <c r="Z76" s="86">
        <f>IFERROR(IF(VLOOKUP(VLOOKUP($Q76,Data!$B$3:$X$3390,3,FALSE)&amp;"_"&amp;VLOOKUP($Q76,Data!$B$3:$X$3390,7,FALSE)&amp;"_"&amp;VLOOKUP($Q76,Data!$B$3:$X$3390,9,FALSE),'Electrial data'!$C$7:$N$42,11,FALSE)="","",VLOOKUP(VLOOKUP($Q76,Data!$B$3:$X$3390,3,FALSE)&amp;"_"&amp;VLOOKUP($Q76,Data!$B$3:$X$3390,7,FALSE)&amp;"_"&amp;VLOOKUP($Q76,Data!$B$3:$X$3390,9,FALSE),'Electrial data'!$C$7:$N$42,11,FALSE)),"")</f>
        <v>40</v>
      </c>
      <c r="AA76" s="86">
        <f>IFERROR(IF(VLOOKUP(VLOOKUP($Q76,Data!$B$3:$X$3390,3,FALSE)&amp;"_"&amp;VLOOKUP($Q76,Data!$B$3:$X$3390,7,FALSE)&amp;"_"&amp;VLOOKUP($Q76,Data!$B$3:$X$3390,9,FALSE),'Electrial data'!$C$7:$N$42,12,FALSE)="","",VLOOKUP(VLOOKUP($Q76,Data!$B$3:$X$3390,3,FALSE)&amp;"_"&amp;VLOOKUP($Q76,Data!$B$3:$X$3390,7,FALSE)&amp;"_"&amp;VLOOKUP($Q76,Data!$B$3:$X$3390,9,FALSE),'Electrial data'!$C$7:$N$42,12,FALSE)),"")</f>
        <v>45</v>
      </c>
      <c r="AB76" s="107"/>
    </row>
    <row r="77" spans="1:28" ht="12.75" customHeight="1">
      <c r="A77" s="63"/>
      <c r="B77" s="93"/>
      <c r="C77" s="84"/>
      <c r="D77" s="84"/>
      <c r="E77" s="86" t="str">
        <f>IFERROR(IF(VLOOKUP(VLOOKUP($C$74,Data!$B$3:$X$3390,7,FALSE)&amp;"_"&amp;VLOOKUP($C$74,Data!$B$3:$X$3390,10,FALSE)&amp;"_4",Airflow!$B$6:$I$42,3,FALSE)="","",VLOOKUP(VLOOKUP($C$74,Data!$B$3:$X$3390,7,FALSE)&amp;"_"&amp;VLOOKUP($C$74,Data!$B$3:$X$3390,10,FALSE)&amp;"_4",Airflow!$B$6:$I$42,3,FALSE)),"")</f>
        <v/>
      </c>
      <c r="F77" s="86" t="str">
        <f>IFERROR(IF(VLOOKUP(VLOOKUP($C$74,Data!$B$3:$X$3390,7,FALSE)&amp;"_"&amp;VLOOKUP($C$74,Data!$B$3:$X$3390,10,FALSE)&amp;"_4",Airflow!$B$6:$I$42,4,FALSE)="","",VLOOKUP(VLOOKUP($C$74,Data!$B$3:$X$3390,7,FALSE)&amp;"_"&amp;VLOOKUP($C$74,Data!$B$3:$X$3390,10,FALSE)&amp;"_4",Airflow!$B$6:$I$42,3,FALSE)),"")</f>
        <v/>
      </c>
      <c r="G77" s="86" t="str">
        <f>IFERROR(IF(VLOOKUP(VLOOKUP($C$74,Data!$B$3:$X$3390,7,FALSE)&amp;"_"&amp;VLOOKUP($C$74,Data!$B$3:$X$3390,10,FALSE)&amp;"_4",Airflow!$B$6:$I$42,5,FALSE)="","",VLOOKUP(VLOOKUP($C$74,Data!$B$3:$X$3390,7,FALSE)&amp;"_"&amp;VLOOKUP($C$74,Data!$B$3:$X$3390,10,FALSE)&amp;"_4",Airflow!$B$6:$I$42,5,FALSE)),"")</f>
        <v/>
      </c>
      <c r="H77" s="86" t="str">
        <f>IFERROR(IF(VLOOKUP(VLOOKUP($C$74,Data!$B$3:$X$3390,7,FALSE)&amp;"_"&amp;VLOOKUP($C$74,Data!$B$3:$X$3390,10,FALSE)&amp;"_4",Airflow!$B$6:$I$42,6,FALSE)="","",VLOOKUP(VLOOKUP($C$74,Data!$B$3:$X$3390,7,FALSE)&amp;"_"&amp;VLOOKUP($C$74,Data!$B$3:$X$3390,10,FALSE)&amp;"_4",Airflow!$B$6:$I$42,6,FALSE)),"")</f>
        <v/>
      </c>
      <c r="I77" s="86" t="str">
        <f>IFERROR(IF(VLOOKUP(VLOOKUP($C$74,Data!$B$3:$X$3390,7,FALSE)&amp;"_"&amp;VLOOKUP($C$74,Data!$B$3:$X$3390,10,FALSE)&amp;"_4",Airflow!$B$6:$I$42,7,FALSE)="","",VLOOKUP(VLOOKUP($C$74,Data!$B$3:$X$3390,7,FALSE)&amp;"_"&amp;VLOOKUP($C$74,Data!$B$3:$X$3390,10,FALSE)&amp;"_4",Airflow!$B$6:$I$42,7,FALSE)),"")</f>
        <v/>
      </c>
      <c r="J77" s="86" t="str">
        <f>IFERROR(IF(VLOOKUP(VLOOKUP($C$74,Data!$B$3:$X$3390,7,FALSE)&amp;"_"&amp;VLOOKUP($C$74,Data!$B$3:$X$3390,10,FALSE)&amp;"_4",Airflow!$B$6:$I$42,8,FALSE)="","",VLOOKUP(VLOOKUP($C$74,Data!$B$3:$X$3390,7,FALSE)&amp;"_"&amp;VLOOKUP($C$74,Data!$B$3:$X$3390,10,FALSE)&amp;"_4",Airflow!$B$6:$I$42,8,FALSE)),"")</f>
        <v/>
      </c>
      <c r="K77" s="86"/>
      <c r="L77" s="86"/>
      <c r="M77" s="86" t="str">
        <f>IFERROR(IF(VLOOKUP(VLOOKUP($C$74,Data!$B$3:$X$3390,7,FALSE)&amp;"_"&amp;VLOOKUP($C$74,Data!$B$3:$X$3390,10,FALSE)&amp;"_4",Airflow!$B$6:$I$42,11,FALSE)="","",VLOOKUP(VLOOKUP($C$74,Data!$B$3:$X$3390,7,FALSE)&amp;"_"&amp;VLOOKUP($C$74,Data!$B$3:$X$3390,10,FALSE)&amp;"_4",Airflow!$B$6:$I$42,11,FALSE)),"")</f>
        <v/>
      </c>
      <c r="N77" s="94"/>
      <c r="O77" s="63"/>
      <c r="P77" s="93"/>
      <c r="Q77" s="112"/>
      <c r="R77" s="72"/>
      <c r="S77" s="111"/>
      <c r="T77" s="72"/>
      <c r="U77" s="73"/>
      <c r="V77" s="74"/>
      <c r="W77" s="74"/>
      <c r="X77" s="74"/>
      <c r="Y77" s="74"/>
      <c r="Z77" s="73"/>
      <c r="AA77" s="72"/>
      <c r="AB77" s="107"/>
    </row>
    <row r="78" spans="1:28" ht="12.75" customHeight="1">
      <c r="A78" s="63"/>
      <c r="B78" s="93"/>
      <c r="C78" s="84"/>
      <c r="D78" s="84"/>
      <c r="E78" s="86" t="str">
        <f>IFERROR(IF(VLOOKUP(VLOOKUP($C$74,Data!$B$3:$X$3390,7,FALSE)&amp;"_"&amp;VLOOKUP($C$74,Data!$B$3:$X$3390,10,FALSE)&amp;"_5",Airflow!$B$6:$I$42,3,FALSE)="","",VLOOKUP(VLOOKUP($C$74,Data!$B$3:$X$3390,7,FALSE)&amp;"_"&amp;VLOOKUP($C$74,Data!$B$3:$X$3390,10,FALSE)&amp;"_5",Airflow!$B$6:$I$42,3,FALSE)),"")</f>
        <v/>
      </c>
      <c r="F78" s="86" t="str">
        <f>IFERROR(IF(VLOOKUP(VLOOKUP($C$74,Data!$B$3:$X$3390,7,FALSE)&amp;"_"&amp;VLOOKUP($C$74,Data!$B$3:$X$3390,10,FALSE)&amp;"_5",Airflow!$B$6:$I$42,4,FALSE)="","",VLOOKUP(VLOOKUP($C$74,Data!$B$3:$X$3390,7,FALSE)&amp;"_"&amp;VLOOKUP($C$74,Data!$B$3:$X$3390,10,FALSE)&amp;"_5",Airflow!$B$6:$I$42,3,FALSE)),"")</f>
        <v/>
      </c>
      <c r="G78" s="86" t="str">
        <f>IFERROR(IF(VLOOKUP(VLOOKUP($C$74,Data!$B$3:$X$3390,7,FALSE)&amp;"_"&amp;VLOOKUP($C$74,Data!$B$3:$X$3390,10,FALSE)&amp;"_5",Airflow!$B$6:$I$42,5,FALSE)="","",VLOOKUP(VLOOKUP($C$74,Data!$B$3:$X$3390,7,FALSE)&amp;"_"&amp;VLOOKUP($C$74,Data!$B$3:$X$3390,10,FALSE)&amp;"_5",Airflow!$B$6:$I$42,5,FALSE)),"")</f>
        <v/>
      </c>
      <c r="H78" s="86" t="str">
        <f>IFERROR(IF(VLOOKUP(VLOOKUP($C$74,Data!$B$3:$X$3390,7,FALSE)&amp;"_"&amp;VLOOKUP($C$74,Data!$B$3:$X$3390,10,FALSE)&amp;"_5",Airflow!$B$6:$I$42,6,FALSE)="","",VLOOKUP(VLOOKUP($C$74,Data!$B$3:$X$3390,7,FALSE)&amp;"_"&amp;VLOOKUP($C$74,Data!$B$3:$X$3390,10,FALSE)&amp;"_5",Airflow!$B$6:$I$42,6,FALSE)),"")</f>
        <v/>
      </c>
      <c r="I78" s="86" t="str">
        <f>IFERROR(IF(VLOOKUP(VLOOKUP($C$74,Data!$B$3:$X$3390,7,FALSE)&amp;"_"&amp;VLOOKUP($C$74,Data!$B$3:$X$3390,10,FALSE)&amp;"_5",Airflow!$B$6:$I$42,7,FALSE)="","",VLOOKUP(VLOOKUP($C$74,Data!$B$3:$X$3390,7,FALSE)&amp;"_"&amp;VLOOKUP($C$74,Data!$B$3:$X$3390,10,FALSE)&amp;"_5",Airflow!$B$6:$I$42,7,FALSE)),"")</f>
        <v/>
      </c>
      <c r="J78" s="86" t="str">
        <f>IFERROR(IF(VLOOKUP(VLOOKUP($C$74,Data!$B$3:$X$3390,7,FALSE)&amp;"_"&amp;VLOOKUP($C$74,Data!$B$3:$X$3390,10,FALSE)&amp;"_5",Airflow!$B$6:$I$42,8,FALSE)="","",VLOOKUP(VLOOKUP($C$74,Data!$B$3:$X$3390,7,FALSE)&amp;"_"&amp;VLOOKUP($C$74,Data!$B$3:$X$3390,10,FALSE)&amp;"_5",Airflow!$B$6:$I$42,8,FALSE)),"")</f>
        <v/>
      </c>
      <c r="K78" s="86"/>
      <c r="L78" s="86"/>
      <c r="M78" s="86" t="str">
        <f>IFERROR(IF(VLOOKUP(VLOOKUP($C$74,Data!$B$3:$X$3390,7,FALSE)&amp;"_"&amp;VLOOKUP($C$74,Data!$B$3:$X$3390,10,FALSE)&amp;"_5",Airflow!$B$6:$I$42,11,FALSE)="","",VLOOKUP(VLOOKUP($C$74,Data!$B$3:$X$3390,7,FALSE)&amp;"_"&amp;VLOOKUP($C$74,Data!$B$3:$X$3390,10,FALSE)&amp;"_5",Airflow!$B$6:$I$42,11,FALSE)),"")</f>
        <v/>
      </c>
      <c r="N78" s="94"/>
      <c r="O78" s="63"/>
      <c r="P78" s="93"/>
      <c r="Q78" s="144"/>
      <c r="R78" s="144"/>
      <c r="S78" s="143"/>
      <c r="T78" s="144"/>
      <c r="U78" s="144"/>
      <c r="V78" s="143"/>
      <c r="W78" s="143"/>
      <c r="X78" s="143"/>
      <c r="Y78" s="143"/>
      <c r="Z78" s="143"/>
      <c r="AA78" s="143"/>
      <c r="AB78" s="107"/>
    </row>
    <row r="79" spans="1:28" ht="12.75" customHeight="1">
      <c r="A79" s="63"/>
      <c r="B79" s="93"/>
      <c r="C79" s="63"/>
      <c r="D79" s="63"/>
      <c r="E79" s="63"/>
      <c r="F79" s="63"/>
      <c r="G79" s="63"/>
      <c r="H79" s="63"/>
      <c r="I79" s="63"/>
      <c r="J79" s="63"/>
      <c r="K79" s="63"/>
      <c r="L79" s="63"/>
      <c r="M79" s="63"/>
      <c r="N79" s="94"/>
      <c r="O79" s="63"/>
      <c r="P79" s="93"/>
      <c r="Q79" s="144"/>
      <c r="R79" s="144"/>
      <c r="S79" s="143"/>
      <c r="T79" s="101"/>
      <c r="U79" s="101"/>
      <c r="V79" s="143"/>
      <c r="W79" s="143"/>
      <c r="X79" s="143"/>
      <c r="Y79" s="143"/>
      <c r="Z79" s="143"/>
      <c r="AA79" s="143"/>
      <c r="AB79" s="107"/>
    </row>
    <row r="80" spans="1:28" ht="24" customHeight="1">
      <c r="A80" s="63"/>
      <c r="B80" s="93"/>
      <c r="C80" s="185" t="str">
        <f>IF(Front!F33= "","","Unit Size")</f>
        <v>Unit Size</v>
      </c>
      <c r="D80" s="185"/>
      <c r="E80" s="85" t="str">
        <f>IF(Front!F33= "","","Speed")</f>
        <v>Speed</v>
      </c>
      <c r="F80" s="85" t="str">
        <f>IF(Front!F33= "","","0.1")</f>
        <v>0.1</v>
      </c>
      <c r="G80" s="85" t="str">
        <f>IF(Front!F33= "","","0.2")</f>
        <v>0.2</v>
      </c>
      <c r="H80" s="85" t="str">
        <f>IF(Front!F33= "","","0.3")</f>
        <v>0.3</v>
      </c>
      <c r="I80" s="85" t="str">
        <f>IF(Front!F33= "","","0.4")</f>
        <v>0.4</v>
      </c>
      <c r="J80" s="85" t="str">
        <f>IF(Front!F33= "","","0.5")</f>
        <v>0.5</v>
      </c>
      <c r="K80" s="85"/>
      <c r="L80" s="85"/>
      <c r="M80" s="85" t="str">
        <f>IFERROR(IF(VLOOKUP(VLOOKUP(Front!F33,Data!$B$3:$X$3390,10,FALSE),Airflow!$AD$6:$AM$9,10,FALSE)= "","",VLOOKUP(VLOOKUP(Front!F33,Data!$B$3:$X$3390,10,FALSE),Airflow!$AD$6:$AM$9,10,FALSE)),"")</f>
        <v/>
      </c>
      <c r="N80" s="94"/>
      <c r="O80" s="63"/>
      <c r="P80" s="93"/>
      <c r="Q80" s="182" t="str">
        <f>IF(Front!F33= "","","Unit Size")</f>
        <v>Unit Size</v>
      </c>
      <c r="R80" s="183" t="str">
        <f>IF(Front!F33= "","","Electric Heating Capacity")</f>
        <v>Electric Heating Capacity</v>
      </c>
      <c r="S80" s="183"/>
      <c r="T80" s="183" t="str">
        <f>IF(Front!F33= "","","Blower Amps (A)")</f>
        <v>Blower Amps (A)</v>
      </c>
      <c r="U80" s="183"/>
      <c r="V80" s="183" t="str">
        <f>IF(Front!F33= "","","Total Current (A)")</f>
        <v>Total Current (A)</v>
      </c>
      <c r="W80" s="183"/>
      <c r="X80" s="183" t="str">
        <f>IF(Front!F33= "","","Minimum Circuit Ampacity (A)")</f>
        <v>Minimum Circuit Ampacity (A)</v>
      </c>
      <c r="Y80" s="183"/>
      <c r="Z80" s="183" t="str">
        <f>IF(Front!F33= "","","Maximum Circuit Breaker Size[2]")</f>
        <v>Maximum Circuit Breaker Size[2]</v>
      </c>
      <c r="AA80" s="183"/>
      <c r="AB80" s="107"/>
    </row>
    <row r="81" spans="1:28" ht="12.75" customHeight="1">
      <c r="A81" s="63"/>
      <c r="B81" s="93"/>
      <c r="C81" s="185" t="str">
        <f>IF(Front!F33= "","",Front!F33)</f>
        <v>SM7A3110R</v>
      </c>
      <c r="D81" s="185"/>
      <c r="E81" s="86" t="str">
        <f>IFERROR(IF(VLOOKUP(VLOOKUP($C$81,Data!$B$3:$X$3390,7,FALSE)&amp;"_"&amp;VLOOKUP($C$81,Data!$B$3:$X$3390,10,FALSE)&amp;"_1",Airflow!$B$6:$I$42,3,FALSE)="","",VLOOKUP(VLOOKUP($C$81,Data!$B$3:$X$3390,7,FALSE)&amp;"_"&amp;VLOOKUP($C$81,Data!$B$3:$X$3390,10,FALSE)&amp;"_1",Airflow!$B$6:$I$42,3,FALSE)),"")</f>
        <v>Tap 1</v>
      </c>
      <c r="F81" s="86">
        <f>IFERROR(IF(VLOOKUP(VLOOKUP($C$81,Data!$B$3:$X$3390,7,FALSE)&amp;"_"&amp;VLOOKUP($C$81,Data!$B$3:$X$3390,10,FALSE)&amp;"_1",Airflow!$B$6:$I$42,4,FALSE)="","",VLOOKUP(VLOOKUP($C$81,Data!$B$3:$X$3390,7,FALSE)&amp;"_"&amp;VLOOKUP($C$81,Data!$B$3:$X$3390,10,FALSE)&amp;"_1",Airflow!$B$6:$I$42,4,FALSE)),"")</f>
        <v>656</v>
      </c>
      <c r="G81" s="86">
        <f>IFERROR(IF(VLOOKUP(VLOOKUP($C$81,Data!$B$3:$X$3390,7,FALSE)&amp;"_"&amp;VLOOKUP($C$81,Data!$B$3:$X$3390,10,FALSE)&amp;"_1",Airflow!$B$6:$I$42,5,FALSE)="","",VLOOKUP(VLOOKUP($C$81,Data!$B$3:$X$3390,7,FALSE)&amp;"_"&amp;VLOOKUP($C$81,Data!$B$3:$X$3390,10,FALSE)&amp;"_1",Airflow!$B$6:$I$42,5,FALSE)),"")</f>
        <v>600</v>
      </c>
      <c r="H81" s="86">
        <f>IFERROR(IF(VLOOKUP(VLOOKUP($C$81,Data!$B$3:$X$3390,7,FALSE)&amp;"_"&amp;VLOOKUP($C$81,Data!$B$3:$X$3390,10,FALSE)&amp;"_1",Airflow!$B$6:$I$42,6,FALSE)="","",VLOOKUP(VLOOKUP($C$81,Data!$B$3:$X$3390,7,FALSE)&amp;"_"&amp;VLOOKUP($C$81,Data!$B$3:$X$3390,10,FALSE)&amp;"_1",Airflow!$B$6:$I$42,6,FALSE)),"")</f>
        <v>567</v>
      </c>
      <c r="I81" s="86">
        <f>IFERROR(IF(VLOOKUP(VLOOKUP($C$81,Data!$B$3:$X$3390,7,FALSE)&amp;"_"&amp;VLOOKUP($C$81,Data!$B$3:$X$3390,10,FALSE)&amp;"_1",Airflow!$B$6:$I$42,7,FALSE)="","",VLOOKUP(VLOOKUP($C$81,Data!$B$3:$X$3390,7,FALSE)&amp;"_"&amp;VLOOKUP($C$81,Data!$B$3:$X$3390,10,FALSE)&amp;"_1",Airflow!$B$6:$I$42,7,FALSE)),"")</f>
        <v>522</v>
      </c>
      <c r="J81" s="86">
        <f>IFERROR(IF(VLOOKUP(VLOOKUP($C$81,Data!$B$3:$X$3390,7,FALSE)&amp;"_"&amp;VLOOKUP($C$81,Data!$B$3:$X$3390,10,FALSE)&amp;"_1",Airflow!$B$6:$I$42,8,FALSE)="","",VLOOKUP(VLOOKUP($C$81,Data!$B$3:$X$3390,7,FALSE)&amp;"_"&amp;VLOOKUP($C$81,Data!$B$3:$X$3390,10,FALSE)&amp;"_1",Airflow!$B$6:$I$42,8,FALSE)),"")</f>
        <v>473</v>
      </c>
      <c r="K81" s="86"/>
      <c r="L81" s="86"/>
      <c r="M81" s="86" t="str">
        <f>IFERROR(IF(VLOOKUP(VLOOKUP($C$81,Data!$B$3:$X$3390,7,FALSE)&amp;"_"&amp;VLOOKUP($C$81,Data!$B$3:$X$3390,10,FALSE)&amp;"_1",Airflow!$B$6:$I$42,11,FALSE)="","",VLOOKUP(VLOOKUP($C$81,Data!$B$3:$X$3390,7,FALSE)&amp;"_"&amp;VLOOKUP($C$81,Data!$B$3:$X$3390,10,FALSE)&amp;"_1",Airflow!$B$6:$I$42,11,FALSE)),"")</f>
        <v/>
      </c>
      <c r="N81" s="94"/>
      <c r="O81" s="63"/>
      <c r="P81" s="93"/>
      <c r="Q81" s="182"/>
      <c r="R81" s="167" t="str">
        <f>IF(Front!F33= "","","kW")</f>
        <v>kW</v>
      </c>
      <c r="S81" s="167" t="str">
        <f>IF(Front!F33= "","","BTUH")</f>
        <v>BTUH</v>
      </c>
      <c r="T81" s="183"/>
      <c r="U81" s="183"/>
      <c r="V81" s="183"/>
      <c r="W81" s="183"/>
      <c r="X81" s="183"/>
      <c r="Y81" s="183"/>
      <c r="Z81" s="182" t="str">
        <f>IF(Front!F33= "","","Per Stage (A)")</f>
        <v>Per Stage (A)</v>
      </c>
      <c r="AA81" s="182"/>
      <c r="AB81" s="107"/>
    </row>
    <row r="82" spans="1:28" ht="12.75" customHeight="1">
      <c r="A82" s="35"/>
      <c r="B82" s="95"/>
      <c r="C82" s="84"/>
      <c r="D82" s="84"/>
      <c r="E82" s="86" t="str">
        <f>IFERROR(IF(VLOOKUP(VLOOKUP($C$81,Data!$B$3:$X$3390,7,FALSE)&amp;"_"&amp;VLOOKUP($C$81,Data!$B$3:$X$3390,10,FALSE)&amp;"_3",Airflow!$B$6:$I$42,3,FALSE)="","",VLOOKUP(VLOOKUP($C$81,Data!$B$3:$X$3390,7,FALSE)&amp;"_"&amp;VLOOKUP($C$81,Data!$B$3:$X$3390,10,FALSE)&amp;"_2",Airflow!$B$6:$I$42,3,FALSE)),"")</f>
        <v>Tap 2</v>
      </c>
      <c r="F82" s="86">
        <f>IFERROR(IF(VLOOKUP(VLOOKUP($C$81,Data!$B$3:$X$3390,7,FALSE)&amp;"_"&amp;VLOOKUP($C$81,Data!$B$3:$X$3390,10,FALSE)&amp;"_3",Airflow!$B$6:$I$42,4,FALSE)="","",VLOOKUP(VLOOKUP($C$81,Data!$B$3:$X$3390,7,FALSE)&amp;"_"&amp;VLOOKUP($C$81,Data!$B$3:$X$3390,10,FALSE)&amp;"_2",Airflow!$B$6:$I$42,4,FALSE)),"")</f>
        <v>842</v>
      </c>
      <c r="G82" s="86">
        <f>IFERROR(IF(VLOOKUP(VLOOKUP($C$81,Data!$B$3:$X$3390,7,FALSE)&amp;"_"&amp;VLOOKUP($C$81,Data!$B$3:$X$3390,10,FALSE)&amp;"_3",Airflow!$B$6:$I$42,5,FALSE)="","",VLOOKUP(VLOOKUP($C$81,Data!$B$3:$X$3390,7,FALSE)&amp;"_"&amp;VLOOKUP($C$81,Data!$B$3:$X$3390,10,FALSE)&amp;"_2",Airflow!$B$6:$I$42,5,FALSE)),"")</f>
        <v>800</v>
      </c>
      <c r="H82" s="86">
        <f>IFERROR(IF(VLOOKUP(VLOOKUP($C$81,Data!$B$3:$X$3390,7,FALSE)&amp;"_"&amp;VLOOKUP($C$81,Data!$B$3:$X$3390,10,FALSE)&amp;"_3",Airflow!$B$6:$I$42,6,FALSE)="","",VLOOKUP(VLOOKUP($C$81,Data!$B$3:$X$3390,7,FALSE)&amp;"_"&amp;VLOOKUP($C$81,Data!$B$3:$X$3390,10,FALSE)&amp;"_2",Airflow!$B$6:$I$42,6,FALSE)),"")</f>
        <v>782</v>
      </c>
      <c r="I82" s="86">
        <f>IFERROR(IF(VLOOKUP(VLOOKUP($C$81,Data!$B$3:$X$3390,7,FALSE)&amp;"_"&amp;VLOOKUP($C$81,Data!$B$3:$X$3390,10,FALSE)&amp;"_3",Airflow!$B$6:$I$42,7,FALSE)="","",VLOOKUP(VLOOKUP($C$81,Data!$B$3:$X$3390,7,FALSE)&amp;"_"&amp;VLOOKUP($C$81,Data!$B$3:$X$3390,10,FALSE)&amp;"_2",Airflow!$B$6:$I$42,7,FALSE)),"")</f>
        <v>739</v>
      </c>
      <c r="J82" s="86">
        <f>IFERROR(IF(VLOOKUP(VLOOKUP($C$81,Data!$B$3:$X$3390,7,FALSE)&amp;"_"&amp;VLOOKUP($C$81,Data!$B$3:$X$3390,10,FALSE)&amp;"_3",Airflow!$B$6:$I$42,8,FALSE)="","",VLOOKUP(VLOOKUP($C$81,Data!$B$3:$X$3390,7,FALSE)&amp;"_"&amp;VLOOKUP($C$81,Data!$B$3:$X$3390,10,FALSE)&amp;"_2",Airflow!$B$6:$I$42,8,FALSE)),"")</f>
        <v>716</v>
      </c>
      <c r="K82" s="86"/>
      <c r="L82" s="86"/>
      <c r="M82" s="86" t="str">
        <f>IFERROR(IF(VLOOKUP(VLOOKUP($C$81,Data!$B$3:$X$3390,7,FALSE)&amp;"_"&amp;VLOOKUP($C$81,Data!$B$3:$X$3390,10,FALSE)&amp;"_3",Airflow!$B$6:$I$42,11,FALSE)="","",VLOOKUP(VLOOKUP($C$81,Data!$B$3:$X$3390,7,FALSE)&amp;"_"&amp;VLOOKUP($C$81,Data!$B$3:$X$3390,10,FALSE)&amp;"_2",Airflow!$B$6:$I$42,11,FALSE)),"")</f>
        <v/>
      </c>
      <c r="N82" s="94"/>
      <c r="O82" s="63"/>
      <c r="P82" s="93"/>
      <c r="Q82" s="182"/>
      <c r="R82" s="167" t="str">
        <f>IF(Front!F33= "","","240[1]")</f>
        <v>240[1]</v>
      </c>
      <c r="S82" s="167" t="str">
        <f>IF(Front!F33= "","","240[1]")</f>
        <v>240[1]</v>
      </c>
      <c r="T82" s="167" t="str">
        <f>IF(Front!F33= "","","208 V")</f>
        <v>208 V</v>
      </c>
      <c r="U82" s="167" t="str">
        <f>IF(Front!F33= "","","240 V")</f>
        <v>240 V</v>
      </c>
      <c r="V82" s="167" t="str">
        <f>IF(Front!F33= "","","208 V")</f>
        <v>208 V</v>
      </c>
      <c r="W82" s="167" t="str">
        <f>IF(Front!F33= "","","240 V")</f>
        <v>240 V</v>
      </c>
      <c r="X82" s="167" t="str">
        <f>IF(Front!F33= "","","208 V")</f>
        <v>208 V</v>
      </c>
      <c r="Y82" s="167" t="str">
        <f>IF(Front!F33= "","","240 V")</f>
        <v>240 V</v>
      </c>
      <c r="Z82" s="167" t="str">
        <f>IF(Front!F33= "","","208 V")</f>
        <v>208 V</v>
      </c>
      <c r="AA82" s="167" t="str">
        <f>IF(Front!F33= "","","240 V")</f>
        <v>240 V</v>
      </c>
      <c r="AB82" s="107"/>
    </row>
    <row r="83" spans="1:28" ht="12.75" customHeight="1">
      <c r="A83" s="70"/>
      <c r="B83" s="96"/>
      <c r="C83" s="84"/>
      <c r="D83" s="84"/>
      <c r="E83" s="86" t="str">
        <f>IFERROR(IF(VLOOKUP(VLOOKUP($C$81,Data!$B$3:$X$3390,7,FALSE)&amp;"_"&amp;VLOOKUP($C$81,Data!$B$3:$X$3390,10,FALSE)&amp;"_3",Airflow!$B$6:$I$42,3,FALSE)="","",VLOOKUP(VLOOKUP($C$81,Data!$B$3:$X$3390,7,FALSE)&amp;"_"&amp;VLOOKUP($C$81,Data!$B$3:$X$3390,10,FALSE)&amp;"_3",Airflow!$B$6:$I$42,3,FALSE)),"")</f>
        <v>* Tap 3</v>
      </c>
      <c r="F83" s="86">
        <f>IFERROR(IF(VLOOKUP(VLOOKUP($C$81,Data!$B$3:$X$3390,7,FALSE)&amp;"_"&amp;VLOOKUP($C$81,Data!$B$3:$X$3390,10,FALSE)&amp;"_3",Airflow!$B$6:$I$42,4,FALSE)="","",VLOOKUP(VLOOKUP($C$81,Data!$B$3:$X$3390,7,FALSE)&amp;"_"&amp;VLOOKUP($C$81,Data!$B$3:$X$3390,10,FALSE)&amp;"_3",Airflow!$B$6:$I$42,4,FALSE)),"")</f>
        <v>1059</v>
      </c>
      <c r="G83" s="86">
        <f>IFERROR(IF(VLOOKUP(VLOOKUP($C$81,Data!$B$3:$X$3390,7,FALSE)&amp;"_"&amp;VLOOKUP($C$81,Data!$B$3:$X$3390,10,FALSE)&amp;"_3",Airflow!$B$6:$I$42,5,FALSE)="","",VLOOKUP(VLOOKUP($C$81,Data!$B$3:$X$3390,7,FALSE)&amp;"_"&amp;VLOOKUP($C$81,Data!$B$3:$X$3390,10,FALSE)&amp;"_3",Airflow!$B$6:$I$42,5,FALSE)),"")</f>
        <v>1028</v>
      </c>
      <c r="H83" s="86">
        <f>IFERROR(IF(VLOOKUP(VLOOKUP($C$81,Data!$B$3:$X$3390,7,FALSE)&amp;"_"&amp;VLOOKUP($C$81,Data!$B$3:$X$3390,10,FALSE)&amp;"_3",Airflow!$B$6:$I$42,6,FALSE)="","",VLOOKUP(VLOOKUP($C$81,Data!$B$3:$X$3390,7,FALSE)&amp;"_"&amp;VLOOKUP($C$81,Data!$B$3:$X$3390,10,FALSE)&amp;"_3",Airflow!$B$6:$I$42,6,FALSE)),"")</f>
        <v>1004</v>
      </c>
      <c r="I83" s="86">
        <f>IFERROR(IF(VLOOKUP(VLOOKUP($C$81,Data!$B$3:$X$3390,7,FALSE)&amp;"_"&amp;VLOOKUP($C$81,Data!$B$3:$X$3390,10,FALSE)&amp;"_3",Airflow!$B$6:$I$42,7,FALSE)="","",VLOOKUP(VLOOKUP($C$81,Data!$B$3:$X$3390,7,FALSE)&amp;"_"&amp;VLOOKUP($C$81,Data!$B$3:$X$3390,10,FALSE)&amp;"_3",Airflow!$B$6:$I$42,7,FALSE)),"")</f>
        <v>972</v>
      </c>
      <c r="J83" s="86">
        <f>IFERROR(IF(VLOOKUP(VLOOKUP($C$81,Data!$B$3:$X$3390,7,FALSE)&amp;"_"&amp;VLOOKUP($C$81,Data!$B$3:$X$3390,10,FALSE)&amp;"_3",Airflow!$B$6:$I$42,8,FALSE)="","",VLOOKUP(VLOOKUP($C$81,Data!$B$3:$X$3390,7,FALSE)&amp;"_"&amp;VLOOKUP($C$81,Data!$B$3:$X$3390,10,FALSE)&amp;"_3",Airflow!$B$6:$I$42,8,FALSE)),"")</f>
        <v>946</v>
      </c>
      <c r="K83" s="86"/>
      <c r="L83" s="86"/>
      <c r="M83" s="86" t="str">
        <f>IFERROR(IF(VLOOKUP(VLOOKUP($C$81,Data!$B$3:$X$3390,7,FALSE)&amp;"_"&amp;VLOOKUP($C$81,Data!$B$3:$X$3390,10,FALSE)&amp;"_3",Airflow!$B$6:$I$42,11,FALSE)="","",VLOOKUP(VLOOKUP($C$81,Data!$B$3:$X$3390,7,FALSE)&amp;"_"&amp;VLOOKUP($C$81,Data!$B$3:$X$3390,10,FALSE)&amp;"_3",Airflow!$B$6:$I$42,11,FALSE)),"")</f>
        <v/>
      </c>
      <c r="N83" s="94"/>
      <c r="O83" s="63"/>
      <c r="P83" s="93"/>
      <c r="Q83" s="85" t="str">
        <f>IF(Front!F33= "","",Front!F33)</f>
        <v>SM7A3110R</v>
      </c>
      <c r="R83" s="86">
        <f>IFERROR(IF(VLOOKUP(VLOOKUP($Q83,Data!$B$3:$X$3390,3,FALSE)&amp;"_"&amp;VLOOKUP($Q83,Data!$B$3:$X$3390,7,FALSE)&amp;"_"&amp;VLOOKUP($Q83,Data!$B$3:$X$3390,9,FALSE),'Electrial data'!$C$7:$N$42,3,FALSE)="","",VLOOKUP(VLOOKUP($Q83,Data!$B$3:$X$3390,3,FALSE)&amp;"_"&amp;VLOOKUP($Q83,Data!$B$3:$X$3390,7,FALSE)&amp;"_"&amp;VLOOKUP($Q83,Data!$B$3:$X$3390,9,FALSE),'Electrial data'!$C$7:$N$42,3,FALSE)),"")</f>
        <v>10</v>
      </c>
      <c r="S83" s="165">
        <f>IFERROR(IF(VLOOKUP(VLOOKUP($Q83,Data!$B$3:$X$3390,3,FALSE)&amp;"_"&amp;VLOOKUP($Q83,Data!$B$3:$X$3390,7,FALSE)&amp;"_"&amp;VLOOKUP($Q83,Data!$B$3:$X$3390,9,FALSE),'Electrial data'!$C$7:$N$42,4,FALSE)="","",VLOOKUP(VLOOKUP($Q83,Data!$B$3:$X$3390,3,FALSE)&amp;"_"&amp;VLOOKUP($Q83,Data!$B$3:$X$3390,7,FALSE)&amp;"_"&amp;VLOOKUP($Q83,Data!$B$3:$X$3390,9,FALSE),'Electrial data'!$C$7:$N$42,4,FALSE)),"")</f>
        <v>34121.42</v>
      </c>
      <c r="T83" s="166">
        <f>IFERROR(IF(VLOOKUP(VLOOKUP($Q83,Data!$B$3:$X$3390,3,FALSE)&amp;"_"&amp;VLOOKUP($Q83,Data!$B$3:$X$3390,7,FALSE)&amp;"_"&amp;VLOOKUP($Q83,Data!$B$3:$X$3390,9,FALSE),'Electrial data'!$C$7:$N$42,5,FALSE)="","",VLOOKUP(VLOOKUP($Q83,Data!$B$3:$X$3390,3,FALSE)&amp;"_"&amp;VLOOKUP($Q83,Data!$B$3:$X$3390,7,FALSE)&amp;"_"&amp;VLOOKUP($Q83,Data!$B$3:$X$3390,9,FALSE),'Electrial data'!$C$7:$N$42,5,FALSE)),"")</f>
        <v>2.4</v>
      </c>
      <c r="U83" s="166">
        <f>IFERROR(IF(VLOOKUP(VLOOKUP($Q83,Data!$B$3:$X$3390,3,FALSE)&amp;"_"&amp;VLOOKUP($Q83,Data!$B$3:$X$3390,7,FALSE)&amp;"_"&amp;VLOOKUP($Q83,Data!$B$3:$X$3390,9,FALSE),'Electrial data'!$C$7:$N$42,6,FALSE)="","",VLOOKUP(VLOOKUP($Q83,Data!$B$3:$X$3390,3,FALSE)&amp;"_"&amp;VLOOKUP($Q83,Data!$B$3:$X$3390,7,FALSE)&amp;"_"&amp;VLOOKUP($Q83,Data!$B$3:$X$3390,9,FALSE),'Electrial data'!$C$7:$N$42,6,FALSE)),"")</f>
        <v>2.2000000000000002</v>
      </c>
      <c r="V83" s="166">
        <f>IFERROR(IF(VLOOKUP(VLOOKUP($Q83,Data!$B$3:$X$3390,3,FALSE)&amp;"_"&amp;VLOOKUP($Q83,Data!$B$3:$X$3390,7,FALSE)&amp;"_"&amp;VLOOKUP($Q83,Data!$B$3:$X$3390,9,FALSE),'Electrial data'!$C$7:$N$42,7,FALSE)="","",VLOOKUP(VLOOKUP($Q83,Data!$B$3:$X$3390,3,FALSE)&amp;"_"&amp;VLOOKUP($Q83,Data!$B$3:$X$3390,7,FALSE)&amp;"_"&amp;VLOOKUP($Q83,Data!$B$3:$X$3390,9,FALSE),'Electrial data'!$C$7:$N$42,7,FALSE)),"")</f>
        <v>38.511111111111113</v>
      </c>
      <c r="W83" s="166">
        <f>IFERROR(IF(VLOOKUP(VLOOKUP($Q83,Data!$B$3:$X$3390,3,FALSE)&amp;"_"&amp;VLOOKUP($Q83,Data!$B$3:$X$3390,7,FALSE)&amp;"_"&amp;VLOOKUP($Q83,Data!$B$3:$X$3390,9,FALSE),'Electrial data'!$C$7:$N$42,8,FALSE)="","",VLOOKUP(VLOOKUP($Q83,Data!$B$3:$X$3390,3,FALSE)&amp;"_"&amp;VLOOKUP($Q83,Data!$B$3:$X$3390,7,FALSE)&amp;"_"&amp;VLOOKUP($Q83,Data!$B$3:$X$3390,9,FALSE),'Electrial data'!$C$7:$N$42,8,FALSE)),"")</f>
        <v>43.866666666666667</v>
      </c>
      <c r="X83" s="166">
        <f>IFERROR(IF(VLOOKUP(VLOOKUP($Q83,Data!$B$3:$X$3390,3,FALSE)&amp;"_"&amp;VLOOKUP($Q83,Data!$B$3:$X$3390,7,FALSE)&amp;"_"&amp;VLOOKUP($Q83,Data!$B$3:$X$3390,9,FALSE),'Electrial data'!$C$7:$N$42,9,FALSE)="","",VLOOKUP(VLOOKUP($Q83,Data!$B$3:$X$3390,3,FALSE)&amp;"_"&amp;VLOOKUP($Q83,Data!$B$3:$X$3390,7,FALSE)&amp;"_"&amp;VLOOKUP($Q83,Data!$B$3:$X$3390,9,FALSE),'Electrial data'!$C$7:$N$42,9,FALSE)),"")</f>
        <v>48.138888888888893</v>
      </c>
      <c r="Y83" s="166">
        <f>IFERROR(IF(VLOOKUP(VLOOKUP($Q83,Data!$B$3:$X$3390,3,FALSE)&amp;"_"&amp;VLOOKUP($Q83,Data!$B$3:$X$3390,7,FALSE)&amp;"_"&amp;VLOOKUP($Q83,Data!$B$3:$X$3390,9,FALSE),'Electrial data'!$C$7:$N$42,10,FALSE)="","",VLOOKUP(VLOOKUP($Q83,Data!$B$3:$X$3390,3,FALSE)&amp;"_"&amp;VLOOKUP($Q83,Data!$B$3:$X$3390,7,FALSE)&amp;"_"&amp;VLOOKUP($Q83,Data!$B$3:$X$3390,9,FALSE),'Electrial data'!$C$7:$N$42,10,FALSE)),"")</f>
        <v>54.833333333333336</v>
      </c>
      <c r="Z83" s="86">
        <f>IFERROR(IF(VLOOKUP(VLOOKUP($Q83,Data!$B$3:$X$3390,3,FALSE)&amp;"_"&amp;VLOOKUP($Q83,Data!$B$3:$X$3390,7,FALSE)&amp;"_"&amp;VLOOKUP($Q83,Data!$B$3:$X$3390,9,FALSE),'Electrial data'!$C$7:$N$42,11,FALSE)="","",VLOOKUP(VLOOKUP($Q83,Data!$B$3:$X$3390,3,FALSE)&amp;"_"&amp;VLOOKUP($Q83,Data!$B$3:$X$3390,7,FALSE)&amp;"_"&amp;VLOOKUP($Q83,Data!$B$3:$X$3390,9,FALSE),'Electrial data'!$C$7:$N$42,11,FALSE)),"")</f>
        <v>50</v>
      </c>
      <c r="AA83" s="86">
        <f>IFERROR(IF(VLOOKUP(VLOOKUP($Q83,Data!$B$3:$X$3390,3,FALSE)&amp;"_"&amp;VLOOKUP($Q83,Data!$B$3:$X$3390,7,FALSE)&amp;"_"&amp;VLOOKUP($Q83,Data!$B$3:$X$3390,9,FALSE),'Electrial data'!$C$7:$N$42,12,FALSE)="","",VLOOKUP(VLOOKUP($Q83,Data!$B$3:$X$3390,3,FALSE)&amp;"_"&amp;VLOOKUP($Q83,Data!$B$3:$X$3390,7,FALSE)&amp;"_"&amp;VLOOKUP($Q83,Data!$B$3:$X$3390,9,FALSE),'Electrial data'!$C$7:$N$42,12,FALSE)),"")</f>
        <v>60</v>
      </c>
      <c r="AB83" s="107"/>
    </row>
    <row r="84" spans="1:28" ht="12.75" customHeight="1">
      <c r="A84" s="63"/>
      <c r="B84" s="93"/>
      <c r="C84" s="84"/>
      <c r="D84" s="84"/>
      <c r="E84" s="86" t="str">
        <f>IFERROR(IF(VLOOKUP(VLOOKUP($C$81,Data!$B$3:$X$3390,7,FALSE)&amp;"_"&amp;VLOOKUP($C$81,Data!$B$3:$X$3390,10,FALSE)&amp;"_4",Airflow!$B$6:$I$42,3,FALSE)="","",VLOOKUP(VLOOKUP($C$81,Data!$B$3:$X$3390,7,FALSE)&amp;"_"&amp;VLOOKUP($C$81,Data!$B$3:$X$3390,10,FALSE)&amp;"_4",Airflow!$B$6:$I$42,3,FALSE)),"")</f>
        <v>^ Tap 4</v>
      </c>
      <c r="F84" s="86">
        <f>IFERROR(IF(VLOOKUP(VLOOKUP($C$81,Data!$B$3:$X$3390,7,FALSE)&amp;"_"&amp;VLOOKUP($C$81,Data!$B$3:$X$3390,10,FALSE)&amp;"_4",Airflow!$B$6:$I$42,4,FALSE)="","",VLOOKUP(VLOOKUP($C$81,Data!$B$3:$X$3390,7,FALSE)&amp;"_"&amp;VLOOKUP($C$81,Data!$B$3:$X$3390,10,FALSE)&amp;"_4",Airflow!$B$6:$I$42,4,FALSE)),"")</f>
        <v>1106</v>
      </c>
      <c r="G84" s="86">
        <f>IFERROR(IF(VLOOKUP(VLOOKUP($C$81,Data!$B$3:$X$3390,7,FALSE)&amp;"_"&amp;VLOOKUP($C$81,Data!$B$3:$X$3390,10,FALSE)&amp;"_4",Airflow!$B$6:$I$42,5,FALSE)="","",VLOOKUP(VLOOKUP($C$81,Data!$B$3:$X$3390,7,FALSE)&amp;"_"&amp;VLOOKUP($C$81,Data!$B$3:$X$3390,10,FALSE)&amp;"_4",Airflow!$B$6:$I$42,5,FALSE)),"")</f>
        <v>1084</v>
      </c>
      <c r="H84" s="86">
        <f>IFERROR(IF(VLOOKUP(VLOOKUP($C$81,Data!$B$3:$X$3390,7,FALSE)&amp;"_"&amp;VLOOKUP($C$81,Data!$B$3:$X$3390,10,FALSE)&amp;"_4",Airflow!$B$6:$I$42,6,FALSE)="","",VLOOKUP(VLOOKUP($C$81,Data!$B$3:$X$3390,7,FALSE)&amp;"_"&amp;VLOOKUP($C$81,Data!$B$3:$X$3390,10,FALSE)&amp;"_4",Airflow!$B$6:$I$42,6,FALSE)),"")</f>
        <v>1053</v>
      </c>
      <c r="I84" s="86">
        <f>IFERROR(IF(VLOOKUP(VLOOKUP($C$81,Data!$B$3:$X$3390,7,FALSE)&amp;"_"&amp;VLOOKUP($C$81,Data!$B$3:$X$3390,10,FALSE)&amp;"_4",Airflow!$B$6:$I$42,7,FALSE)="","",VLOOKUP(VLOOKUP($C$81,Data!$B$3:$X$3390,7,FALSE)&amp;"_"&amp;VLOOKUP($C$81,Data!$B$3:$X$3390,10,FALSE)&amp;"_4",Airflow!$B$6:$I$42,7,FALSE)),"")</f>
        <v>1030</v>
      </c>
      <c r="J84" s="86">
        <f>IFERROR(IF(VLOOKUP(VLOOKUP($C$81,Data!$B$3:$X$3390,7,FALSE)&amp;"_"&amp;VLOOKUP($C$81,Data!$B$3:$X$3390,10,FALSE)&amp;"_4",Airflow!$B$6:$I$42,8,FALSE)="","",VLOOKUP(VLOOKUP($C$81,Data!$B$3:$X$3390,7,FALSE)&amp;"_"&amp;VLOOKUP($C$81,Data!$B$3:$X$3390,10,FALSE)&amp;"_4",Airflow!$B$6:$I$42,8,FALSE)),"")</f>
        <v>1000</v>
      </c>
      <c r="K84" s="86"/>
      <c r="L84" s="86"/>
      <c r="M84" s="86" t="str">
        <f>IFERROR(IF(VLOOKUP(VLOOKUP($C$81,Data!$B$3:$X$3390,7,FALSE)&amp;"_"&amp;VLOOKUP($C$81,Data!$B$3:$X$3390,10,FALSE)&amp;"_4",Airflow!$B$6:$I$42,11,FALSE)="","",VLOOKUP(VLOOKUP($C$81,Data!$B$3:$X$3390,7,FALSE)&amp;"_"&amp;VLOOKUP($C$81,Data!$B$3:$X$3390,10,FALSE)&amp;"_4",Airflow!$B$6:$I$42,11,FALSE)),"")</f>
        <v/>
      </c>
      <c r="N84" s="94"/>
      <c r="O84" s="63"/>
      <c r="P84" s="93"/>
      <c r="Q84" s="144"/>
      <c r="R84" s="144"/>
      <c r="S84" s="143"/>
      <c r="T84" s="144"/>
      <c r="U84" s="144"/>
      <c r="V84" s="143"/>
      <c r="W84" s="143"/>
      <c r="X84" s="143"/>
      <c r="Y84" s="143"/>
      <c r="Z84" s="143"/>
      <c r="AA84" s="143"/>
      <c r="AB84" s="107"/>
    </row>
    <row r="85" spans="1:28" ht="12.75" customHeight="1">
      <c r="A85" s="63"/>
      <c r="B85" s="93"/>
      <c r="C85" s="84"/>
      <c r="D85" s="84"/>
      <c r="E85" s="86" t="str">
        <f>IFERROR(IF(VLOOKUP(VLOOKUP($C$81,Data!$B$3:$X$3390,7,FALSE)&amp;"_"&amp;VLOOKUP($C$81,Data!$B$3:$X$3390,10,FALSE)&amp;"_5",Airflow!$B$6:$I$42,3,FALSE)="","",VLOOKUP(VLOOKUP($C$81,Data!$B$3:$X$3390,7,FALSE)&amp;"_"&amp;VLOOKUP($C$81,Data!$B$3:$X$3390,10,FALSE)&amp;"_5",Airflow!$B$6:$I$42,3,FALSE)),"")</f>
        <v>Tap 5</v>
      </c>
      <c r="F85" s="86">
        <f>IFERROR(IF(VLOOKUP(VLOOKUP($C$81,Data!$B$3:$X$3390,7,FALSE)&amp;"_"&amp;VLOOKUP($C$81,Data!$B$3:$X$3390,10,FALSE)&amp;"_5",Airflow!$B$6:$I$42,4,FALSE)="","",VLOOKUP(VLOOKUP($C$81,Data!$B$3:$X$3390,7,FALSE)&amp;"_"&amp;VLOOKUP($C$81,Data!$B$3:$X$3390,10,FALSE)&amp;"_5",Airflow!$B$6:$I$42,4,FALSE)),"")</f>
        <v>1137</v>
      </c>
      <c r="G85" s="86">
        <f>IFERROR(IF(VLOOKUP(VLOOKUP($C$81,Data!$B$3:$X$3390,7,FALSE)&amp;"_"&amp;VLOOKUP($C$81,Data!$B$3:$X$3390,10,FALSE)&amp;"_5",Airflow!$B$6:$I$42,5,FALSE)="","",VLOOKUP(VLOOKUP($C$81,Data!$B$3:$X$3390,7,FALSE)&amp;"_"&amp;VLOOKUP($C$81,Data!$B$3:$X$3390,10,FALSE)&amp;"_5",Airflow!$B$6:$I$42,5,FALSE)),"")</f>
        <v>1108</v>
      </c>
      <c r="H85" s="86">
        <f>IFERROR(IF(VLOOKUP(VLOOKUP($C$81,Data!$B$3:$X$3390,7,FALSE)&amp;"_"&amp;VLOOKUP($C$81,Data!$B$3:$X$3390,10,FALSE)&amp;"_5",Airflow!$B$6:$I$42,6,FALSE)="","",VLOOKUP(VLOOKUP($C$81,Data!$B$3:$X$3390,7,FALSE)&amp;"_"&amp;VLOOKUP($C$81,Data!$B$3:$X$3390,10,FALSE)&amp;"_5",Airflow!$B$6:$I$42,6,FALSE)),"")</f>
        <v>1085</v>
      </c>
      <c r="I85" s="86">
        <f>IFERROR(IF(VLOOKUP(VLOOKUP($C$81,Data!$B$3:$X$3390,7,FALSE)&amp;"_"&amp;VLOOKUP($C$81,Data!$B$3:$X$3390,10,FALSE)&amp;"_5",Airflow!$B$6:$I$42,7,FALSE)="","",VLOOKUP(VLOOKUP($C$81,Data!$B$3:$X$3390,7,FALSE)&amp;"_"&amp;VLOOKUP($C$81,Data!$B$3:$X$3390,10,FALSE)&amp;"_5",Airflow!$B$6:$I$42,7,FALSE)),"")</f>
        <v>1055</v>
      </c>
      <c r="J85" s="86">
        <f>IFERROR(IF(VLOOKUP(VLOOKUP($C$81,Data!$B$3:$X$3390,7,FALSE)&amp;"_"&amp;VLOOKUP($C$81,Data!$B$3:$X$3390,10,FALSE)&amp;"_5",Airflow!$B$6:$I$42,8,FALSE)="","",VLOOKUP(VLOOKUP($C$81,Data!$B$3:$X$3390,7,FALSE)&amp;"_"&amp;VLOOKUP($C$81,Data!$B$3:$X$3390,10,FALSE)&amp;"_5",Airflow!$B$6:$I$42,8,FALSE)),"")</f>
        <v>1031</v>
      </c>
      <c r="K85" s="86"/>
      <c r="L85" s="86"/>
      <c r="M85" s="86" t="str">
        <f>IFERROR(IF(VLOOKUP(VLOOKUP($C$81,Data!$B$3:$X$3390,7,FALSE)&amp;"_"&amp;VLOOKUP($C$81,Data!$B$3:$X$3390,10,FALSE)&amp;"_5",Airflow!$B$6:$I$42,11,FALSE)="","",VLOOKUP(VLOOKUP($C$81,Data!$B$3:$X$3390,7,FALSE)&amp;"_"&amp;VLOOKUP($C$81,Data!$B$3:$X$3390,10,FALSE)&amp;"_5",Airflow!$B$6:$I$42,11,FALSE)),"")</f>
        <v/>
      </c>
      <c r="N85" s="94"/>
      <c r="O85" s="63"/>
      <c r="P85" s="93"/>
      <c r="Q85" s="144"/>
      <c r="R85" s="144"/>
      <c r="S85" s="143"/>
      <c r="T85" s="101"/>
      <c r="U85" s="101"/>
      <c r="V85" s="143"/>
      <c r="W85" s="143"/>
      <c r="X85" s="143"/>
      <c r="Y85" s="143"/>
      <c r="Z85" s="143"/>
      <c r="AA85" s="143"/>
      <c r="AB85" s="107"/>
    </row>
    <row r="86" spans="1:28" ht="12.75" customHeight="1">
      <c r="A86" s="63"/>
      <c r="B86" s="93"/>
      <c r="C86" s="63"/>
      <c r="D86" s="63"/>
      <c r="E86" s="63"/>
      <c r="F86" s="63"/>
      <c r="G86" s="63"/>
      <c r="H86" s="63"/>
      <c r="I86" s="63"/>
      <c r="J86" s="63"/>
      <c r="K86" s="63"/>
      <c r="L86" s="63"/>
      <c r="M86" s="63"/>
      <c r="N86" s="94"/>
      <c r="O86" s="63"/>
      <c r="P86" s="93"/>
      <c r="Q86" s="144"/>
      <c r="R86" s="144"/>
      <c r="S86" s="143"/>
      <c r="T86" s="101"/>
      <c r="U86" s="101"/>
      <c r="V86" s="101"/>
      <c r="W86" s="101"/>
      <c r="X86" s="101"/>
      <c r="Y86" s="101"/>
      <c r="Z86" s="101"/>
      <c r="AA86" s="101"/>
      <c r="AB86" s="107"/>
    </row>
    <row r="87" spans="1:28" ht="24" customHeight="1">
      <c r="A87" s="63"/>
      <c r="B87" s="93"/>
      <c r="C87" s="185" t="str">
        <f>IF(Front!G33= "","","Unit Size")</f>
        <v>Unit Size</v>
      </c>
      <c r="D87" s="185"/>
      <c r="E87" s="85" t="str">
        <f>IF(Front!G33= "","","Speed")</f>
        <v>Speed</v>
      </c>
      <c r="F87" s="85" t="str">
        <f>IF(Front!G33= "","","0.1")</f>
        <v>0.1</v>
      </c>
      <c r="G87" s="85" t="str">
        <f>IF(Front!G33= "","","0.2")</f>
        <v>0.2</v>
      </c>
      <c r="H87" s="85" t="str">
        <f>IF(Front!G33= "","","0.3")</f>
        <v>0.3</v>
      </c>
      <c r="I87" s="85" t="str">
        <f>IF(Front!G33= "","","0.4")</f>
        <v>0.4</v>
      </c>
      <c r="J87" s="85" t="str">
        <f>IF(Front!G33= "","","0.5")</f>
        <v>0.5</v>
      </c>
      <c r="K87" s="85"/>
      <c r="L87" s="85"/>
      <c r="M87" s="85" t="str">
        <f>IFERROR(IF(VLOOKUP(VLOOKUP(Front!G33,Data!$B$3:$X$3390,10,FALSE),Airflow!$AD$6:$AM$9,10,FALSE)= "","",VLOOKUP(VLOOKUP(Front!G33,Data!$B$3:$X$3390,10,FALSE),Airflow!$AD$6:$AM$9,10,FALSE)),"")</f>
        <v/>
      </c>
      <c r="N87" s="94"/>
      <c r="O87" s="63"/>
      <c r="P87" s="93"/>
      <c r="Q87" s="182" t="str">
        <f>IF(Front!D33= "","","Unit Size")</f>
        <v>Unit Size</v>
      </c>
      <c r="R87" s="183" t="str">
        <f>IF(Front!D33= "","","Electric Heating Capacity")</f>
        <v>Electric Heating Capacity</v>
      </c>
      <c r="S87" s="183"/>
      <c r="T87" s="183" t="str">
        <f>IF(Front!D33= "","","Blower Amps (A)")</f>
        <v>Blower Amps (A)</v>
      </c>
      <c r="U87" s="183"/>
      <c r="V87" s="183" t="str">
        <f>IF(Front!D33= "","","Total Current (A)")</f>
        <v>Total Current (A)</v>
      </c>
      <c r="W87" s="183"/>
      <c r="X87" s="183" t="str">
        <f>IF(Front!D33= "","","Minimum Circuit Ampacity (A)")</f>
        <v>Minimum Circuit Ampacity (A)</v>
      </c>
      <c r="Y87" s="183"/>
      <c r="Z87" s="183" t="str">
        <f>IF(Front!D33= "","","Maximum Circuit Breaker Size[2]")</f>
        <v>Maximum Circuit Breaker Size[2]</v>
      </c>
      <c r="AA87" s="183"/>
      <c r="AB87" s="107"/>
    </row>
    <row r="88" spans="1:28" ht="12.75" customHeight="1">
      <c r="A88" s="63"/>
      <c r="B88" s="93"/>
      <c r="C88" s="185" t="str">
        <f>IF(Front!G33= "","",Front!G33)</f>
        <v>SM6A3710R</v>
      </c>
      <c r="D88" s="185"/>
      <c r="E88" s="86" t="str">
        <f>IFERROR(IF(VLOOKUP(VLOOKUP($C$88,Data!$B$3:$X$3390,7,FALSE)&amp;"_"&amp;VLOOKUP($C$88,Data!$B$3:$X$3390,10,FALSE)&amp;"_1",Airflow!$B$6:$I$42,3,FALSE)="","",VLOOKUP(VLOOKUP($C$88,Data!$B$3:$X$3390,7,FALSE)&amp;"_"&amp;VLOOKUP($C$88,Data!$B$3:$X$3390,10,FALSE)&amp;"_1",Airflow!$B$6:$I$42,3,FALSE)),"")</f>
        <v>Tap 1</v>
      </c>
      <c r="F88" s="86">
        <f>IFERROR(IF(VLOOKUP(VLOOKUP($C$88,Data!$B$3:$X$3390,7,FALSE)&amp;"_"&amp;VLOOKUP($C$88,Data!$B$3:$X$3390,10,FALSE)&amp;"_1",Airflow!$B$6:$I$42,4,FALSE)="","",VLOOKUP(VLOOKUP($C$88,Data!$B$3:$X$3390,7,FALSE)&amp;"_"&amp;VLOOKUP($C$88,Data!$B$3:$X$3390,10,FALSE)&amp;"_1",Airflow!$B$6:$I$42,4,FALSE)),"")</f>
        <v>848</v>
      </c>
      <c r="G88" s="86">
        <f>IFERROR(IF(VLOOKUP(VLOOKUP($C$88,Data!$B$3:$X$3390,7,FALSE)&amp;"_"&amp;VLOOKUP($C$88,Data!$B$3:$X$3390,10,FALSE)&amp;"_1",Airflow!$B$6:$I$42,5,FALSE)="","",VLOOKUP(VLOOKUP($C$88,Data!$B$3:$X$3390,7,FALSE)&amp;"_"&amp;VLOOKUP($C$88,Data!$B$3:$X$3390,10,FALSE)&amp;"_1",Airflow!$B$6:$I$42,5,FALSE)),"")</f>
        <v>800</v>
      </c>
      <c r="H88" s="86">
        <f>IFERROR(IF(VLOOKUP(VLOOKUP($C$88,Data!$B$3:$X$3390,7,FALSE)&amp;"_"&amp;VLOOKUP($C$88,Data!$B$3:$X$3390,10,FALSE)&amp;"_1",Airflow!$B$6:$I$42,6,FALSE)="","",VLOOKUP(VLOOKUP($C$88,Data!$B$3:$X$3390,7,FALSE)&amp;"_"&amp;VLOOKUP($C$88,Data!$B$3:$X$3390,10,FALSE)&amp;"_1",Airflow!$B$6:$I$42,6,FALSE)),"")</f>
        <v>769</v>
      </c>
      <c r="I88" s="86">
        <f>IFERROR(IF(VLOOKUP(VLOOKUP($C$88,Data!$B$3:$X$3390,7,FALSE)&amp;"_"&amp;VLOOKUP($C$88,Data!$B$3:$X$3390,10,FALSE)&amp;"_1",Airflow!$B$6:$I$42,7,FALSE)="","",VLOOKUP(VLOOKUP($C$88,Data!$B$3:$X$3390,7,FALSE)&amp;"_"&amp;VLOOKUP($C$88,Data!$B$3:$X$3390,10,FALSE)&amp;"_1",Airflow!$B$6:$I$42,7,FALSE)),"")</f>
        <v>726</v>
      </c>
      <c r="J88" s="86">
        <f>IFERROR(IF(VLOOKUP(VLOOKUP($C$88,Data!$B$3:$X$3390,7,FALSE)&amp;"_"&amp;VLOOKUP($C$88,Data!$B$3:$X$3390,10,FALSE)&amp;"_1",Airflow!$B$6:$I$42,8,FALSE)="","",VLOOKUP(VLOOKUP($C$88,Data!$B$3:$X$3390,7,FALSE)&amp;"_"&amp;VLOOKUP($C$88,Data!$B$3:$X$3390,10,FALSE)&amp;"_1",Airflow!$B$6:$I$42,8,FALSE)),"")</f>
        <v>692</v>
      </c>
      <c r="K88" s="86"/>
      <c r="L88" s="86"/>
      <c r="M88" s="86" t="str">
        <f>IFERROR(IF(VLOOKUP(VLOOKUP($C$88,Data!$B$3:$X$3390,7,FALSE)&amp;"_"&amp;VLOOKUP($C$88,Data!$B$3:$X$3390,10,FALSE)&amp;"_1",Airflow!$B$6:$I$42,11,FALSE)="","",VLOOKUP(VLOOKUP($C$88,Data!$B$3:$X$3390,7,FALSE)&amp;"_"&amp;VLOOKUP($C$88,Data!$B$3:$X$3390,10,FALSE)&amp;"_1",Airflow!$B$6:$I$42,11,FALSE)),"")</f>
        <v/>
      </c>
      <c r="N88" s="94"/>
      <c r="O88" s="63"/>
      <c r="P88" s="93"/>
      <c r="Q88" s="182"/>
      <c r="R88" s="167" t="str">
        <f>IF(Front!D33= "","","kW")</f>
        <v>kW</v>
      </c>
      <c r="S88" s="167" t="str">
        <f>IF(Front!D33= "","","BTUH")</f>
        <v>BTUH</v>
      </c>
      <c r="T88" s="183"/>
      <c r="U88" s="183"/>
      <c r="V88" s="183"/>
      <c r="W88" s="183"/>
      <c r="X88" s="183"/>
      <c r="Y88" s="183"/>
      <c r="Z88" s="182" t="str">
        <f>IF(Front!D33= "","","Per Stage (A)")</f>
        <v>Per Stage (A)</v>
      </c>
      <c r="AA88" s="182"/>
      <c r="AB88" s="107"/>
    </row>
    <row r="89" spans="1:28" ht="12.75" customHeight="1">
      <c r="A89" s="35"/>
      <c r="B89" s="95"/>
      <c r="C89" s="84"/>
      <c r="D89" s="84"/>
      <c r="E89" s="86" t="str">
        <f>IFERROR(IF(VLOOKUP(VLOOKUP($C$88,Data!$B$3:$X$3390,7,FALSE)&amp;"_"&amp;VLOOKUP($C$88,Data!$B$3:$X$3390,10,FALSE)&amp;"_3",Airflow!$B$6:$I$42,3,FALSE)="","",VLOOKUP(VLOOKUP($C$88,Data!$B$3:$X$3390,7,FALSE)&amp;"_"&amp;VLOOKUP($C$88,Data!$B$3:$X$3390,10,FALSE)&amp;"_2",Airflow!$B$6:$I$42,3,FALSE)),"")</f>
        <v>Tap 2</v>
      </c>
      <c r="F89" s="86">
        <f>IFERROR(IF(VLOOKUP(VLOOKUP($C$88,Data!$B$3:$X$3390,7,FALSE)&amp;"_"&amp;VLOOKUP($C$88,Data!$B$3:$X$3390,10,FALSE)&amp;"_3",Airflow!$B$6:$I$42,4,FALSE)="","",VLOOKUP(VLOOKUP($C$88,Data!$B$3:$X$3390,7,FALSE)&amp;"_"&amp;VLOOKUP($C$88,Data!$B$3:$X$3390,10,FALSE)&amp;"_2",Airflow!$B$6:$I$42,4,FALSE)),"")</f>
        <v>1051</v>
      </c>
      <c r="G89" s="86">
        <f>IFERROR(IF(VLOOKUP(VLOOKUP($C$88,Data!$B$3:$X$3390,7,FALSE)&amp;"_"&amp;VLOOKUP($C$88,Data!$B$3:$X$3390,10,FALSE)&amp;"_3",Airflow!$B$6:$I$42,5,FALSE)="","",VLOOKUP(VLOOKUP($C$88,Data!$B$3:$X$3390,7,FALSE)&amp;"_"&amp;VLOOKUP($C$88,Data!$B$3:$X$3390,10,FALSE)&amp;"_2",Airflow!$B$6:$I$42,5,FALSE)),"")</f>
        <v>1028</v>
      </c>
      <c r="H89" s="86">
        <f>IFERROR(IF(VLOOKUP(VLOOKUP($C$88,Data!$B$3:$X$3390,7,FALSE)&amp;"_"&amp;VLOOKUP($C$88,Data!$B$3:$X$3390,10,FALSE)&amp;"_3",Airflow!$B$6:$I$42,6,FALSE)="","",VLOOKUP(VLOOKUP($C$88,Data!$B$3:$X$3390,7,FALSE)&amp;"_"&amp;VLOOKUP($C$88,Data!$B$3:$X$3390,10,FALSE)&amp;"_2",Airflow!$B$6:$I$42,6,FALSE)),"")</f>
        <v>1000</v>
      </c>
      <c r="I89" s="86">
        <f>IFERROR(IF(VLOOKUP(VLOOKUP($C$88,Data!$B$3:$X$3390,7,FALSE)&amp;"_"&amp;VLOOKUP($C$88,Data!$B$3:$X$3390,10,FALSE)&amp;"_3",Airflow!$B$6:$I$42,7,FALSE)="","",VLOOKUP(VLOOKUP($C$88,Data!$B$3:$X$3390,7,FALSE)&amp;"_"&amp;VLOOKUP($C$88,Data!$B$3:$X$3390,10,FALSE)&amp;"_2",Airflow!$B$6:$I$42,7,FALSE)),"")</f>
        <v>956</v>
      </c>
      <c r="J89" s="86">
        <f>IFERROR(IF(VLOOKUP(VLOOKUP($C$88,Data!$B$3:$X$3390,7,FALSE)&amp;"_"&amp;VLOOKUP($C$88,Data!$B$3:$X$3390,10,FALSE)&amp;"_3",Airflow!$B$6:$I$42,8,FALSE)="","",VLOOKUP(VLOOKUP($C$88,Data!$B$3:$X$3390,7,FALSE)&amp;"_"&amp;VLOOKUP($C$88,Data!$B$3:$X$3390,10,FALSE)&amp;"_2",Airflow!$B$6:$I$42,8,FALSE)),"")</f>
        <v>930</v>
      </c>
      <c r="K89" s="86"/>
      <c r="L89" s="86"/>
      <c r="M89" s="86" t="str">
        <f>IFERROR(IF(VLOOKUP(VLOOKUP($C$88,Data!$B$3:$X$3390,7,FALSE)&amp;"_"&amp;VLOOKUP($C$88,Data!$B$3:$X$3390,10,FALSE)&amp;"_3",Airflow!$B$6:$I$42,11,FALSE)="","",VLOOKUP(VLOOKUP($C$88,Data!$B$3:$X$3390,7,FALSE)&amp;"_"&amp;VLOOKUP($C$88,Data!$B$3:$X$3390,10,FALSE)&amp;"_2",Airflow!$B$6:$I$42,11,FALSE)),"")</f>
        <v/>
      </c>
      <c r="N89" s="94"/>
      <c r="O89" s="63"/>
      <c r="P89" s="93"/>
      <c r="Q89" s="182"/>
      <c r="R89" s="167" t="str">
        <f>IF(Front!D33= "","","240[1]")</f>
        <v>240[1]</v>
      </c>
      <c r="S89" s="167" t="str">
        <f>IF(Front!D33= "","","240[1]")</f>
        <v>240[1]</v>
      </c>
      <c r="T89" s="167" t="str">
        <f>IF(Front!D33= "","","208 V")</f>
        <v>208 V</v>
      </c>
      <c r="U89" s="167" t="str">
        <f>IF(Front!D33= "","","240 V")</f>
        <v>240 V</v>
      </c>
      <c r="V89" s="167" t="str">
        <f>IF(Front!D33= "","","208 V")</f>
        <v>208 V</v>
      </c>
      <c r="W89" s="167" t="str">
        <f>IF(Front!D33= "","","240 V")</f>
        <v>240 V</v>
      </c>
      <c r="X89" s="167" t="str">
        <f>IF(Front!D33= "","","208 V")</f>
        <v>208 V</v>
      </c>
      <c r="Y89" s="167" t="str">
        <f>IF(Front!D33= "","","240 V")</f>
        <v>240 V</v>
      </c>
      <c r="Z89" s="167" t="str">
        <f>IF(Front!D33= "","","208 V")</f>
        <v>208 V</v>
      </c>
      <c r="AA89" s="167" t="str">
        <f>IF(Front!D33= "","","240 V")</f>
        <v>240 V</v>
      </c>
      <c r="AB89" s="107"/>
    </row>
    <row r="90" spans="1:28" ht="12.75" customHeight="1">
      <c r="A90" s="70"/>
      <c r="B90" s="96"/>
      <c r="C90" s="84"/>
      <c r="D90" s="84"/>
      <c r="E90" s="86" t="str">
        <f>IFERROR(IF(VLOOKUP(VLOOKUP($C$88,Data!$B$3:$X$3390,7,FALSE)&amp;"_"&amp;VLOOKUP($C$88,Data!$B$3:$X$3390,10,FALSE)&amp;"_3",Airflow!$B$6:$I$42,3,FALSE)="","",VLOOKUP(VLOOKUP($C$88,Data!$B$3:$X$3390,7,FALSE)&amp;"_"&amp;VLOOKUP($C$88,Data!$B$3:$X$3390,10,FALSE)&amp;"_3",Airflow!$B$6:$I$42,3,FALSE)),"")</f>
        <v>* Tap 3</v>
      </c>
      <c r="F90" s="86">
        <f>IFERROR(IF(VLOOKUP(VLOOKUP($C$88,Data!$B$3:$X$3390,7,FALSE)&amp;"_"&amp;VLOOKUP($C$88,Data!$B$3:$X$3390,10,FALSE)&amp;"_3",Airflow!$B$6:$I$42,4,FALSE)="","",VLOOKUP(VLOOKUP($C$88,Data!$B$3:$X$3390,7,FALSE)&amp;"_"&amp;VLOOKUP($C$88,Data!$B$3:$X$3390,10,FALSE)&amp;"_3",Airflow!$B$6:$I$42,4,FALSE)),"")</f>
        <v>1247</v>
      </c>
      <c r="G90" s="86">
        <f>IFERROR(IF(VLOOKUP(VLOOKUP($C$88,Data!$B$3:$X$3390,7,FALSE)&amp;"_"&amp;VLOOKUP($C$88,Data!$B$3:$X$3390,10,FALSE)&amp;"_3",Airflow!$B$6:$I$42,5,FALSE)="","",VLOOKUP(VLOOKUP($C$88,Data!$B$3:$X$3390,7,FALSE)&amp;"_"&amp;VLOOKUP($C$88,Data!$B$3:$X$3390,10,FALSE)&amp;"_3",Airflow!$B$6:$I$42,5,FALSE)),"")</f>
        <v>1215</v>
      </c>
      <c r="H90" s="86">
        <f>IFERROR(IF(VLOOKUP(VLOOKUP($C$88,Data!$B$3:$X$3390,7,FALSE)&amp;"_"&amp;VLOOKUP($C$88,Data!$B$3:$X$3390,10,FALSE)&amp;"_3",Airflow!$B$6:$I$42,6,FALSE)="","",VLOOKUP(VLOOKUP($C$88,Data!$B$3:$X$3390,7,FALSE)&amp;"_"&amp;VLOOKUP($C$88,Data!$B$3:$X$3390,10,FALSE)&amp;"_3",Airflow!$B$6:$I$42,6,FALSE)),"")</f>
        <v>1188</v>
      </c>
      <c r="I90" s="86">
        <f>IFERROR(IF(VLOOKUP(VLOOKUP($C$88,Data!$B$3:$X$3390,7,FALSE)&amp;"_"&amp;VLOOKUP($C$88,Data!$B$3:$X$3390,10,FALSE)&amp;"_3",Airflow!$B$6:$I$42,7,FALSE)="","",VLOOKUP(VLOOKUP($C$88,Data!$B$3:$X$3390,7,FALSE)&amp;"_"&amp;VLOOKUP($C$88,Data!$B$3:$X$3390,10,FALSE)&amp;"_3",Airflow!$B$6:$I$42,7,FALSE)),"")</f>
        <v>1161</v>
      </c>
      <c r="J90" s="86">
        <f>IFERROR(IF(VLOOKUP(VLOOKUP($C$88,Data!$B$3:$X$3390,7,FALSE)&amp;"_"&amp;VLOOKUP($C$88,Data!$B$3:$X$3390,10,FALSE)&amp;"_3",Airflow!$B$6:$I$42,8,FALSE)="","",VLOOKUP(VLOOKUP($C$88,Data!$B$3:$X$3390,7,FALSE)&amp;"_"&amp;VLOOKUP($C$88,Data!$B$3:$X$3390,10,FALSE)&amp;"_3",Airflow!$B$6:$I$42,8,FALSE)),"")</f>
        <v>1126</v>
      </c>
      <c r="K90" s="86"/>
      <c r="L90" s="86"/>
      <c r="M90" s="86" t="str">
        <f>IFERROR(IF(VLOOKUP(VLOOKUP($C$88,Data!$B$3:$X$3390,7,FALSE)&amp;"_"&amp;VLOOKUP($C$88,Data!$B$3:$X$3390,10,FALSE)&amp;"_3",Airflow!$B$6:$I$42,11,FALSE)="","",VLOOKUP(VLOOKUP($C$88,Data!$B$3:$X$3390,7,FALSE)&amp;"_"&amp;VLOOKUP($C$88,Data!$B$3:$X$3390,10,FALSE)&amp;"_3",Airflow!$B$6:$I$42,11,FALSE)),"")</f>
        <v/>
      </c>
      <c r="N90" s="94"/>
      <c r="O90" s="63"/>
      <c r="P90" s="93"/>
      <c r="Q90" s="85" t="str">
        <f>IF(Front!G33= "","",Front!G33)</f>
        <v>SM6A3710R</v>
      </c>
      <c r="R90" s="86">
        <f>IFERROR(IF(VLOOKUP(VLOOKUP($Q90,Data!$B$3:$X$3390,3,FALSE)&amp;"_"&amp;VLOOKUP($Q90,Data!$B$3:$X$3390,7,FALSE)&amp;"_"&amp;VLOOKUP($Q90,Data!$B$3:$X$3390,9,FALSE),'Electrial data'!$C$7:$N$42,3,FALSE)="","",VLOOKUP(VLOOKUP($Q90,Data!$B$3:$X$3390,3,FALSE)&amp;"_"&amp;VLOOKUP($Q90,Data!$B$3:$X$3390,7,FALSE)&amp;"_"&amp;VLOOKUP($Q90,Data!$B$3:$X$3390,9,FALSE),'Electrial data'!$C$7:$N$42,3,FALSE)),"")</f>
        <v>10</v>
      </c>
      <c r="S90" s="165">
        <f>IFERROR(IF(VLOOKUP(VLOOKUP($Q90,Data!$B$3:$X$3390,3,FALSE)&amp;"_"&amp;VLOOKUP($Q90,Data!$B$3:$X$3390,7,FALSE)&amp;"_"&amp;VLOOKUP($Q90,Data!$B$3:$X$3390,9,FALSE),'Electrial data'!$C$7:$N$42,4,FALSE)="","",VLOOKUP(VLOOKUP($Q90,Data!$B$3:$X$3390,3,FALSE)&amp;"_"&amp;VLOOKUP($Q90,Data!$B$3:$X$3390,7,FALSE)&amp;"_"&amp;VLOOKUP($Q90,Data!$B$3:$X$3390,9,FALSE),'Electrial data'!$C$7:$N$42,4,FALSE)),"")</f>
        <v>34121.42</v>
      </c>
      <c r="T90" s="166">
        <f>IFERROR(IF(VLOOKUP(VLOOKUP($Q90,Data!$B$3:$X$3390,3,FALSE)&amp;"_"&amp;VLOOKUP($Q90,Data!$B$3:$X$3390,7,FALSE)&amp;"_"&amp;VLOOKUP($Q90,Data!$B$3:$X$3390,9,FALSE),'Electrial data'!$C$7:$N$42,5,FALSE)="","",VLOOKUP(VLOOKUP($Q90,Data!$B$3:$X$3390,3,FALSE)&amp;"_"&amp;VLOOKUP($Q90,Data!$B$3:$X$3390,7,FALSE)&amp;"_"&amp;VLOOKUP($Q90,Data!$B$3:$X$3390,9,FALSE),'Electrial data'!$C$7:$N$42,5,FALSE)),"")</f>
        <v>3.1</v>
      </c>
      <c r="U90" s="166">
        <f>IFERROR(IF(VLOOKUP(VLOOKUP($Q90,Data!$B$3:$X$3390,3,FALSE)&amp;"_"&amp;VLOOKUP($Q90,Data!$B$3:$X$3390,7,FALSE)&amp;"_"&amp;VLOOKUP($Q90,Data!$B$3:$X$3390,9,FALSE),'Electrial data'!$C$7:$N$42,6,FALSE)="","",VLOOKUP(VLOOKUP($Q90,Data!$B$3:$X$3390,3,FALSE)&amp;"_"&amp;VLOOKUP($Q90,Data!$B$3:$X$3390,7,FALSE)&amp;"_"&amp;VLOOKUP($Q90,Data!$B$3:$X$3390,9,FALSE),'Electrial data'!$C$7:$N$42,6,FALSE)),"")</f>
        <v>2.9</v>
      </c>
      <c r="V90" s="166">
        <f>IFERROR(IF(VLOOKUP(VLOOKUP($Q90,Data!$B$3:$X$3390,3,FALSE)&amp;"_"&amp;VLOOKUP($Q90,Data!$B$3:$X$3390,7,FALSE)&amp;"_"&amp;VLOOKUP($Q90,Data!$B$3:$X$3390,9,FALSE),'Electrial data'!$C$7:$N$42,7,FALSE)="","",VLOOKUP(VLOOKUP($Q90,Data!$B$3:$X$3390,3,FALSE)&amp;"_"&amp;VLOOKUP($Q90,Data!$B$3:$X$3390,7,FALSE)&amp;"_"&amp;VLOOKUP($Q90,Data!$B$3:$X$3390,9,FALSE),'Electrial data'!$C$7:$N$42,7,FALSE)),"")</f>
        <v>39.211111111111116</v>
      </c>
      <c r="W90" s="166">
        <f>IFERROR(IF(VLOOKUP(VLOOKUP($Q90,Data!$B$3:$X$3390,3,FALSE)&amp;"_"&amp;VLOOKUP($Q90,Data!$B$3:$X$3390,7,FALSE)&amp;"_"&amp;VLOOKUP($Q90,Data!$B$3:$X$3390,9,FALSE),'Electrial data'!$C$7:$N$42,8,FALSE)="","",VLOOKUP(VLOOKUP($Q90,Data!$B$3:$X$3390,3,FALSE)&amp;"_"&amp;VLOOKUP($Q90,Data!$B$3:$X$3390,7,FALSE)&amp;"_"&amp;VLOOKUP($Q90,Data!$B$3:$X$3390,9,FALSE),'Electrial data'!$C$7:$N$42,8,FALSE)),"")</f>
        <v>44.566666666666663</v>
      </c>
      <c r="X90" s="166">
        <f>IFERROR(IF(VLOOKUP(VLOOKUP($Q90,Data!$B$3:$X$3390,3,FALSE)&amp;"_"&amp;VLOOKUP($Q90,Data!$B$3:$X$3390,7,FALSE)&amp;"_"&amp;VLOOKUP($Q90,Data!$B$3:$X$3390,9,FALSE),'Electrial data'!$C$7:$N$42,9,FALSE)="","",VLOOKUP(VLOOKUP($Q90,Data!$B$3:$X$3390,3,FALSE)&amp;"_"&amp;VLOOKUP($Q90,Data!$B$3:$X$3390,7,FALSE)&amp;"_"&amp;VLOOKUP($Q90,Data!$B$3:$X$3390,9,FALSE),'Electrial data'!$C$7:$N$42,9,FALSE)),"")</f>
        <v>49.013888888888893</v>
      </c>
      <c r="Y90" s="166">
        <f>IFERROR(IF(VLOOKUP(VLOOKUP($Q90,Data!$B$3:$X$3390,3,FALSE)&amp;"_"&amp;VLOOKUP($Q90,Data!$B$3:$X$3390,7,FALSE)&amp;"_"&amp;VLOOKUP($Q90,Data!$B$3:$X$3390,9,FALSE),'Electrial data'!$C$7:$N$42,10,FALSE)="","",VLOOKUP(VLOOKUP($Q90,Data!$B$3:$X$3390,3,FALSE)&amp;"_"&amp;VLOOKUP($Q90,Data!$B$3:$X$3390,7,FALSE)&amp;"_"&amp;VLOOKUP($Q90,Data!$B$3:$X$3390,9,FALSE),'Electrial data'!$C$7:$N$42,10,FALSE)),"")</f>
        <v>55.708333333333329</v>
      </c>
      <c r="Z90" s="86">
        <f>IFERROR(IF(VLOOKUP(VLOOKUP($Q90,Data!$B$3:$X$3390,3,FALSE)&amp;"_"&amp;VLOOKUP($Q90,Data!$B$3:$X$3390,7,FALSE)&amp;"_"&amp;VLOOKUP($Q90,Data!$B$3:$X$3390,9,FALSE),'Electrial data'!$C$7:$N$42,11,FALSE)="","",VLOOKUP(VLOOKUP($Q90,Data!$B$3:$X$3390,3,FALSE)&amp;"_"&amp;VLOOKUP($Q90,Data!$B$3:$X$3390,7,FALSE)&amp;"_"&amp;VLOOKUP($Q90,Data!$B$3:$X$3390,9,FALSE),'Electrial data'!$C$7:$N$42,11,FALSE)),"")</f>
        <v>50</v>
      </c>
      <c r="AA90" s="86">
        <f>IFERROR(IF(VLOOKUP(VLOOKUP($Q90,Data!$B$3:$X$3390,3,FALSE)&amp;"_"&amp;VLOOKUP($Q90,Data!$B$3:$X$3390,7,FALSE)&amp;"_"&amp;VLOOKUP($Q90,Data!$B$3:$X$3390,9,FALSE),'Electrial data'!$C$7:$N$42,12,FALSE)="","",VLOOKUP(VLOOKUP($Q90,Data!$B$3:$X$3390,3,FALSE)&amp;"_"&amp;VLOOKUP($Q90,Data!$B$3:$X$3390,7,FALSE)&amp;"_"&amp;VLOOKUP($Q90,Data!$B$3:$X$3390,9,FALSE),'Electrial data'!$C$7:$N$42,12,FALSE)),"")</f>
        <v>60</v>
      </c>
      <c r="AB90" s="107"/>
    </row>
    <row r="91" spans="1:28" ht="12.75" customHeight="1">
      <c r="A91" s="63"/>
      <c r="B91" s="93"/>
      <c r="C91" s="84"/>
      <c r="D91" s="84"/>
      <c r="E91" s="86" t="str">
        <f>IFERROR(IF(VLOOKUP(VLOOKUP($C$88,Data!$B$3:$X$3390,7,FALSE)&amp;"_"&amp;VLOOKUP($C$88,Data!$B$3:$X$3390,10,FALSE)&amp;"_4",Airflow!$B$6:$I$42,3,FALSE)="","",VLOOKUP(VLOOKUP($C$88,Data!$B$3:$X$3390,7,FALSE)&amp;"_"&amp;VLOOKUP($C$88,Data!$B$3:$X$3390,10,FALSE)&amp;"_4",Airflow!$B$6:$I$42,3,FALSE)),"")</f>
        <v>^ Tap 4</v>
      </c>
      <c r="F91" s="86">
        <f>IFERROR(IF(VLOOKUP(VLOOKUP($C$88,Data!$B$3:$X$3390,7,FALSE)&amp;"_"&amp;VLOOKUP($C$88,Data!$B$3:$X$3390,10,FALSE)&amp;"_4",Airflow!$B$6:$I$42,4,FALSE)="","",VLOOKUP(VLOOKUP($C$88,Data!$B$3:$X$3390,7,FALSE)&amp;"_"&amp;VLOOKUP($C$88,Data!$B$3:$X$3390,10,FALSE)&amp;"_4",Airflow!$B$6:$I$42,4,FALSE)),"")</f>
        <v>1310</v>
      </c>
      <c r="G91" s="86">
        <f>IFERROR(IF(VLOOKUP(VLOOKUP($C$88,Data!$B$3:$X$3390,7,FALSE)&amp;"_"&amp;VLOOKUP($C$88,Data!$B$3:$X$3390,10,FALSE)&amp;"_4",Airflow!$B$6:$I$42,5,FALSE)="","",VLOOKUP(VLOOKUP($C$88,Data!$B$3:$X$3390,7,FALSE)&amp;"_"&amp;VLOOKUP($C$88,Data!$B$3:$X$3390,10,FALSE)&amp;"_4",Airflow!$B$6:$I$42,5,FALSE)),"")</f>
        <v>1279</v>
      </c>
      <c r="H91" s="86">
        <f>IFERROR(IF(VLOOKUP(VLOOKUP($C$88,Data!$B$3:$X$3390,7,FALSE)&amp;"_"&amp;VLOOKUP($C$88,Data!$B$3:$X$3390,10,FALSE)&amp;"_4",Airflow!$B$6:$I$42,6,FALSE)="","",VLOOKUP(VLOOKUP($C$88,Data!$B$3:$X$3390,7,FALSE)&amp;"_"&amp;VLOOKUP($C$88,Data!$B$3:$X$3390,10,FALSE)&amp;"_4",Airflow!$B$6:$I$42,6,FALSE)),"")</f>
        <v>1254</v>
      </c>
      <c r="I91" s="86">
        <f>IFERROR(IF(VLOOKUP(VLOOKUP($C$88,Data!$B$3:$X$3390,7,FALSE)&amp;"_"&amp;VLOOKUP($C$88,Data!$B$3:$X$3390,10,FALSE)&amp;"_4",Airflow!$B$6:$I$42,7,FALSE)="","",VLOOKUP(VLOOKUP($C$88,Data!$B$3:$X$3390,7,FALSE)&amp;"_"&amp;VLOOKUP($C$88,Data!$B$3:$X$3390,10,FALSE)&amp;"_4",Airflow!$B$6:$I$42,7,FALSE)),"")</f>
        <v>1228</v>
      </c>
      <c r="J91" s="86">
        <f>IFERROR(IF(VLOOKUP(VLOOKUP($C$88,Data!$B$3:$X$3390,7,FALSE)&amp;"_"&amp;VLOOKUP($C$88,Data!$B$3:$X$3390,10,FALSE)&amp;"_4",Airflow!$B$6:$I$42,8,FALSE)="","",VLOOKUP(VLOOKUP($C$88,Data!$B$3:$X$3390,7,FALSE)&amp;"_"&amp;VLOOKUP($C$88,Data!$B$3:$X$3390,10,FALSE)&amp;"_4",Airflow!$B$6:$I$42,8,FALSE)),"")</f>
        <v>1200</v>
      </c>
      <c r="K91" s="86"/>
      <c r="L91" s="86"/>
      <c r="M91" s="86" t="str">
        <f>IFERROR(IF(VLOOKUP(VLOOKUP($C$88,Data!$B$3:$X$3390,7,FALSE)&amp;"_"&amp;VLOOKUP($C$88,Data!$B$3:$X$3390,10,FALSE)&amp;"_4",Airflow!$B$6:$I$42,11,FALSE)="","",VLOOKUP(VLOOKUP($C$88,Data!$B$3:$X$3390,7,FALSE)&amp;"_"&amp;VLOOKUP($C$88,Data!$B$3:$X$3390,10,FALSE)&amp;"_4",Airflow!$B$6:$I$42,11,FALSE)),"")</f>
        <v/>
      </c>
      <c r="N91" s="94"/>
      <c r="O91" s="63"/>
      <c r="P91" s="93"/>
      <c r="Q91" s="144"/>
      <c r="R91" s="160"/>
      <c r="S91" s="160"/>
      <c r="T91" s="168"/>
      <c r="U91" s="168"/>
      <c r="V91" s="168"/>
      <c r="W91" s="168"/>
      <c r="X91" s="168"/>
      <c r="Y91" s="168"/>
      <c r="Z91" s="168"/>
      <c r="AA91" s="168"/>
      <c r="AB91" s="107"/>
    </row>
    <row r="92" spans="1:28" ht="12.75" customHeight="1">
      <c r="A92" s="63"/>
      <c r="B92" s="93"/>
      <c r="C92" s="84"/>
      <c r="D92" s="84"/>
      <c r="E92" s="86" t="str">
        <f>IFERROR(IF(VLOOKUP(VLOOKUP($C$88,Data!$B$3:$X$3390,7,FALSE)&amp;"_"&amp;VLOOKUP($C$88,Data!$B$3:$X$3390,10,FALSE)&amp;"_5",Airflow!$B$6:$I$42,3,FALSE)="","",VLOOKUP(VLOOKUP($C$88,Data!$B$3:$X$3390,7,FALSE)&amp;"_"&amp;VLOOKUP($C$88,Data!$B$3:$X$3390,10,FALSE)&amp;"_5",Airflow!$B$6:$I$42,3,FALSE)),"")</f>
        <v>Tap 5</v>
      </c>
      <c r="F92" s="86">
        <f>IFERROR(IF(VLOOKUP(VLOOKUP($C$88,Data!$B$3:$X$3390,7,FALSE)&amp;"_"&amp;VLOOKUP($C$88,Data!$B$3:$X$3390,10,FALSE)&amp;"_5",Airflow!$B$6:$I$42,4,FALSE)="","",VLOOKUP(VLOOKUP($C$88,Data!$B$3:$X$3390,7,FALSE)&amp;"_"&amp;VLOOKUP($C$88,Data!$B$3:$X$3390,10,FALSE)&amp;"_5",Airflow!$B$6:$I$42,4,FALSE)),"")</f>
        <v>1364</v>
      </c>
      <c r="G92" s="86">
        <f>IFERROR(IF(VLOOKUP(VLOOKUP($C$88,Data!$B$3:$X$3390,7,FALSE)&amp;"_"&amp;VLOOKUP($C$88,Data!$B$3:$X$3390,10,FALSE)&amp;"_5",Airflow!$B$6:$I$42,5,FALSE)="","",VLOOKUP(VLOOKUP($C$88,Data!$B$3:$X$3390,7,FALSE)&amp;"_"&amp;VLOOKUP($C$88,Data!$B$3:$X$3390,10,FALSE)&amp;"_5",Airflow!$B$6:$I$42,5,FALSE)),"")</f>
        <v>1334</v>
      </c>
      <c r="H92" s="86">
        <f>IFERROR(IF(VLOOKUP(VLOOKUP($C$88,Data!$B$3:$X$3390,7,FALSE)&amp;"_"&amp;VLOOKUP($C$88,Data!$B$3:$X$3390,10,FALSE)&amp;"_5",Airflow!$B$6:$I$42,6,FALSE)="","",VLOOKUP(VLOOKUP($C$88,Data!$B$3:$X$3390,7,FALSE)&amp;"_"&amp;VLOOKUP($C$88,Data!$B$3:$X$3390,10,FALSE)&amp;"_5",Airflow!$B$6:$I$42,6,FALSE)),"")</f>
        <v>1304</v>
      </c>
      <c r="I92" s="86">
        <f>IFERROR(IF(VLOOKUP(VLOOKUP($C$88,Data!$B$3:$X$3390,7,FALSE)&amp;"_"&amp;VLOOKUP($C$88,Data!$B$3:$X$3390,10,FALSE)&amp;"_5",Airflow!$B$6:$I$42,7,FALSE)="","",VLOOKUP(VLOOKUP($C$88,Data!$B$3:$X$3390,7,FALSE)&amp;"_"&amp;VLOOKUP($C$88,Data!$B$3:$X$3390,10,FALSE)&amp;"_5",Airflow!$B$6:$I$42,7,FALSE)),"")</f>
        <v>1279</v>
      </c>
      <c r="J92" s="86">
        <f>IFERROR(IF(VLOOKUP(VLOOKUP($C$88,Data!$B$3:$X$3390,7,FALSE)&amp;"_"&amp;VLOOKUP($C$88,Data!$B$3:$X$3390,10,FALSE)&amp;"_5",Airflow!$B$6:$I$42,8,FALSE)="","",VLOOKUP(VLOOKUP($C$88,Data!$B$3:$X$3390,7,FALSE)&amp;"_"&amp;VLOOKUP($C$88,Data!$B$3:$X$3390,10,FALSE)&amp;"_5",Airflow!$B$6:$I$42,8,FALSE)),"")</f>
        <v>1250</v>
      </c>
      <c r="K92" s="86"/>
      <c r="L92" s="86"/>
      <c r="M92" s="86" t="str">
        <f>IFERROR(IF(VLOOKUP(VLOOKUP($C$88,Data!$B$3:$X$3390,7,FALSE)&amp;"_"&amp;VLOOKUP($C$88,Data!$B$3:$X$3390,10,FALSE)&amp;"_5",Airflow!$B$6:$I$42,11,FALSE)="","",VLOOKUP(VLOOKUP($C$88,Data!$B$3:$X$3390,7,FALSE)&amp;"_"&amp;VLOOKUP($C$88,Data!$B$3:$X$3390,10,FALSE)&amp;"_5",Airflow!$B$6:$I$42,11,FALSE)),"")</f>
        <v/>
      </c>
      <c r="N92" s="94"/>
      <c r="O92" s="63"/>
      <c r="P92" s="93"/>
      <c r="Q92" s="144"/>
      <c r="R92" s="160"/>
      <c r="S92" s="160"/>
      <c r="T92" s="160"/>
      <c r="U92" s="160"/>
      <c r="V92" s="160"/>
      <c r="W92" s="160"/>
      <c r="X92" s="160"/>
      <c r="Y92" s="160"/>
      <c r="Z92" s="160"/>
      <c r="AA92" s="160"/>
      <c r="AB92" s="107"/>
    </row>
    <row r="93" spans="1:28" ht="12.75" customHeight="1">
      <c r="A93" s="63"/>
      <c r="B93" s="93"/>
      <c r="C93" s="162"/>
      <c r="D93" s="163"/>
      <c r="E93" s="163"/>
      <c r="F93" s="163"/>
      <c r="G93" s="163"/>
      <c r="H93" s="163"/>
      <c r="I93" s="163"/>
      <c r="J93" s="163"/>
      <c r="K93" s="163"/>
      <c r="L93" s="163"/>
      <c r="M93" s="63"/>
      <c r="N93" s="94"/>
      <c r="O93" s="75"/>
      <c r="P93" s="108"/>
      <c r="Q93" s="85"/>
      <c r="R93" s="86"/>
      <c r="S93" s="86"/>
      <c r="T93" s="86"/>
      <c r="U93" s="86"/>
      <c r="V93" s="86"/>
      <c r="W93" s="86"/>
      <c r="X93" s="86"/>
      <c r="Y93" s="86"/>
      <c r="Z93" s="86"/>
      <c r="AA93" s="86"/>
      <c r="AB93" s="107"/>
    </row>
    <row r="94" spans="1:28" ht="12.75" customHeight="1">
      <c r="A94" s="63"/>
      <c r="B94" s="104"/>
      <c r="N94" s="107"/>
      <c r="P94" s="104"/>
      <c r="Q94" s="113"/>
      <c r="R94" s="71"/>
      <c r="S94" s="71"/>
      <c r="T94" s="71"/>
      <c r="U94" s="71"/>
      <c r="V94" s="71"/>
      <c r="W94" s="71"/>
      <c r="X94" s="71"/>
      <c r="Y94" s="71"/>
      <c r="Z94" s="71"/>
      <c r="AA94" s="71"/>
      <c r="AB94" s="107"/>
    </row>
    <row r="95" spans="1:28" ht="12.75" customHeight="1">
      <c r="A95" s="63"/>
      <c r="B95" s="93"/>
      <c r="C95" s="1" t="s">
        <v>137</v>
      </c>
      <c r="N95" s="94"/>
      <c r="P95" s="104"/>
      <c r="Q95" s="63" t="s">
        <v>129</v>
      </c>
      <c r="Y95" s="168"/>
      <c r="Z95" s="168"/>
      <c r="AA95" s="168"/>
      <c r="AB95" s="107"/>
    </row>
    <row r="96" spans="1:28" ht="12.75" customHeight="1">
      <c r="A96" s="63"/>
      <c r="B96" s="93"/>
      <c r="C96" s="1" t="s">
        <v>138</v>
      </c>
      <c r="N96" s="94"/>
      <c r="P96" s="104"/>
      <c r="Q96" s="63" t="s">
        <v>130</v>
      </c>
      <c r="Y96" s="168"/>
      <c r="Z96" s="168"/>
      <c r="AA96" s="168"/>
      <c r="AB96" s="107"/>
    </row>
    <row r="97" spans="1:29" ht="12.75" customHeight="1">
      <c r="A97" s="63"/>
      <c r="B97" s="104"/>
      <c r="C97" s="1" t="s">
        <v>139</v>
      </c>
      <c r="N97" s="107"/>
      <c r="P97" s="104"/>
      <c r="Q97" s="144"/>
      <c r="R97" s="160"/>
      <c r="S97" s="160"/>
      <c r="T97" s="160"/>
      <c r="U97" s="160"/>
      <c r="V97" s="160"/>
      <c r="W97" s="160"/>
      <c r="X97" s="160"/>
      <c r="Y97" s="160"/>
      <c r="Z97" s="160"/>
      <c r="AA97" s="160"/>
      <c r="AB97" s="107"/>
    </row>
    <row r="98" spans="1:29">
      <c r="A98" s="36"/>
      <c r="B98" s="97"/>
      <c r="C98" s="164"/>
      <c r="D98" s="164"/>
      <c r="E98" s="164"/>
      <c r="F98" s="164"/>
      <c r="G98" s="164"/>
      <c r="H98" s="164"/>
      <c r="I98" s="164"/>
      <c r="J98" s="164"/>
      <c r="K98" s="164"/>
      <c r="L98" s="164"/>
      <c r="M98" s="88"/>
      <c r="N98" s="98"/>
      <c r="P98" s="109"/>
      <c r="Q98" s="169"/>
      <c r="R98" s="170"/>
      <c r="S98" s="170"/>
      <c r="T98" s="170"/>
      <c r="U98" s="170"/>
      <c r="V98" s="170"/>
      <c r="W98" s="170"/>
      <c r="X98" s="170"/>
      <c r="Y98" s="170"/>
      <c r="Z98" s="170"/>
      <c r="AA98" s="170"/>
      <c r="AB98" s="110"/>
    </row>
    <row r="99" spans="1:29">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row>
  </sheetData>
  <sheetProtection algorithmName="SHA-512" hashValue="lsWBWjjmQoFoNsi7Xru+4rXzMcSU2pIeaAZcAW1bOhRd/g6AbYZO/GHldUSKFsKEpyZeFwm2enMtCNaiUVmRMg==" saltValue="sx7insS8rz8dLBciqm/dlw==" spinCount="100000" sheet="1" objects="1" scenarios="1"/>
  <mergeCells count="75">
    <mergeCell ref="T87:U88"/>
    <mergeCell ref="V87:W88"/>
    <mergeCell ref="X87:Y88"/>
    <mergeCell ref="Z87:AA87"/>
    <mergeCell ref="Z88:AA88"/>
    <mergeCell ref="X73:Y74"/>
    <mergeCell ref="Z73:AA73"/>
    <mergeCell ref="Z74:AA74"/>
    <mergeCell ref="Q80:Q82"/>
    <mergeCell ref="R80:S80"/>
    <mergeCell ref="T80:U81"/>
    <mergeCell ref="V80:W81"/>
    <mergeCell ref="X80:Y81"/>
    <mergeCell ref="Z80:AA80"/>
    <mergeCell ref="Z81:AA81"/>
    <mergeCell ref="Q73:Q75"/>
    <mergeCell ref="R73:S73"/>
    <mergeCell ref="T73:U74"/>
    <mergeCell ref="V73:W74"/>
    <mergeCell ref="X66:Y67"/>
    <mergeCell ref="V66:W67"/>
    <mergeCell ref="T66:U67"/>
    <mergeCell ref="Z66:AA66"/>
    <mergeCell ref="Z67:AA67"/>
    <mergeCell ref="Q87:Q89"/>
    <mergeCell ref="R87:S87"/>
    <mergeCell ref="C66:D66"/>
    <mergeCell ref="C73:D73"/>
    <mergeCell ref="C80:D80"/>
    <mergeCell ref="C87:D87"/>
    <mergeCell ref="C67:D67"/>
    <mergeCell ref="C74:D74"/>
    <mergeCell ref="C81:D81"/>
    <mergeCell ref="C88:D88"/>
    <mergeCell ref="E64:J64"/>
    <mergeCell ref="Q66:Q68"/>
    <mergeCell ref="R66:S66"/>
    <mergeCell ref="C10:I10"/>
    <mergeCell ref="J10:L10"/>
    <mergeCell ref="M10:P10"/>
    <mergeCell ref="R10:S10"/>
    <mergeCell ref="R11:S11"/>
    <mergeCell ref="C11:I11"/>
    <mergeCell ref="C12:I12"/>
    <mergeCell ref="C13:I13"/>
    <mergeCell ref="J11:L11"/>
    <mergeCell ref="M11:P11"/>
    <mergeCell ref="J12:L12"/>
    <mergeCell ref="M12:P12"/>
    <mergeCell ref="C8:Q8"/>
    <mergeCell ref="R8:U8"/>
    <mergeCell ref="V8:Y8"/>
    <mergeCell ref="R9:S9"/>
    <mergeCell ref="T9:U9"/>
    <mergeCell ref="V9:W9"/>
    <mergeCell ref="X9:Y9"/>
    <mergeCell ref="M9:P9"/>
    <mergeCell ref="J9:L9"/>
    <mergeCell ref="C9:I9"/>
    <mergeCell ref="T11:U11"/>
    <mergeCell ref="V10:W10"/>
    <mergeCell ref="X10:Y10"/>
    <mergeCell ref="V11:W11"/>
    <mergeCell ref="X11:Y11"/>
    <mergeCell ref="T10:U10"/>
    <mergeCell ref="T12:U12"/>
    <mergeCell ref="V12:W12"/>
    <mergeCell ref="X12:Y12"/>
    <mergeCell ref="J13:L13"/>
    <mergeCell ref="M13:P13"/>
    <mergeCell ref="R13:S13"/>
    <mergeCell ref="T13:U13"/>
    <mergeCell ref="V13:W13"/>
    <mergeCell ref="X13:Y13"/>
    <mergeCell ref="R12:S12"/>
  </mergeCells>
  <conditionalFormatting sqref="C66:D66">
    <cfRule type="expression" dxfId="26" priority="176">
      <formula>OR(C66&lt;&gt;"",D66&lt;&gt;"")</formula>
    </cfRule>
  </conditionalFormatting>
  <conditionalFormatting sqref="C67:D67">
    <cfRule type="expression" dxfId="25" priority="159">
      <formula>C67&lt;&gt;""</formula>
    </cfRule>
  </conditionalFormatting>
  <conditionalFormatting sqref="C73:D73">
    <cfRule type="expression" dxfId="24" priority="158">
      <formula>OR(C73&lt;&gt;"",D73&lt;&gt;"")</formula>
    </cfRule>
  </conditionalFormatting>
  <conditionalFormatting sqref="C74:D74">
    <cfRule type="expression" dxfId="23" priority="160">
      <formula>C74&lt;&gt;""</formula>
    </cfRule>
  </conditionalFormatting>
  <conditionalFormatting sqref="C80:D80">
    <cfRule type="expression" dxfId="22" priority="157">
      <formula>OR(C80&lt;&gt;"",D80&lt;&gt;"")</formula>
    </cfRule>
  </conditionalFormatting>
  <conditionalFormatting sqref="C81:D81">
    <cfRule type="expression" dxfId="21" priority="161">
      <formula>C81&lt;&gt;""</formula>
    </cfRule>
  </conditionalFormatting>
  <conditionalFormatting sqref="C87:D87">
    <cfRule type="expression" dxfId="20" priority="156">
      <formula>OR(C87&lt;&gt;"",D87&lt;&gt;"")</formula>
    </cfRule>
  </conditionalFormatting>
  <conditionalFormatting sqref="C88:D88">
    <cfRule type="expression" dxfId="19" priority="171">
      <formula>C88&lt;&gt;""</formula>
    </cfRule>
  </conditionalFormatting>
  <conditionalFormatting sqref="C10:I13">
    <cfRule type="expression" dxfId="18" priority="61">
      <formula>C10&lt;&gt;""</formula>
    </cfRule>
  </conditionalFormatting>
  <conditionalFormatting sqref="E66:M71">
    <cfRule type="expression" dxfId="17" priority="44">
      <formula>E66&lt;&gt;""</formula>
    </cfRule>
  </conditionalFormatting>
  <conditionalFormatting sqref="E73:M78">
    <cfRule type="expression" dxfId="16" priority="45">
      <formula>E73&lt;&gt;""</formula>
    </cfRule>
  </conditionalFormatting>
  <conditionalFormatting sqref="E80:M85">
    <cfRule type="expression" dxfId="15" priority="46">
      <formula>E80&lt;&gt;""</formula>
    </cfRule>
  </conditionalFormatting>
  <conditionalFormatting sqref="E87:M92">
    <cfRule type="expression" dxfId="14" priority="47">
      <formula>E87&lt;&gt;""</formula>
    </cfRule>
  </conditionalFormatting>
  <conditionalFormatting sqref="J10:Z13">
    <cfRule type="expression" dxfId="13" priority="50">
      <formula>J10&lt;&gt;""</formula>
    </cfRule>
  </conditionalFormatting>
  <conditionalFormatting sqref="Q69">
    <cfRule type="expression" dxfId="12" priority="155">
      <formula>Q69&lt;&gt;""</formula>
    </cfRule>
  </conditionalFormatting>
  <conditionalFormatting sqref="Q66:AA68">
    <cfRule type="expression" dxfId="11" priority="34">
      <formula>Q66&lt;&gt;""</formula>
    </cfRule>
  </conditionalFormatting>
  <conditionalFormatting sqref="Q72:AA75">
    <cfRule type="expression" dxfId="10" priority="23">
      <formula>Q72&lt;&gt;""</formula>
    </cfRule>
  </conditionalFormatting>
  <conditionalFormatting sqref="Q76:AA76">
    <cfRule type="expression" dxfId="9" priority="32">
      <formula>Q76&lt;&gt;""</formula>
    </cfRule>
  </conditionalFormatting>
  <conditionalFormatting sqref="Q78:AA82">
    <cfRule type="expression" dxfId="8" priority="12">
      <formula>Q78&lt;&gt;""</formula>
    </cfRule>
  </conditionalFormatting>
  <conditionalFormatting sqref="Q83:AA83">
    <cfRule type="expression" dxfId="7" priority="21">
      <formula>Q83&lt;&gt;""</formula>
    </cfRule>
  </conditionalFormatting>
  <conditionalFormatting sqref="Q84:AA89">
    <cfRule type="expression" dxfId="6" priority="1">
      <formula>Q84&lt;&gt;""</formula>
    </cfRule>
  </conditionalFormatting>
  <conditionalFormatting sqref="Q90:AA90">
    <cfRule type="expression" dxfId="5" priority="10">
      <formula>Q90&lt;&gt;""</formula>
    </cfRule>
  </conditionalFormatting>
  <conditionalFormatting sqref="Q91:AA92">
    <cfRule type="expression" dxfId="4" priority="66">
      <formula>Q91&lt;&gt;""</formula>
    </cfRule>
  </conditionalFormatting>
  <conditionalFormatting sqref="Q93:AA93">
    <cfRule type="expression" dxfId="3" priority="146">
      <formula>Q93&lt;&gt;""</formula>
    </cfRule>
  </conditionalFormatting>
  <conditionalFormatting sqref="Q98:AA98">
    <cfRule type="expression" dxfId="2" priority="144">
      <formula>Q98&lt;&gt;""</formula>
    </cfRule>
  </conditionalFormatting>
  <conditionalFormatting sqref="R69:AA70">
    <cfRule type="expression" dxfId="1" priority="43">
      <formula>R69&lt;&gt;""</formula>
    </cfRule>
  </conditionalFormatting>
  <conditionalFormatting sqref="R95:AA96 Q97:AA97">
    <cfRule type="expression" dxfId="0" priority="65">
      <formula>Q95&lt;&gt;""</formula>
    </cfRule>
  </conditionalFormatting>
  <printOptions horizontalCentered="1"/>
  <pageMargins left="0" right="0" top="0" bottom="0" header="0.05" footer="0"/>
  <pageSetup scale="51" orientation="portrait" r:id="rId1"/>
  <ignoredErrors>
    <ignoredError sqref="R77:S77 Y68:Z68 W68:X68 U68:V68 X77:Y77 T77:W77 T75:Y76 T78:Y89 Z77:AA77 Z75:AA76 Z78:AA8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2905-C947-4AB8-BDAB-5158AFD5EA12}">
  <dimension ref="E6:AB14"/>
  <sheetViews>
    <sheetView showGridLines="0" workbookViewId="0">
      <selection activeCell="C24" sqref="C24"/>
    </sheetView>
  </sheetViews>
  <sheetFormatPr defaultRowHeight="13.2"/>
  <cols>
    <col min="6" max="6" width="3.88671875" customWidth="1"/>
    <col min="7" max="7" width="10.5546875" customWidth="1"/>
    <col min="8" max="8" width="3" customWidth="1"/>
    <col min="9" max="9" width="16.109375" bestFit="1" customWidth="1"/>
    <col min="10" max="10" width="9.5546875" customWidth="1"/>
    <col min="11" max="11" width="8.109375" customWidth="1"/>
    <col min="12" max="12" width="3.33203125" customWidth="1"/>
    <col min="13" max="13" width="11.109375" customWidth="1"/>
    <col min="14" max="14" width="2.109375" customWidth="1"/>
    <col min="15" max="15" width="9.109375" bestFit="1" customWidth="1"/>
    <col min="19" max="19" width="3.88671875" customWidth="1"/>
    <col min="20" max="20" width="10.5546875" customWidth="1"/>
    <col min="21" max="21" width="3" customWidth="1"/>
    <col min="22" max="22" width="16.109375" bestFit="1" customWidth="1"/>
    <col min="23" max="23" width="9.5546875" customWidth="1"/>
    <col min="24" max="24" width="8.109375" customWidth="1"/>
    <col min="25" max="25" width="3.33203125" customWidth="1"/>
    <col min="26" max="26" width="6.88671875" customWidth="1"/>
    <col min="27" max="27" width="2.109375" customWidth="1"/>
    <col min="28" max="28" width="6" customWidth="1"/>
  </cols>
  <sheetData>
    <row r="6" spans="5:28">
      <c r="E6" s="48" t="s">
        <v>37</v>
      </c>
      <c r="F6" s="199" t="s">
        <v>110</v>
      </c>
      <c r="G6" s="199"/>
      <c r="H6" s="199">
        <v>1</v>
      </c>
      <c r="I6" s="199"/>
      <c r="J6" s="199">
        <v>24</v>
      </c>
      <c r="K6" s="199"/>
      <c r="L6" s="201" t="s">
        <v>38</v>
      </c>
      <c r="M6" s="201"/>
      <c r="N6" s="199" t="s">
        <v>39</v>
      </c>
      <c r="O6" s="199"/>
      <c r="R6" s="48" t="s">
        <v>37</v>
      </c>
      <c r="S6" s="199" t="s">
        <v>110</v>
      </c>
      <c r="T6" s="199"/>
      <c r="U6" s="199">
        <v>1</v>
      </c>
      <c r="V6" s="199"/>
      <c r="W6" s="199">
        <v>24</v>
      </c>
      <c r="X6" s="199"/>
      <c r="Y6" s="201" t="s">
        <v>38</v>
      </c>
      <c r="Z6" s="201"/>
      <c r="AA6" s="199" t="s">
        <v>39</v>
      </c>
      <c r="AB6" s="199"/>
    </row>
    <row r="7" spans="5:28" ht="26.25" customHeight="1">
      <c r="E7" s="47" t="s">
        <v>48</v>
      </c>
      <c r="F7" s="200" t="s">
        <v>51</v>
      </c>
      <c r="G7" s="200"/>
      <c r="H7" s="194" t="s">
        <v>34</v>
      </c>
      <c r="I7" s="195"/>
      <c r="J7" s="200" t="s">
        <v>3</v>
      </c>
      <c r="K7" s="195"/>
      <c r="L7" s="194" t="s">
        <v>44</v>
      </c>
      <c r="M7" s="195"/>
      <c r="N7" s="196" t="s">
        <v>91</v>
      </c>
      <c r="O7" s="197"/>
      <c r="P7" s="46"/>
      <c r="R7" s="47" t="s">
        <v>48</v>
      </c>
      <c r="S7" s="200" t="s">
        <v>51</v>
      </c>
      <c r="T7" s="200"/>
      <c r="U7" s="194" t="s">
        <v>34</v>
      </c>
      <c r="V7" s="200"/>
      <c r="W7" s="194" t="s">
        <v>3</v>
      </c>
      <c r="X7" s="195"/>
      <c r="Y7" s="196" t="s">
        <v>44</v>
      </c>
      <c r="Z7" s="197"/>
      <c r="AA7" s="194" t="s">
        <v>40</v>
      </c>
      <c r="AB7" s="195" t="s">
        <v>40</v>
      </c>
    </row>
    <row r="8" spans="5:28" ht="30" customHeight="1">
      <c r="E8" s="38" t="s">
        <v>37</v>
      </c>
      <c r="F8" s="127" t="s">
        <v>112</v>
      </c>
      <c r="G8" s="128" t="s">
        <v>113</v>
      </c>
      <c r="H8" s="41" t="s">
        <v>56</v>
      </c>
      <c r="I8" s="130" t="s">
        <v>90</v>
      </c>
      <c r="J8" s="131" t="s">
        <v>120</v>
      </c>
      <c r="K8" s="126" t="s">
        <v>41</v>
      </c>
      <c r="L8" s="44" t="s">
        <v>59</v>
      </c>
      <c r="M8" s="126" t="s">
        <v>111</v>
      </c>
      <c r="N8" s="44" t="s">
        <v>103</v>
      </c>
      <c r="O8" s="198" t="s">
        <v>104</v>
      </c>
      <c r="P8" s="40"/>
      <c r="R8" s="38" t="s">
        <v>37</v>
      </c>
      <c r="S8" s="127" t="s">
        <v>112</v>
      </c>
      <c r="T8" s="128" t="s">
        <v>113</v>
      </c>
      <c r="U8" s="41" t="s">
        <v>56</v>
      </c>
      <c r="V8" s="42" t="s">
        <v>45</v>
      </c>
      <c r="W8" s="131" t="s">
        <v>120</v>
      </c>
      <c r="X8" s="126" t="s">
        <v>41</v>
      </c>
      <c r="Y8" s="44" t="s">
        <v>59</v>
      </c>
      <c r="Z8" s="126" t="s">
        <v>111</v>
      </c>
      <c r="AA8" s="43"/>
      <c r="AB8" s="54"/>
    </row>
    <row r="9" spans="5:28" ht="30" customHeight="1">
      <c r="E9" s="39"/>
      <c r="F9" s="127" t="s">
        <v>114</v>
      </c>
      <c r="G9" s="128" t="s">
        <v>113</v>
      </c>
      <c r="H9" s="41" t="s">
        <v>101</v>
      </c>
      <c r="I9" s="130" t="s">
        <v>93</v>
      </c>
      <c r="J9" s="131" t="s">
        <v>121</v>
      </c>
      <c r="K9" s="126" t="s">
        <v>122</v>
      </c>
      <c r="L9" s="44" t="s">
        <v>60</v>
      </c>
      <c r="M9" s="126" t="s">
        <v>117</v>
      </c>
      <c r="N9" s="43"/>
      <c r="O9" s="198"/>
      <c r="P9" s="40"/>
      <c r="R9" s="39"/>
      <c r="S9" s="127" t="s">
        <v>114</v>
      </c>
      <c r="T9" s="128" t="s">
        <v>113</v>
      </c>
      <c r="U9" s="41" t="s">
        <v>57</v>
      </c>
      <c r="V9" s="128" t="s">
        <v>46</v>
      </c>
      <c r="W9" s="131" t="s">
        <v>121</v>
      </c>
      <c r="X9" s="126" t="s">
        <v>122</v>
      </c>
      <c r="Y9" s="44" t="s">
        <v>60</v>
      </c>
      <c r="Z9" s="126" t="s">
        <v>117</v>
      </c>
      <c r="AA9" s="43"/>
      <c r="AB9" s="54"/>
    </row>
    <row r="10" spans="5:28" ht="30" customHeight="1">
      <c r="E10" s="40"/>
      <c r="F10" s="127" t="s">
        <v>115</v>
      </c>
      <c r="G10" s="128" t="s">
        <v>116</v>
      </c>
      <c r="H10" s="41" t="s">
        <v>102</v>
      </c>
      <c r="I10" s="130" t="s">
        <v>94</v>
      </c>
      <c r="J10" s="129"/>
      <c r="L10" s="44" t="s">
        <v>61</v>
      </c>
      <c r="M10" s="126" t="s">
        <v>118</v>
      </c>
      <c r="N10" s="43"/>
      <c r="O10" s="54"/>
      <c r="R10" s="40"/>
      <c r="S10" s="127" t="s">
        <v>115</v>
      </c>
      <c r="T10" s="128" t="s">
        <v>116</v>
      </c>
      <c r="U10" s="41" t="s">
        <v>58</v>
      </c>
      <c r="V10" s="128" t="s">
        <v>47</v>
      </c>
      <c r="W10" s="129"/>
      <c r="Y10" s="44" t="s">
        <v>61</v>
      </c>
      <c r="Z10" s="126" t="s">
        <v>118</v>
      </c>
      <c r="AA10" s="43"/>
      <c r="AB10" s="54"/>
    </row>
    <row r="11" spans="5:28" ht="30" customHeight="1">
      <c r="E11" s="45"/>
      <c r="F11" s="40"/>
      <c r="G11" s="54"/>
      <c r="H11" s="41" t="s">
        <v>54</v>
      </c>
      <c r="I11" s="128" t="s">
        <v>96</v>
      </c>
      <c r="J11" s="40"/>
      <c r="L11" s="44" t="s">
        <v>62</v>
      </c>
      <c r="M11" s="126" t="s">
        <v>119</v>
      </c>
      <c r="N11" s="43"/>
      <c r="O11" s="54"/>
      <c r="R11" s="45"/>
      <c r="S11" s="40"/>
      <c r="T11" s="54"/>
      <c r="W11" s="40"/>
      <c r="Y11" s="44" t="s">
        <v>62</v>
      </c>
      <c r="Z11" s="126" t="s">
        <v>119</v>
      </c>
      <c r="AA11" s="43"/>
      <c r="AB11" s="54"/>
    </row>
    <row r="12" spans="5:28">
      <c r="E12" s="45"/>
      <c r="F12" s="40"/>
      <c r="G12" s="54"/>
      <c r="I12" s="128"/>
      <c r="J12" s="129"/>
      <c r="L12" s="44"/>
      <c r="M12" s="126"/>
      <c r="N12" s="40"/>
      <c r="O12" s="54"/>
      <c r="R12" s="45"/>
      <c r="S12" s="40"/>
      <c r="T12" s="54"/>
      <c r="U12" s="40"/>
      <c r="V12" s="128"/>
      <c r="W12" s="129"/>
      <c r="Y12" s="44"/>
      <c r="Z12" s="126"/>
      <c r="AA12" s="40"/>
      <c r="AB12" s="54"/>
    </row>
    <row r="13" spans="5:28">
      <c r="E13" s="45"/>
      <c r="F13" s="40"/>
      <c r="G13" s="54"/>
      <c r="J13" s="40"/>
      <c r="L13" s="44"/>
      <c r="M13" s="126"/>
      <c r="N13" s="40"/>
      <c r="O13" s="54"/>
      <c r="R13" s="45"/>
      <c r="S13" s="40"/>
      <c r="T13" s="54"/>
      <c r="U13" s="40"/>
      <c r="W13" s="40"/>
      <c r="Y13" s="44"/>
      <c r="Z13" s="126"/>
      <c r="AA13" s="40"/>
      <c r="AB13" s="54"/>
    </row>
    <row r="14" spans="5:28" ht="13.5" customHeight="1"/>
  </sheetData>
  <sheetProtection algorithmName="SHA-512" hashValue="Ypaxsiksn0JVB61wNQt5w9jsWFh4MR0aFvVAwm7uoRHD38aekDw0JUtf/cbHi+YX+bvdLk4JBDHs34GUOx3iWA==" saltValue="r1VhFimCvCJC1MB616KvgA==" spinCount="100000" sheet="1" objects="1" scenarios="1"/>
  <mergeCells count="21">
    <mergeCell ref="W6:X6"/>
    <mergeCell ref="Y6:Z6"/>
    <mergeCell ref="AA6:AB6"/>
    <mergeCell ref="S7:T7"/>
    <mergeCell ref="U7:V7"/>
    <mergeCell ref="W7:X7"/>
    <mergeCell ref="Y7:Z7"/>
    <mergeCell ref="AA7:AB7"/>
    <mergeCell ref="S6:T6"/>
    <mergeCell ref="U6:V6"/>
    <mergeCell ref="L7:M7"/>
    <mergeCell ref="N7:O7"/>
    <mergeCell ref="O8:O9"/>
    <mergeCell ref="F6:G6"/>
    <mergeCell ref="H6:I6"/>
    <mergeCell ref="J6:K6"/>
    <mergeCell ref="F7:G7"/>
    <mergeCell ref="H7:I7"/>
    <mergeCell ref="J7:K7"/>
    <mergeCell ref="L6:M6"/>
    <mergeCell ref="N6:O6"/>
  </mergeCells>
  <pageMargins left="0.7" right="0.7" top="0.75" bottom="0.75" header="0.3" footer="0.3"/>
  <ignoredErrors>
    <ignoredError sqref="L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ED65-2B23-419C-96FE-B4EEB721971C}">
  <dimension ref="B1:X3390"/>
  <sheetViews>
    <sheetView workbookViewId="0">
      <selection activeCell="G17" sqref="G17"/>
    </sheetView>
  </sheetViews>
  <sheetFormatPr defaultRowHeight="13.2"/>
  <cols>
    <col min="2" max="2" width="17.6640625" bestFit="1" customWidth="1"/>
    <col min="3" max="3" width="8.109375" bestFit="1" customWidth="1"/>
    <col min="4" max="4" width="27.6640625" bestFit="1" customWidth="1"/>
    <col min="5" max="5" width="35.88671875" bestFit="1" customWidth="1"/>
    <col min="6" max="6" width="11" bestFit="1" customWidth="1"/>
    <col min="7" max="7" width="30.33203125" bestFit="1" customWidth="1"/>
    <col min="8" max="8" width="10.5546875" bestFit="1" customWidth="1"/>
    <col min="9" max="9" width="26.88671875" bestFit="1" customWidth="1"/>
    <col min="10" max="10" width="14.88671875" bestFit="1" customWidth="1"/>
    <col min="11" max="11" width="32.33203125" bestFit="1" customWidth="1"/>
    <col min="12" max="12" width="10.6640625" bestFit="1" customWidth="1"/>
    <col min="13" max="13" width="25.5546875" bestFit="1" customWidth="1"/>
    <col min="14" max="14" width="32.33203125" bestFit="1" customWidth="1"/>
    <col min="15" max="15" width="23.5546875" bestFit="1" customWidth="1"/>
    <col min="16" max="16" width="26.44140625" bestFit="1" customWidth="1"/>
    <col min="17" max="17" width="13.44140625" bestFit="1" customWidth="1"/>
    <col min="18" max="18" width="20.44140625" bestFit="1" customWidth="1"/>
    <col min="19" max="19" width="20.88671875" bestFit="1" customWidth="1"/>
    <col min="20" max="20" width="34.6640625" bestFit="1" customWidth="1"/>
    <col min="21" max="21" width="24.5546875" bestFit="1" customWidth="1"/>
    <col min="22" max="22" width="29.88671875" bestFit="1" customWidth="1"/>
    <col min="23" max="23" width="28.44140625" bestFit="1" customWidth="1"/>
    <col min="24" max="24" width="36.33203125" bestFit="1" customWidth="1"/>
  </cols>
  <sheetData>
    <row r="1" spans="2:24">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row>
    <row r="2" spans="2:24">
      <c r="B2" t="s">
        <v>74</v>
      </c>
      <c r="C2" t="s">
        <v>48</v>
      </c>
      <c r="D2" t="s">
        <v>49</v>
      </c>
      <c r="E2" t="s">
        <v>50</v>
      </c>
      <c r="F2" t="s">
        <v>51</v>
      </c>
      <c r="G2" t="s">
        <v>34</v>
      </c>
      <c r="H2" t="s">
        <v>3</v>
      </c>
      <c r="I2" t="s">
        <v>52</v>
      </c>
      <c r="J2" t="s">
        <v>44</v>
      </c>
      <c r="K2" t="s">
        <v>53</v>
      </c>
      <c r="L2" t="s">
        <v>40</v>
      </c>
      <c r="M2" t="s">
        <v>32</v>
      </c>
      <c r="N2" t="s">
        <v>31</v>
      </c>
      <c r="O2" t="s">
        <v>76</v>
      </c>
      <c r="P2" t="s">
        <v>77</v>
      </c>
      <c r="Q2" t="s">
        <v>21</v>
      </c>
      <c r="R2" t="s">
        <v>25</v>
      </c>
      <c r="S2" t="s">
        <v>16</v>
      </c>
      <c r="T2" t="s">
        <v>17</v>
      </c>
      <c r="U2" t="s">
        <v>18</v>
      </c>
      <c r="V2" t="s">
        <v>22</v>
      </c>
      <c r="W2" t="s">
        <v>23</v>
      </c>
      <c r="X2" t="s">
        <v>75</v>
      </c>
    </row>
    <row r="3" spans="2:24">
      <c r="B3" t="s">
        <v>161</v>
      </c>
      <c r="C3" t="s">
        <v>160</v>
      </c>
      <c r="D3" t="s">
        <v>41</v>
      </c>
      <c r="E3" t="s">
        <v>3549</v>
      </c>
      <c r="F3" t="s">
        <v>110</v>
      </c>
      <c r="G3" t="s">
        <v>90</v>
      </c>
      <c r="H3">
        <v>18</v>
      </c>
      <c r="I3" t="s">
        <v>3550</v>
      </c>
      <c r="J3" t="s">
        <v>63</v>
      </c>
      <c r="K3" t="s">
        <v>43</v>
      </c>
      <c r="L3" t="s">
        <v>91</v>
      </c>
      <c r="M3" t="s">
        <v>92</v>
      </c>
      <c r="N3" t="s">
        <v>33</v>
      </c>
      <c r="O3" t="s">
        <v>3552</v>
      </c>
      <c r="P3">
        <v>1.7</v>
      </c>
      <c r="Q3">
        <v>600</v>
      </c>
      <c r="R3">
        <v>73</v>
      </c>
      <c r="S3" t="s">
        <v>78</v>
      </c>
      <c r="T3" t="s">
        <v>30</v>
      </c>
      <c r="U3" t="s">
        <v>3551</v>
      </c>
      <c r="V3" t="s">
        <v>36</v>
      </c>
      <c r="W3" t="s">
        <v>82</v>
      </c>
      <c r="X3">
        <v>4</v>
      </c>
    </row>
    <row r="4" spans="2:24">
      <c r="B4" t="s">
        <v>162</v>
      </c>
      <c r="C4" t="s">
        <v>160</v>
      </c>
      <c r="D4" t="s">
        <v>41</v>
      </c>
      <c r="E4" t="s">
        <v>3549</v>
      </c>
      <c r="F4" t="s">
        <v>110</v>
      </c>
      <c r="G4" t="s">
        <v>90</v>
      </c>
      <c r="H4">
        <v>18</v>
      </c>
      <c r="I4" t="s">
        <v>3550</v>
      </c>
      <c r="J4" t="s">
        <v>28</v>
      </c>
      <c r="K4" t="s">
        <v>43</v>
      </c>
      <c r="L4" t="s">
        <v>91</v>
      </c>
      <c r="M4" t="s">
        <v>92</v>
      </c>
      <c r="N4" t="s">
        <v>33</v>
      </c>
      <c r="O4" t="s">
        <v>3552</v>
      </c>
      <c r="P4">
        <v>1.7</v>
      </c>
      <c r="Q4">
        <v>600</v>
      </c>
      <c r="R4">
        <v>73</v>
      </c>
      <c r="S4" t="s">
        <v>78</v>
      </c>
      <c r="T4" t="s">
        <v>30</v>
      </c>
      <c r="U4" t="s">
        <v>3553</v>
      </c>
      <c r="V4" t="s">
        <v>36</v>
      </c>
      <c r="W4" t="s">
        <v>82</v>
      </c>
      <c r="X4">
        <v>4</v>
      </c>
    </row>
    <row r="5" spans="2:24">
      <c r="B5" t="s">
        <v>163</v>
      </c>
      <c r="C5" t="s">
        <v>160</v>
      </c>
      <c r="D5" t="s">
        <v>41</v>
      </c>
      <c r="E5" t="s">
        <v>3549</v>
      </c>
      <c r="F5" t="s">
        <v>110</v>
      </c>
      <c r="G5" t="s">
        <v>90</v>
      </c>
      <c r="H5">
        <v>18</v>
      </c>
      <c r="I5" t="s">
        <v>3550</v>
      </c>
      <c r="J5" t="s">
        <v>79</v>
      </c>
      <c r="K5" t="s">
        <v>43</v>
      </c>
      <c r="L5" t="s">
        <v>91</v>
      </c>
      <c r="M5" t="s">
        <v>92</v>
      </c>
      <c r="N5" t="s">
        <v>33</v>
      </c>
      <c r="O5" t="s">
        <v>3552</v>
      </c>
      <c r="P5">
        <v>1.7</v>
      </c>
      <c r="Q5">
        <v>600</v>
      </c>
      <c r="R5">
        <v>73</v>
      </c>
      <c r="S5" t="s">
        <v>78</v>
      </c>
      <c r="T5" t="s">
        <v>30</v>
      </c>
      <c r="U5" t="s">
        <v>3554</v>
      </c>
      <c r="V5" t="s">
        <v>36</v>
      </c>
      <c r="W5" t="s">
        <v>82</v>
      </c>
      <c r="X5">
        <v>4</v>
      </c>
    </row>
    <row r="6" spans="2:24">
      <c r="B6" t="s">
        <v>164</v>
      </c>
      <c r="C6" t="s">
        <v>160</v>
      </c>
      <c r="D6" t="s">
        <v>41</v>
      </c>
      <c r="E6" t="s">
        <v>3549</v>
      </c>
      <c r="F6" t="s">
        <v>110</v>
      </c>
      <c r="G6" t="s">
        <v>90</v>
      </c>
      <c r="H6">
        <v>18</v>
      </c>
      <c r="I6" t="s">
        <v>3550</v>
      </c>
      <c r="J6" t="s">
        <v>30</v>
      </c>
      <c r="K6" t="s">
        <v>43</v>
      </c>
      <c r="L6" t="s">
        <v>91</v>
      </c>
      <c r="M6" t="s">
        <v>92</v>
      </c>
      <c r="N6" t="s">
        <v>33</v>
      </c>
      <c r="O6" t="s">
        <v>3552</v>
      </c>
      <c r="P6">
        <v>1.7</v>
      </c>
      <c r="Q6">
        <v>600</v>
      </c>
      <c r="R6">
        <v>73</v>
      </c>
      <c r="S6" t="s">
        <v>78</v>
      </c>
      <c r="T6" t="s">
        <v>30</v>
      </c>
      <c r="U6" t="s">
        <v>3555</v>
      </c>
      <c r="V6" t="s">
        <v>36</v>
      </c>
      <c r="W6" t="s">
        <v>82</v>
      </c>
      <c r="X6">
        <v>4</v>
      </c>
    </row>
    <row r="7" spans="2:24">
      <c r="B7" t="s">
        <v>165</v>
      </c>
      <c r="C7" t="s">
        <v>160</v>
      </c>
      <c r="D7" t="s">
        <v>55</v>
      </c>
      <c r="E7" t="s">
        <v>3549</v>
      </c>
      <c r="F7" t="s">
        <v>110</v>
      </c>
      <c r="G7" t="s">
        <v>90</v>
      </c>
      <c r="H7">
        <v>19</v>
      </c>
      <c r="I7" t="s">
        <v>3550</v>
      </c>
      <c r="J7" t="s">
        <v>63</v>
      </c>
      <c r="K7" t="s">
        <v>42</v>
      </c>
      <c r="L7" t="s">
        <v>91</v>
      </c>
      <c r="M7" t="s">
        <v>92</v>
      </c>
      <c r="N7" t="s">
        <v>33</v>
      </c>
      <c r="O7" t="s">
        <v>20</v>
      </c>
      <c r="P7">
        <v>0.8</v>
      </c>
      <c r="Q7">
        <v>600</v>
      </c>
      <c r="R7">
        <v>76</v>
      </c>
      <c r="S7" t="s">
        <v>78</v>
      </c>
      <c r="T7" t="s">
        <v>30</v>
      </c>
      <c r="U7" t="s">
        <v>3556</v>
      </c>
      <c r="V7" t="s">
        <v>36</v>
      </c>
      <c r="W7" t="s">
        <v>82</v>
      </c>
      <c r="X7">
        <v>4</v>
      </c>
    </row>
    <row r="8" spans="2:24">
      <c r="B8" t="s">
        <v>166</v>
      </c>
      <c r="C8" t="s">
        <v>160</v>
      </c>
      <c r="D8" t="s">
        <v>55</v>
      </c>
      <c r="E8" t="s">
        <v>3549</v>
      </c>
      <c r="F8" t="s">
        <v>110</v>
      </c>
      <c r="G8" t="s">
        <v>90</v>
      </c>
      <c r="H8">
        <v>19</v>
      </c>
      <c r="I8" t="s">
        <v>3550</v>
      </c>
      <c r="J8" t="s">
        <v>28</v>
      </c>
      <c r="K8" t="s">
        <v>42</v>
      </c>
      <c r="L8" t="s">
        <v>91</v>
      </c>
      <c r="M8" t="s">
        <v>92</v>
      </c>
      <c r="N8" t="s">
        <v>33</v>
      </c>
      <c r="O8" t="s">
        <v>20</v>
      </c>
      <c r="P8">
        <v>0.8</v>
      </c>
      <c r="Q8">
        <v>600</v>
      </c>
      <c r="R8">
        <v>76</v>
      </c>
      <c r="S8" t="s">
        <v>78</v>
      </c>
      <c r="T8" t="s">
        <v>30</v>
      </c>
      <c r="U8" t="s">
        <v>3557</v>
      </c>
      <c r="V8" t="s">
        <v>36</v>
      </c>
      <c r="W8" t="s">
        <v>82</v>
      </c>
      <c r="X8">
        <v>4</v>
      </c>
    </row>
    <row r="9" spans="2:24">
      <c r="B9" t="s">
        <v>167</v>
      </c>
      <c r="C9" t="s">
        <v>160</v>
      </c>
      <c r="D9" t="s">
        <v>55</v>
      </c>
      <c r="E9" t="s">
        <v>3549</v>
      </c>
      <c r="F9" t="s">
        <v>110</v>
      </c>
      <c r="G9" t="s">
        <v>90</v>
      </c>
      <c r="H9">
        <v>19</v>
      </c>
      <c r="I9" t="s">
        <v>3550</v>
      </c>
      <c r="J9" t="s">
        <v>79</v>
      </c>
      <c r="K9" t="s">
        <v>42</v>
      </c>
      <c r="L9" t="s">
        <v>91</v>
      </c>
      <c r="M9" t="s">
        <v>92</v>
      </c>
      <c r="N9" t="s">
        <v>33</v>
      </c>
      <c r="O9" t="s">
        <v>20</v>
      </c>
      <c r="P9">
        <v>0.8</v>
      </c>
      <c r="Q9">
        <v>600</v>
      </c>
      <c r="R9">
        <v>76</v>
      </c>
      <c r="S9" t="s">
        <v>78</v>
      </c>
      <c r="T9" t="s">
        <v>30</v>
      </c>
      <c r="U9" t="s">
        <v>3558</v>
      </c>
      <c r="V9" t="s">
        <v>36</v>
      </c>
      <c r="W9" t="s">
        <v>82</v>
      </c>
      <c r="X9">
        <v>4</v>
      </c>
    </row>
    <row r="10" spans="2:24">
      <c r="B10" t="s">
        <v>168</v>
      </c>
      <c r="C10" t="s">
        <v>160</v>
      </c>
      <c r="D10" t="s">
        <v>55</v>
      </c>
      <c r="E10" t="s">
        <v>3549</v>
      </c>
      <c r="F10" t="s">
        <v>110</v>
      </c>
      <c r="G10" t="s">
        <v>90</v>
      </c>
      <c r="H10">
        <v>19</v>
      </c>
      <c r="I10" t="s">
        <v>3550</v>
      </c>
      <c r="J10" t="s">
        <v>30</v>
      </c>
      <c r="K10" t="s">
        <v>42</v>
      </c>
      <c r="L10" t="s">
        <v>91</v>
      </c>
      <c r="M10" t="s">
        <v>92</v>
      </c>
      <c r="N10" t="s">
        <v>33</v>
      </c>
      <c r="O10" t="s">
        <v>20</v>
      </c>
      <c r="P10">
        <v>0.8</v>
      </c>
      <c r="Q10">
        <v>600</v>
      </c>
      <c r="R10">
        <v>76</v>
      </c>
      <c r="S10" t="s">
        <v>78</v>
      </c>
      <c r="T10" t="s">
        <v>30</v>
      </c>
      <c r="U10" t="s">
        <v>3559</v>
      </c>
      <c r="V10" t="s">
        <v>36</v>
      </c>
      <c r="W10" t="s">
        <v>82</v>
      </c>
      <c r="X10">
        <v>4</v>
      </c>
    </row>
    <row r="11" spans="2:24">
      <c r="B11" t="s">
        <v>169</v>
      </c>
      <c r="C11" t="s">
        <v>160</v>
      </c>
      <c r="D11" t="s">
        <v>41</v>
      </c>
      <c r="E11" t="s">
        <v>3549</v>
      </c>
      <c r="F11" t="s">
        <v>110</v>
      </c>
      <c r="G11" t="s">
        <v>90</v>
      </c>
      <c r="H11">
        <v>24</v>
      </c>
      <c r="I11" t="s">
        <v>3550</v>
      </c>
      <c r="J11" t="s">
        <v>63</v>
      </c>
      <c r="K11" t="s">
        <v>43</v>
      </c>
      <c r="L11" t="s">
        <v>91</v>
      </c>
      <c r="M11" t="s">
        <v>92</v>
      </c>
      <c r="N11" t="s">
        <v>33</v>
      </c>
      <c r="O11" t="s">
        <v>3552</v>
      </c>
      <c r="P11">
        <v>1.7</v>
      </c>
      <c r="Q11">
        <v>800</v>
      </c>
      <c r="R11">
        <v>73</v>
      </c>
      <c r="S11" t="s">
        <v>78</v>
      </c>
      <c r="T11" t="s">
        <v>30</v>
      </c>
      <c r="U11" t="s">
        <v>3560</v>
      </c>
      <c r="V11" t="s">
        <v>36</v>
      </c>
      <c r="W11" t="s">
        <v>82</v>
      </c>
      <c r="X11">
        <v>4</v>
      </c>
    </row>
    <row r="12" spans="2:24">
      <c r="B12" t="s">
        <v>170</v>
      </c>
      <c r="C12" t="s">
        <v>160</v>
      </c>
      <c r="D12" t="s">
        <v>41</v>
      </c>
      <c r="E12" t="s">
        <v>3549</v>
      </c>
      <c r="F12" t="s">
        <v>110</v>
      </c>
      <c r="G12" t="s">
        <v>90</v>
      </c>
      <c r="H12">
        <v>24</v>
      </c>
      <c r="I12" t="s">
        <v>3550</v>
      </c>
      <c r="J12" t="s">
        <v>28</v>
      </c>
      <c r="K12" t="s">
        <v>43</v>
      </c>
      <c r="L12" t="s">
        <v>91</v>
      </c>
      <c r="M12" t="s">
        <v>92</v>
      </c>
      <c r="N12" t="s">
        <v>33</v>
      </c>
      <c r="O12" t="s">
        <v>3552</v>
      </c>
      <c r="P12">
        <v>1.7</v>
      </c>
      <c r="Q12">
        <v>800</v>
      </c>
      <c r="R12">
        <v>73</v>
      </c>
      <c r="S12" t="s">
        <v>78</v>
      </c>
      <c r="T12" t="s">
        <v>30</v>
      </c>
      <c r="U12" t="s">
        <v>3561</v>
      </c>
      <c r="V12" t="s">
        <v>36</v>
      </c>
      <c r="W12" t="s">
        <v>82</v>
      </c>
      <c r="X12">
        <v>4</v>
      </c>
    </row>
    <row r="13" spans="2:24">
      <c r="B13" t="s">
        <v>171</v>
      </c>
      <c r="C13" t="s">
        <v>160</v>
      </c>
      <c r="D13" t="s">
        <v>41</v>
      </c>
      <c r="E13" t="s">
        <v>3549</v>
      </c>
      <c r="F13" t="s">
        <v>110</v>
      </c>
      <c r="G13" t="s">
        <v>90</v>
      </c>
      <c r="H13">
        <v>24</v>
      </c>
      <c r="I13" t="s">
        <v>3550</v>
      </c>
      <c r="J13" t="s">
        <v>79</v>
      </c>
      <c r="K13" t="s">
        <v>43</v>
      </c>
      <c r="L13" t="s">
        <v>91</v>
      </c>
      <c r="M13" t="s">
        <v>92</v>
      </c>
      <c r="N13" t="s">
        <v>33</v>
      </c>
      <c r="O13" t="s">
        <v>3552</v>
      </c>
      <c r="P13">
        <v>1.7</v>
      </c>
      <c r="Q13">
        <v>800</v>
      </c>
      <c r="R13">
        <v>73</v>
      </c>
      <c r="S13" t="s">
        <v>78</v>
      </c>
      <c r="T13" t="s">
        <v>30</v>
      </c>
      <c r="U13" t="s">
        <v>3562</v>
      </c>
      <c r="V13" t="s">
        <v>36</v>
      </c>
      <c r="W13" t="s">
        <v>82</v>
      </c>
      <c r="X13">
        <v>4</v>
      </c>
    </row>
    <row r="14" spans="2:24">
      <c r="B14" t="s">
        <v>172</v>
      </c>
      <c r="C14" t="s">
        <v>160</v>
      </c>
      <c r="D14" t="s">
        <v>41</v>
      </c>
      <c r="E14" t="s">
        <v>3549</v>
      </c>
      <c r="F14" t="s">
        <v>110</v>
      </c>
      <c r="G14" t="s">
        <v>90</v>
      </c>
      <c r="H14">
        <v>24</v>
      </c>
      <c r="I14" t="s">
        <v>3550</v>
      </c>
      <c r="J14" t="s">
        <v>30</v>
      </c>
      <c r="K14" t="s">
        <v>43</v>
      </c>
      <c r="L14" t="s">
        <v>91</v>
      </c>
      <c r="M14" t="s">
        <v>92</v>
      </c>
      <c r="N14" t="s">
        <v>33</v>
      </c>
      <c r="O14" t="s">
        <v>3552</v>
      </c>
      <c r="P14">
        <v>1.7</v>
      </c>
      <c r="Q14">
        <v>800</v>
      </c>
      <c r="R14">
        <v>73</v>
      </c>
      <c r="S14" t="s">
        <v>78</v>
      </c>
      <c r="T14" t="s">
        <v>30</v>
      </c>
      <c r="U14" t="s">
        <v>3563</v>
      </c>
      <c r="V14" t="s">
        <v>36</v>
      </c>
      <c r="W14" t="s">
        <v>82</v>
      </c>
      <c r="X14">
        <v>4</v>
      </c>
    </row>
    <row r="15" spans="2:24">
      <c r="B15" t="s">
        <v>173</v>
      </c>
      <c r="C15" t="s">
        <v>160</v>
      </c>
      <c r="D15" t="s">
        <v>55</v>
      </c>
      <c r="E15" t="s">
        <v>3549</v>
      </c>
      <c r="F15" t="s">
        <v>110</v>
      </c>
      <c r="G15" t="s">
        <v>90</v>
      </c>
      <c r="H15">
        <v>25</v>
      </c>
      <c r="I15" t="s">
        <v>3550</v>
      </c>
      <c r="J15" t="s">
        <v>63</v>
      </c>
      <c r="K15" t="s">
        <v>42</v>
      </c>
      <c r="L15" t="s">
        <v>91</v>
      </c>
      <c r="M15" t="s">
        <v>92</v>
      </c>
      <c r="N15" t="s">
        <v>33</v>
      </c>
      <c r="O15" t="s">
        <v>20</v>
      </c>
      <c r="P15">
        <v>1.7</v>
      </c>
      <c r="Q15">
        <v>800</v>
      </c>
      <c r="R15">
        <v>76</v>
      </c>
      <c r="S15" t="s">
        <v>78</v>
      </c>
      <c r="T15" t="s">
        <v>30</v>
      </c>
      <c r="U15" t="s">
        <v>3564</v>
      </c>
      <c r="V15" t="s">
        <v>36</v>
      </c>
      <c r="W15" t="s">
        <v>82</v>
      </c>
      <c r="X15">
        <v>4</v>
      </c>
    </row>
    <row r="16" spans="2:24">
      <c r="B16" t="s">
        <v>174</v>
      </c>
      <c r="C16" t="s">
        <v>160</v>
      </c>
      <c r="D16" t="s">
        <v>55</v>
      </c>
      <c r="E16" t="s">
        <v>3549</v>
      </c>
      <c r="F16" t="s">
        <v>110</v>
      </c>
      <c r="G16" t="s">
        <v>90</v>
      </c>
      <c r="H16">
        <v>25</v>
      </c>
      <c r="I16" t="s">
        <v>3550</v>
      </c>
      <c r="J16" t="s">
        <v>28</v>
      </c>
      <c r="K16" t="s">
        <v>42</v>
      </c>
      <c r="L16" t="s">
        <v>91</v>
      </c>
      <c r="M16" t="s">
        <v>92</v>
      </c>
      <c r="N16" t="s">
        <v>33</v>
      </c>
      <c r="O16" t="s">
        <v>20</v>
      </c>
      <c r="P16">
        <v>1.7</v>
      </c>
      <c r="Q16">
        <v>800</v>
      </c>
      <c r="R16">
        <v>76</v>
      </c>
      <c r="S16" t="s">
        <v>78</v>
      </c>
      <c r="T16" t="s">
        <v>30</v>
      </c>
      <c r="U16" t="s">
        <v>3565</v>
      </c>
      <c r="V16" t="s">
        <v>36</v>
      </c>
      <c r="W16" t="s">
        <v>82</v>
      </c>
      <c r="X16">
        <v>4</v>
      </c>
    </row>
    <row r="17" spans="2:24">
      <c r="B17" t="s">
        <v>175</v>
      </c>
      <c r="C17" t="s">
        <v>160</v>
      </c>
      <c r="D17" t="s">
        <v>55</v>
      </c>
      <c r="E17" t="s">
        <v>3549</v>
      </c>
      <c r="F17" t="s">
        <v>110</v>
      </c>
      <c r="G17" t="s">
        <v>90</v>
      </c>
      <c r="H17">
        <v>25</v>
      </c>
      <c r="I17" t="s">
        <v>3550</v>
      </c>
      <c r="J17" t="s">
        <v>79</v>
      </c>
      <c r="K17" t="s">
        <v>42</v>
      </c>
      <c r="L17" t="s">
        <v>91</v>
      </c>
      <c r="M17" t="s">
        <v>92</v>
      </c>
      <c r="N17" t="s">
        <v>33</v>
      </c>
      <c r="O17" t="s">
        <v>20</v>
      </c>
      <c r="P17">
        <v>1.7</v>
      </c>
      <c r="Q17">
        <v>800</v>
      </c>
      <c r="R17">
        <v>76</v>
      </c>
      <c r="S17" t="s">
        <v>78</v>
      </c>
      <c r="T17" t="s">
        <v>30</v>
      </c>
      <c r="U17" t="s">
        <v>3566</v>
      </c>
      <c r="V17" t="s">
        <v>36</v>
      </c>
      <c r="W17" t="s">
        <v>82</v>
      </c>
      <c r="X17">
        <v>4</v>
      </c>
    </row>
    <row r="18" spans="2:24">
      <c r="B18" t="s">
        <v>176</v>
      </c>
      <c r="C18" t="s">
        <v>160</v>
      </c>
      <c r="D18" t="s">
        <v>55</v>
      </c>
      <c r="E18" t="s">
        <v>3549</v>
      </c>
      <c r="F18" t="s">
        <v>110</v>
      </c>
      <c r="G18" t="s">
        <v>90</v>
      </c>
      <c r="H18">
        <v>25</v>
      </c>
      <c r="I18" t="s">
        <v>3550</v>
      </c>
      <c r="J18" t="s">
        <v>30</v>
      </c>
      <c r="K18" t="s">
        <v>42</v>
      </c>
      <c r="L18" t="s">
        <v>91</v>
      </c>
      <c r="M18" t="s">
        <v>92</v>
      </c>
      <c r="N18" t="s">
        <v>33</v>
      </c>
      <c r="O18" t="s">
        <v>20</v>
      </c>
      <c r="P18">
        <v>1.7</v>
      </c>
      <c r="Q18">
        <v>800</v>
      </c>
      <c r="R18">
        <v>76</v>
      </c>
      <c r="S18" t="s">
        <v>78</v>
      </c>
      <c r="T18" t="s">
        <v>30</v>
      </c>
      <c r="U18" t="s">
        <v>3567</v>
      </c>
      <c r="V18" t="s">
        <v>36</v>
      </c>
      <c r="W18" t="s">
        <v>82</v>
      </c>
      <c r="X18">
        <v>4</v>
      </c>
    </row>
    <row r="19" spans="2:24">
      <c r="B19" t="s">
        <v>177</v>
      </c>
      <c r="C19" t="s">
        <v>160</v>
      </c>
      <c r="D19" t="s">
        <v>41</v>
      </c>
      <c r="E19" t="s">
        <v>3549</v>
      </c>
      <c r="F19" t="s">
        <v>110</v>
      </c>
      <c r="G19" t="s">
        <v>90</v>
      </c>
      <c r="H19">
        <v>30</v>
      </c>
      <c r="I19" t="s">
        <v>3550</v>
      </c>
      <c r="J19" t="s">
        <v>63</v>
      </c>
      <c r="K19" t="s">
        <v>43</v>
      </c>
      <c r="L19" t="s">
        <v>91</v>
      </c>
      <c r="M19" t="s">
        <v>92</v>
      </c>
      <c r="N19" t="s">
        <v>33</v>
      </c>
      <c r="O19" t="s">
        <v>20</v>
      </c>
      <c r="P19">
        <v>2</v>
      </c>
      <c r="Q19">
        <v>1000</v>
      </c>
      <c r="R19">
        <v>76</v>
      </c>
      <c r="S19" t="s">
        <v>78</v>
      </c>
      <c r="T19" t="s">
        <v>30</v>
      </c>
      <c r="U19" t="s">
        <v>3568</v>
      </c>
      <c r="V19" t="s">
        <v>36</v>
      </c>
      <c r="W19" t="s">
        <v>82</v>
      </c>
      <c r="X19">
        <v>4</v>
      </c>
    </row>
    <row r="20" spans="2:24">
      <c r="B20" t="s">
        <v>178</v>
      </c>
      <c r="C20" t="s">
        <v>160</v>
      </c>
      <c r="D20" t="s">
        <v>41</v>
      </c>
      <c r="E20" t="s">
        <v>3549</v>
      </c>
      <c r="F20" t="s">
        <v>110</v>
      </c>
      <c r="G20" t="s">
        <v>90</v>
      </c>
      <c r="H20">
        <v>30</v>
      </c>
      <c r="I20" t="s">
        <v>3550</v>
      </c>
      <c r="J20" t="s">
        <v>28</v>
      </c>
      <c r="K20" t="s">
        <v>43</v>
      </c>
      <c r="L20" t="s">
        <v>91</v>
      </c>
      <c r="M20" t="s">
        <v>92</v>
      </c>
      <c r="N20" t="s">
        <v>33</v>
      </c>
      <c r="O20" t="s">
        <v>20</v>
      </c>
      <c r="P20">
        <v>2</v>
      </c>
      <c r="Q20">
        <v>1000</v>
      </c>
      <c r="R20">
        <v>76</v>
      </c>
      <c r="S20" t="s">
        <v>78</v>
      </c>
      <c r="T20" t="s">
        <v>30</v>
      </c>
      <c r="U20" t="s">
        <v>3569</v>
      </c>
      <c r="V20" t="s">
        <v>36</v>
      </c>
      <c r="W20" t="s">
        <v>82</v>
      </c>
      <c r="X20">
        <v>4</v>
      </c>
    </row>
    <row r="21" spans="2:24">
      <c r="B21" t="s">
        <v>179</v>
      </c>
      <c r="C21" t="s">
        <v>160</v>
      </c>
      <c r="D21" t="s">
        <v>41</v>
      </c>
      <c r="E21" t="s">
        <v>3549</v>
      </c>
      <c r="F21" t="s">
        <v>110</v>
      </c>
      <c r="G21" t="s">
        <v>90</v>
      </c>
      <c r="H21">
        <v>30</v>
      </c>
      <c r="I21" t="s">
        <v>3550</v>
      </c>
      <c r="J21" t="s">
        <v>79</v>
      </c>
      <c r="K21" t="s">
        <v>43</v>
      </c>
      <c r="L21" t="s">
        <v>91</v>
      </c>
      <c r="M21" t="s">
        <v>92</v>
      </c>
      <c r="N21" t="s">
        <v>33</v>
      </c>
      <c r="O21" t="s">
        <v>20</v>
      </c>
      <c r="P21">
        <v>2</v>
      </c>
      <c r="Q21">
        <v>1000</v>
      </c>
      <c r="R21">
        <v>76</v>
      </c>
      <c r="S21" t="s">
        <v>78</v>
      </c>
      <c r="T21" t="s">
        <v>30</v>
      </c>
      <c r="U21" t="s">
        <v>3570</v>
      </c>
      <c r="V21" t="s">
        <v>36</v>
      </c>
      <c r="W21" t="s">
        <v>82</v>
      </c>
      <c r="X21">
        <v>4</v>
      </c>
    </row>
    <row r="22" spans="2:24">
      <c r="B22" t="s">
        <v>180</v>
      </c>
      <c r="C22" t="s">
        <v>160</v>
      </c>
      <c r="D22" t="s">
        <v>41</v>
      </c>
      <c r="E22" t="s">
        <v>3549</v>
      </c>
      <c r="F22" t="s">
        <v>110</v>
      </c>
      <c r="G22" t="s">
        <v>90</v>
      </c>
      <c r="H22">
        <v>30</v>
      </c>
      <c r="I22" t="s">
        <v>3550</v>
      </c>
      <c r="J22" t="s">
        <v>30</v>
      </c>
      <c r="K22" t="s">
        <v>43</v>
      </c>
      <c r="L22" t="s">
        <v>91</v>
      </c>
      <c r="M22" t="s">
        <v>92</v>
      </c>
      <c r="N22" t="s">
        <v>33</v>
      </c>
      <c r="O22" t="s">
        <v>20</v>
      </c>
      <c r="P22">
        <v>2</v>
      </c>
      <c r="Q22">
        <v>1000</v>
      </c>
      <c r="R22">
        <v>76</v>
      </c>
      <c r="S22" t="s">
        <v>78</v>
      </c>
      <c r="T22" t="s">
        <v>30</v>
      </c>
      <c r="U22" t="s">
        <v>3571</v>
      </c>
      <c r="V22" t="s">
        <v>36</v>
      </c>
      <c r="W22" t="s">
        <v>82</v>
      </c>
      <c r="X22">
        <v>4</v>
      </c>
    </row>
    <row r="23" spans="2:24">
      <c r="B23" t="s">
        <v>181</v>
      </c>
      <c r="C23" t="s">
        <v>160</v>
      </c>
      <c r="D23" t="s">
        <v>55</v>
      </c>
      <c r="E23" t="s">
        <v>3549</v>
      </c>
      <c r="F23" t="s">
        <v>110</v>
      </c>
      <c r="G23" t="s">
        <v>90</v>
      </c>
      <c r="H23">
        <v>31</v>
      </c>
      <c r="I23" t="s">
        <v>3550</v>
      </c>
      <c r="J23" t="s">
        <v>63</v>
      </c>
      <c r="K23" t="s">
        <v>42</v>
      </c>
      <c r="L23" t="s">
        <v>91</v>
      </c>
      <c r="M23" t="s">
        <v>92</v>
      </c>
      <c r="N23" t="s">
        <v>33</v>
      </c>
      <c r="O23" t="s">
        <v>20</v>
      </c>
      <c r="P23">
        <v>2.2000000000000002</v>
      </c>
      <c r="Q23">
        <v>1000</v>
      </c>
      <c r="R23">
        <v>79</v>
      </c>
      <c r="S23" t="s">
        <v>78</v>
      </c>
      <c r="T23" t="s">
        <v>30</v>
      </c>
      <c r="U23" t="s">
        <v>3572</v>
      </c>
      <c r="V23" t="s">
        <v>36</v>
      </c>
      <c r="W23" t="s">
        <v>82</v>
      </c>
      <c r="X23">
        <v>4</v>
      </c>
    </row>
    <row r="24" spans="2:24">
      <c r="B24" t="s">
        <v>182</v>
      </c>
      <c r="C24" t="s">
        <v>160</v>
      </c>
      <c r="D24" t="s">
        <v>55</v>
      </c>
      <c r="E24" t="s">
        <v>3549</v>
      </c>
      <c r="F24" t="s">
        <v>110</v>
      </c>
      <c r="G24" t="s">
        <v>90</v>
      </c>
      <c r="H24">
        <v>31</v>
      </c>
      <c r="I24" t="s">
        <v>3550</v>
      </c>
      <c r="J24" t="s">
        <v>28</v>
      </c>
      <c r="K24" t="s">
        <v>42</v>
      </c>
      <c r="L24" t="s">
        <v>91</v>
      </c>
      <c r="M24" t="s">
        <v>92</v>
      </c>
      <c r="N24" t="s">
        <v>33</v>
      </c>
      <c r="O24" t="s">
        <v>20</v>
      </c>
      <c r="P24">
        <v>2.2000000000000002</v>
      </c>
      <c r="Q24">
        <v>1000</v>
      </c>
      <c r="R24">
        <v>79</v>
      </c>
      <c r="S24" t="s">
        <v>78</v>
      </c>
      <c r="T24" t="s">
        <v>30</v>
      </c>
      <c r="U24" t="s">
        <v>3573</v>
      </c>
      <c r="V24" t="s">
        <v>36</v>
      </c>
      <c r="W24" t="s">
        <v>82</v>
      </c>
      <c r="X24">
        <v>4</v>
      </c>
    </row>
    <row r="25" spans="2:24">
      <c r="B25" t="s">
        <v>183</v>
      </c>
      <c r="C25" t="s">
        <v>160</v>
      </c>
      <c r="D25" t="s">
        <v>55</v>
      </c>
      <c r="E25" t="s">
        <v>3549</v>
      </c>
      <c r="F25" t="s">
        <v>110</v>
      </c>
      <c r="G25" t="s">
        <v>90</v>
      </c>
      <c r="H25">
        <v>31</v>
      </c>
      <c r="I25" t="s">
        <v>3550</v>
      </c>
      <c r="J25" t="s">
        <v>79</v>
      </c>
      <c r="K25" t="s">
        <v>42</v>
      </c>
      <c r="L25" t="s">
        <v>91</v>
      </c>
      <c r="M25" t="s">
        <v>92</v>
      </c>
      <c r="N25" t="s">
        <v>33</v>
      </c>
      <c r="O25" t="s">
        <v>20</v>
      </c>
      <c r="P25">
        <v>2.2000000000000002</v>
      </c>
      <c r="Q25">
        <v>1000</v>
      </c>
      <c r="R25">
        <v>79</v>
      </c>
      <c r="S25" t="s">
        <v>78</v>
      </c>
      <c r="T25" t="s">
        <v>30</v>
      </c>
      <c r="U25" t="s">
        <v>3574</v>
      </c>
      <c r="V25" t="s">
        <v>36</v>
      </c>
      <c r="W25" t="s">
        <v>82</v>
      </c>
      <c r="X25">
        <v>4</v>
      </c>
    </row>
    <row r="26" spans="2:24">
      <c r="B26" t="s">
        <v>184</v>
      </c>
      <c r="C26" t="s">
        <v>160</v>
      </c>
      <c r="D26" t="s">
        <v>55</v>
      </c>
      <c r="E26" t="s">
        <v>3549</v>
      </c>
      <c r="F26" t="s">
        <v>110</v>
      </c>
      <c r="G26" t="s">
        <v>90</v>
      </c>
      <c r="H26">
        <v>31</v>
      </c>
      <c r="I26" t="s">
        <v>3550</v>
      </c>
      <c r="J26" t="s">
        <v>30</v>
      </c>
      <c r="K26" t="s">
        <v>42</v>
      </c>
      <c r="L26" t="s">
        <v>91</v>
      </c>
      <c r="M26" t="s">
        <v>92</v>
      </c>
      <c r="N26" t="s">
        <v>33</v>
      </c>
      <c r="O26" t="s">
        <v>20</v>
      </c>
      <c r="P26">
        <v>2.2000000000000002</v>
      </c>
      <c r="Q26">
        <v>1000</v>
      </c>
      <c r="R26">
        <v>79</v>
      </c>
      <c r="S26" t="s">
        <v>78</v>
      </c>
      <c r="T26" t="s">
        <v>30</v>
      </c>
      <c r="U26" t="s">
        <v>3575</v>
      </c>
      <c r="V26" t="s">
        <v>36</v>
      </c>
      <c r="W26" t="s">
        <v>82</v>
      </c>
      <c r="X26">
        <v>4</v>
      </c>
    </row>
    <row r="27" spans="2:24">
      <c r="B27" t="s">
        <v>185</v>
      </c>
      <c r="C27" t="s">
        <v>160</v>
      </c>
      <c r="D27" t="s">
        <v>41</v>
      </c>
      <c r="E27" t="s">
        <v>3549</v>
      </c>
      <c r="F27" t="s">
        <v>110</v>
      </c>
      <c r="G27" t="s">
        <v>90</v>
      </c>
      <c r="H27">
        <v>36</v>
      </c>
      <c r="I27" t="s">
        <v>3550</v>
      </c>
      <c r="J27" t="s">
        <v>63</v>
      </c>
      <c r="K27" t="s">
        <v>43</v>
      </c>
      <c r="L27" t="s">
        <v>91</v>
      </c>
      <c r="M27" t="s">
        <v>92</v>
      </c>
      <c r="N27" t="s">
        <v>33</v>
      </c>
      <c r="O27" t="s">
        <v>20</v>
      </c>
      <c r="P27">
        <v>2</v>
      </c>
      <c r="Q27">
        <v>1200</v>
      </c>
      <c r="R27">
        <v>76</v>
      </c>
      <c r="S27" t="s">
        <v>78</v>
      </c>
      <c r="T27" t="s">
        <v>30</v>
      </c>
      <c r="U27" t="s">
        <v>3576</v>
      </c>
      <c r="V27" t="s">
        <v>36</v>
      </c>
      <c r="W27" t="s">
        <v>82</v>
      </c>
      <c r="X27">
        <v>4</v>
      </c>
    </row>
    <row r="28" spans="2:24">
      <c r="B28" t="s">
        <v>186</v>
      </c>
      <c r="C28" t="s">
        <v>160</v>
      </c>
      <c r="D28" t="s">
        <v>41</v>
      </c>
      <c r="E28" t="s">
        <v>3549</v>
      </c>
      <c r="F28" t="s">
        <v>110</v>
      </c>
      <c r="G28" t="s">
        <v>90</v>
      </c>
      <c r="H28">
        <v>36</v>
      </c>
      <c r="I28" t="s">
        <v>3550</v>
      </c>
      <c r="J28" t="s">
        <v>28</v>
      </c>
      <c r="K28" t="s">
        <v>43</v>
      </c>
      <c r="L28" t="s">
        <v>91</v>
      </c>
      <c r="M28" t="s">
        <v>92</v>
      </c>
      <c r="N28" t="s">
        <v>33</v>
      </c>
      <c r="O28" t="s">
        <v>20</v>
      </c>
      <c r="P28">
        <v>2</v>
      </c>
      <c r="Q28">
        <v>1200</v>
      </c>
      <c r="R28">
        <v>76</v>
      </c>
      <c r="S28" t="s">
        <v>78</v>
      </c>
      <c r="T28" t="s">
        <v>30</v>
      </c>
      <c r="U28" t="s">
        <v>3577</v>
      </c>
      <c r="V28" t="s">
        <v>36</v>
      </c>
      <c r="W28" t="s">
        <v>82</v>
      </c>
      <c r="X28">
        <v>4</v>
      </c>
    </row>
    <row r="29" spans="2:24">
      <c r="B29" t="s">
        <v>187</v>
      </c>
      <c r="C29" t="s">
        <v>160</v>
      </c>
      <c r="D29" t="s">
        <v>41</v>
      </c>
      <c r="E29" t="s">
        <v>3549</v>
      </c>
      <c r="F29" t="s">
        <v>110</v>
      </c>
      <c r="G29" t="s">
        <v>90</v>
      </c>
      <c r="H29">
        <v>36</v>
      </c>
      <c r="I29" t="s">
        <v>3550</v>
      </c>
      <c r="J29" t="s">
        <v>79</v>
      </c>
      <c r="K29" t="s">
        <v>43</v>
      </c>
      <c r="L29" t="s">
        <v>91</v>
      </c>
      <c r="M29" t="s">
        <v>92</v>
      </c>
      <c r="N29" t="s">
        <v>33</v>
      </c>
      <c r="O29" t="s">
        <v>20</v>
      </c>
      <c r="P29">
        <v>2</v>
      </c>
      <c r="Q29">
        <v>1200</v>
      </c>
      <c r="R29">
        <v>76</v>
      </c>
      <c r="S29" t="s">
        <v>78</v>
      </c>
      <c r="T29" t="s">
        <v>30</v>
      </c>
      <c r="U29" t="s">
        <v>3578</v>
      </c>
      <c r="V29" t="s">
        <v>36</v>
      </c>
      <c r="W29" t="s">
        <v>82</v>
      </c>
      <c r="X29">
        <v>4</v>
      </c>
    </row>
    <row r="30" spans="2:24">
      <c r="B30" t="s">
        <v>188</v>
      </c>
      <c r="C30" t="s">
        <v>160</v>
      </c>
      <c r="D30" t="s">
        <v>41</v>
      </c>
      <c r="E30" t="s">
        <v>3549</v>
      </c>
      <c r="F30" t="s">
        <v>110</v>
      </c>
      <c r="G30" t="s">
        <v>90</v>
      </c>
      <c r="H30">
        <v>36</v>
      </c>
      <c r="I30" t="s">
        <v>3550</v>
      </c>
      <c r="J30" t="s">
        <v>30</v>
      </c>
      <c r="K30" t="s">
        <v>43</v>
      </c>
      <c r="L30" t="s">
        <v>91</v>
      </c>
      <c r="M30" t="s">
        <v>92</v>
      </c>
      <c r="N30" t="s">
        <v>33</v>
      </c>
      <c r="O30" t="s">
        <v>20</v>
      </c>
      <c r="P30">
        <v>2</v>
      </c>
      <c r="Q30">
        <v>1200</v>
      </c>
      <c r="R30">
        <v>76</v>
      </c>
      <c r="S30" t="s">
        <v>78</v>
      </c>
      <c r="T30" t="s">
        <v>30</v>
      </c>
      <c r="U30" t="s">
        <v>3579</v>
      </c>
      <c r="V30" t="s">
        <v>36</v>
      </c>
      <c r="W30" t="s">
        <v>82</v>
      </c>
      <c r="X30">
        <v>4</v>
      </c>
    </row>
    <row r="31" spans="2:24">
      <c r="B31" t="s">
        <v>189</v>
      </c>
      <c r="C31" t="s">
        <v>160</v>
      </c>
      <c r="D31" t="s">
        <v>55</v>
      </c>
      <c r="E31" t="s">
        <v>3549</v>
      </c>
      <c r="F31" t="s">
        <v>110</v>
      </c>
      <c r="G31" t="s">
        <v>90</v>
      </c>
      <c r="H31">
        <v>37</v>
      </c>
      <c r="I31" t="s">
        <v>3550</v>
      </c>
      <c r="J31" t="s">
        <v>63</v>
      </c>
      <c r="K31" t="s">
        <v>42</v>
      </c>
      <c r="L31" t="s">
        <v>91</v>
      </c>
      <c r="M31" t="s">
        <v>92</v>
      </c>
      <c r="N31" t="s">
        <v>33</v>
      </c>
      <c r="O31" t="s">
        <v>35</v>
      </c>
      <c r="P31">
        <v>2.9</v>
      </c>
      <c r="Q31">
        <v>1200</v>
      </c>
      <c r="R31">
        <v>79</v>
      </c>
      <c r="S31" t="s">
        <v>78</v>
      </c>
      <c r="T31" t="s">
        <v>30</v>
      </c>
      <c r="U31" t="s">
        <v>3580</v>
      </c>
      <c r="V31" t="s">
        <v>36</v>
      </c>
      <c r="W31" t="s">
        <v>82</v>
      </c>
      <c r="X31">
        <v>4</v>
      </c>
    </row>
    <row r="32" spans="2:24">
      <c r="B32" t="s">
        <v>190</v>
      </c>
      <c r="C32" t="s">
        <v>160</v>
      </c>
      <c r="D32" t="s">
        <v>55</v>
      </c>
      <c r="E32" t="s">
        <v>3549</v>
      </c>
      <c r="F32" t="s">
        <v>110</v>
      </c>
      <c r="G32" t="s">
        <v>90</v>
      </c>
      <c r="H32">
        <v>37</v>
      </c>
      <c r="I32" t="s">
        <v>3550</v>
      </c>
      <c r="J32" t="s">
        <v>28</v>
      </c>
      <c r="K32" t="s">
        <v>42</v>
      </c>
      <c r="L32" t="s">
        <v>91</v>
      </c>
      <c r="M32" t="s">
        <v>92</v>
      </c>
      <c r="N32" t="s">
        <v>33</v>
      </c>
      <c r="O32" t="s">
        <v>35</v>
      </c>
      <c r="P32">
        <v>2.9</v>
      </c>
      <c r="Q32">
        <v>1200</v>
      </c>
      <c r="R32">
        <v>79</v>
      </c>
      <c r="S32" t="s">
        <v>78</v>
      </c>
      <c r="T32" t="s">
        <v>30</v>
      </c>
      <c r="U32" t="s">
        <v>3581</v>
      </c>
      <c r="V32" t="s">
        <v>36</v>
      </c>
      <c r="W32" t="s">
        <v>82</v>
      </c>
      <c r="X32">
        <v>4</v>
      </c>
    </row>
    <row r="33" spans="2:24">
      <c r="B33" t="s">
        <v>191</v>
      </c>
      <c r="C33" t="s">
        <v>160</v>
      </c>
      <c r="D33" t="s">
        <v>55</v>
      </c>
      <c r="E33" t="s">
        <v>3549</v>
      </c>
      <c r="F33" t="s">
        <v>110</v>
      </c>
      <c r="G33" t="s">
        <v>90</v>
      </c>
      <c r="H33">
        <v>37</v>
      </c>
      <c r="I33" t="s">
        <v>3550</v>
      </c>
      <c r="J33" t="s">
        <v>79</v>
      </c>
      <c r="K33" t="s">
        <v>42</v>
      </c>
      <c r="L33" t="s">
        <v>91</v>
      </c>
      <c r="M33" t="s">
        <v>92</v>
      </c>
      <c r="N33" t="s">
        <v>33</v>
      </c>
      <c r="O33" t="s">
        <v>35</v>
      </c>
      <c r="P33">
        <v>2.9</v>
      </c>
      <c r="Q33">
        <v>1200</v>
      </c>
      <c r="R33">
        <v>79</v>
      </c>
      <c r="S33" t="s">
        <v>78</v>
      </c>
      <c r="T33" t="s">
        <v>30</v>
      </c>
      <c r="U33" t="s">
        <v>3582</v>
      </c>
      <c r="V33" t="s">
        <v>36</v>
      </c>
      <c r="W33" t="s">
        <v>82</v>
      </c>
      <c r="X33">
        <v>4</v>
      </c>
    </row>
    <row r="34" spans="2:24">
      <c r="B34" t="s">
        <v>192</v>
      </c>
      <c r="C34" t="s">
        <v>160</v>
      </c>
      <c r="D34" t="s">
        <v>55</v>
      </c>
      <c r="E34" t="s">
        <v>3549</v>
      </c>
      <c r="F34" t="s">
        <v>110</v>
      </c>
      <c r="G34" t="s">
        <v>90</v>
      </c>
      <c r="H34">
        <v>37</v>
      </c>
      <c r="I34" t="s">
        <v>3550</v>
      </c>
      <c r="J34" t="s">
        <v>30</v>
      </c>
      <c r="K34" t="s">
        <v>42</v>
      </c>
      <c r="L34" t="s">
        <v>91</v>
      </c>
      <c r="M34" t="s">
        <v>92</v>
      </c>
      <c r="N34" t="s">
        <v>33</v>
      </c>
      <c r="O34" t="s">
        <v>35</v>
      </c>
      <c r="P34">
        <v>2.9</v>
      </c>
      <c r="Q34">
        <v>1200</v>
      </c>
      <c r="R34">
        <v>79</v>
      </c>
      <c r="S34" t="s">
        <v>78</v>
      </c>
      <c r="T34" t="s">
        <v>30</v>
      </c>
      <c r="U34" t="s">
        <v>3583</v>
      </c>
      <c r="V34" t="s">
        <v>36</v>
      </c>
      <c r="W34" t="s">
        <v>82</v>
      </c>
      <c r="X34">
        <v>4</v>
      </c>
    </row>
    <row r="35" spans="2:24">
      <c r="B35" t="s">
        <v>193</v>
      </c>
      <c r="C35" t="s">
        <v>160</v>
      </c>
      <c r="D35" t="s">
        <v>41</v>
      </c>
      <c r="E35" t="s">
        <v>3549</v>
      </c>
      <c r="F35" t="s">
        <v>110</v>
      </c>
      <c r="G35" t="s">
        <v>93</v>
      </c>
      <c r="H35">
        <v>18</v>
      </c>
      <c r="I35" t="s">
        <v>3550</v>
      </c>
      <c r="J35" t="s">
        <v>63</v>
      </c>
      <c r="K35" t="s">
        <v>43</v>
      </c>
      <c r="L35" t="s">
        <v>91</v>
      </c>
      <c r="M35" t="s">
        <v>92</v>
      </c>
      <c r="N35" t="s">
        <v>81</v>
      </c>
      <c r="O35" t="s">
        <v>3552</v>
      </c>
      <c r="P35">
        <v>1.7</v>
      </c>
      <c r="Q35">
        <v>600</v>
      </c>
      <c r="R35">
        <v>73</v>
      </c>
      <c r="S35" t="s">
        <v>78</v>
      </c>
      <c r="T35" t="s">
        <v>30</v>
      </c>
      <c r="U35" t="s">
        <v>3584</v>
      </c>
      <c r="V35" t="s">
        <v>36</v>
      </c>
      <c r="W35" t="s">
        <v>82</v>
      </c>
      <c r="X35">
        <v>4</v>
      </c>
    </row>
    <row r="36" spans="2:24">
      <c r="B36" t="s">
        <v>194</v>
      </c>
      <c r="C36" t="s">
        <v>160</v>
      </c>
      <c r="D36" t="s">
        <v>41</v>
      </c>
      <c r="E36" t="s">
        <v>3549</v>
      </c>
      <c r="F36" t="s">
        <v>110</v>
      </c>
      <c r="G36" t="s">
        <v>93</v>
      </c>
      <c r="H36">
        <v>18</v>
      </c>
      <c r="I36" t="s">
        <v>3550</v>
      </c>
      <c r="J36" t="s">
        <v>28</v>
      </c>
      <c r="K36" t="s">
        <v>43</v>
      </c>
      <c r="L36" t="s">
        <v>91</v>
      </c>
      <c r="M36" t="s">
        <v>92</v>
      </c>
      <c r="N36" t="s">
        <v>81</v>
      </c>
      <c r="O36" t="s">
        <v>3552</v>
      </c>
      <c r="P36">
        <v>1.7</v>
      </c>
      <c r="Q36">
        <v>600</v>
      </c>
      <c r="R36">
        <v>73</v>
      </c>
      <c r="S36" t="s">
        <v>78</v>
      </c>
      <c r="T36" t="s">
        <v>30</v>
      </c>
      <c r="U36" t="s">
        <v>3585</v>
      </c>
      <c r="V36" t="s">
        <v>36</v>
      </c>
      <c r="W36" t="s">
        <v>82</v>
      </c>
      <c r="X36">
        <v>4</v>
      </c>
    </row>
    <row r="37" spans="2:24">
      <c r="B37" t="s">
        <v>195</v>
      </c>
      <c r="C37" t="s">
        <v>160</v>
      </c>
      <c r="D37" t="s">
        <v>41</v>
      </c>
      <c r="E37" t="s">
        <v>3549</v>
      </c>
      <c r="F37" t="s">
        <v>110</v>
      </c>
      <c r="G37" t="s">
        <v>93</v>
      </c>
      <c r="H37">
        <v>18</v>
      </c>
      <c r="I37" t="s">
        <v>3550</v>
      </c>
      <c r="J37" t="s">
        <v>79</v>
      </c>
      <c r="K37" t="s">
        <v>43</v>
      </c>
      <c r="L37" t="s">
        <v>91</v>
      </c>
      <c r="M37" t="s">
        <v>92</v>
      </c>
      <c r="N37" t="s">
        <v>81</v>
      </c>
      <c r="O37" t="s">
        <v>3552</v>
      </c>
      <c r="P37">
        <v>1.7</v>
      </c>
      <c r="Q37">
        <v>600</v>
      </c>
      <c r="R37">
        <v>73</v>
      </c>
      <c r="S37" t="s">
        <v>78</v>
      </c>
      <c r="T37" t="s">
        <v>30</v>
      </c>
      <c r="U37" t="s">
        <v>3586</v>
      </c>
      <c r="V37" t="s">
        <v>36</v>
      </c>
      <c r="W37" t="s">
        <v>82</v>
      </c>
      <c r="X37">
        <v>4</v>
      </c>
    </row>
    <row r="38" spans="2:24">
      <c r="B38" t="s">
        <v>196</v>
      </c>
      <c r="C38" t="s">
        <v>160</v>
      </c>
      <c r="D38" t="s">
        <v>41</v>
      </c>
      <c r="E38" t="s">
        <v>3549</v>
      </c>
      <c r="F38" t="s">
        <v>110</v>
      </c>
      <c r="G38" t="s">
        <v>93</v>
      </c>
      <c r="H38">
        <v>18</v>
      </c>
      <c r="I38" t="s">
        <v>3550</v>
      </c>
      <c r="J38" t="s">
        <v>30</v>
      </c>
      <c r="K38" t="s">
        <v>43</v>
      </c>
      <c r="L38" t="s">
        <v>91</v>
      </c>
      <c r="M38" t="s">
        <v>92</v>
      </c>
      <c r="N38" t="s">
        <v>81</v>
      </c>
      <c r="O38" t="s">
        <v>3552</v>
      </c>
      <c r="P38">
        <v>1.7</v>
      </c>
      <c r="Q38">
        <v>600</v>
      </c>
      <c r="R38">
        <v>73</v>
      </c>
      <c r="S38" t="s">
        <v>78</v>
      </c>
      <c r="T38" t="s">
        <v>30</v>
      </c>
      <c r="U38" t="s">
        <v>3587</v>
      </c>
      <c r="V38" t="s">
        <v>36</v>
      </c>
      <c r="W38" t="s">
        <v>82</v>
      </c>
      <c r="X38">
        <v>4</v>
      </c>
    </row>
    <row r="39" spans="2:24">
      <c r="B39" t="s">
        <v>197</v>
      </c>
      <c r="C39" t="s">
        <v>160</v>
      </c>
      <c r="D39" t="s">
        <v>55</v>
      </c>
      <c r="E39" t="s">
        <v>3549</v>
      </c>
      <c r="F39" t="s">
        <v>110</v>
      </c>
      <c r="G39" t="s">
        <v>93</v>
      </c>
      <c r="H39">
        <v>19</v>
      </c>
      <c r="I39" t="s">
        <v>3550</v>
      </c>
      <c r="J39" t="s">
        <v>63</v>
      </c>
      <c r="K39" t="s">
        <v>42</v>
      </c>
      <c r="L39" t="s">
        <v>91</v>
      </c>
      <c r="M39" t="s">
        <v>92</v>
      </c>
      <c r="N39" t="s">
        <v>81</v>
      </c>
      <c r="O39" t="s">
        <v>20</v>
      </c>
      <c r="P39">
        <v>0.8</v>
      </c>
      <c r="Q39">
        <v>600</v>
      </c>
      <c r="R39">
        <v>76</v>
      </c>
      <c r="S39" t="s">
        <v>78</v>
      </c>
      <c r="T39" t="s">
        <v>30</v>
      </c>
      <c r="U39" t="s">
        <v>3588</v>
      </c>
      <c r="V39" t="s">
        <v>36</v>
      </c>
      <c r="W39" t="s">
        <v>82</v>
      </c>
      <c r="X39">
        <v>4</v>
      </c>
    </row>
    <row r="40" spans="2:24">
      <c r="B40" t="s">
        <v>198</v>
      </c>
      <c r="C40" t="s">
        <v>160</v>
      </c>
      <c r="D40" t="s">
        <v>55</v>
      </c>
      <c r="E40" t="s">
        <v>3549</v>
      </c>
      <c r="F40" t="s">
        <v>110</v>
      </c>
      <c r="G40" t="s">
        <v>93</v>
      </c>
      <c r="H40">
        <v>19</v>
      </c>
      <c r="I40" t="s">
        <v>3550</v>
      </c>
      <c r="J40" t="s">
        <v>28</v>
      </c>
      <c r="K40" t="s">
        <v>42</v>
      </c>
      <c r="L40" t="s">
        <v>91</v>
      </c>
      <c r="M40" t="s">
        <v>92</v>
      </c>
      <c r="N40" t="s">
        <v>81</v>
      </c>
      <c r="O40" t="s">
        <v>20</v>
      </c>
      <c r="P40">
        <v>0.8</v>
      </c>
      <c r="Q40">
        <v>600</v>
      </c>
      <c r="R40">
        <v>76</v>
      </c>
      <c r="S40" t="s">
        <v>78</v>
      </c>
      <c r="T40" t="s">
        <v>30</v>
      </c>
      <c r="U40" t="s">
        <v>3589</v>
      </c>
      <c r="V40" t="s">
        <v>36</v>
      </c>
      <c r="W40" t="s">
        <v>82</v>
      </c>
      <c r="X40">
        <v>4</v>
      </c>
    </row>
    <row r="41" spans="2:24">
      <c r="B41" t="s">
        <v>199</v>
      </c>
      <c r="C41" t="s">
        <v>160</v>
      </c>
      <c r="D41" t="s">
        <v>55</v>
      </c>
      <c r="E41" t="s">
        <v>3549</v>
      </c>
      <c r="F41" t="s">
        <v>110</v>
      </c>
      <c r="G41" t="s">
        <v>93</v>
      </c>
      <c r="H41">
        <v>19</v>
      </c>
      <c r="I41" t="s">
        <v>3550</v>
      </c>
      <c r="J41" t="s">
        <v>79</v>
      </c>
      <c r="K41" t="s">
        <v>42</v>
      </c>
      <c r="L41" t="s">
        <v>91</v>
      </c>
      <c r="M41" t="s">
        <v>92</v>
      </c>
      <c r="N41" t="s">
        <v>81</v>
      </c>
      <c r="O41" t="s">
        <v>20</v>
      </c>
      <c r="P41">
        <v>0.8</v>
      </c>
      <c r="Q41">
        <v>600</v>
      </c>
      <c r="R41">
        <v>76</v>
      </c>
      <c r="S41" t="s">
        <v>78</v>
      </c>
      <c r="T41" t="s">
        <v>30</v>
      </c>
      <c r="U41" t="s">
        <v>3590</v>
      </c>
      <c r="V41" t="s">
        <v>36</v>
      </c>
      <c r="W41" t="s">
        <v>82</v>
      </c>
      <c r="X41">
        <v>4</v>
      </c>
    </row>
    <row r="42" spans="2:24">
      <c r="B42" t="s">
        <v>200</v>
      </c>
      <c r="C42" t="s">
        <v>160</v>
      </c>
      <c r="D42" t="s">
        <v>55</v>
      </c>
      <c r="E42" t="s">
        <v>3549</v>
      </c>
      <c r="F42" t="s">
        <v>110</v>
      </c>
      <c r="G42" t="s">
        <v>93</v>
      </c>
      <c r="H42">
        <v>19</v>
      </c>
      <c r="I42" t="s">
        <v>3550</v>
      </c>
      <c r="J42" t="s">
        <v>30</v>
      </c>
      <c r="K42" t="s">
        <v>42</v>
      </c>
      <c r="L42" t="s">
        <v>91</v>
      </c>
      <c r="M42" t="s">
        <v>92</v>
      </c>
      <c r="N42" t="s">
        <v>81</v>
      </c>
      <c r="O42" t="s">
        <v>20</v>
      </c>
      <c r="P42">
        <v>0.8</v>
      </c>
      <c r="Q42">
        <v>600</v>
      </c>
      <c r="R42">
        <v>76</v>
      </c>
      <c r="S42" t="s">
        <v>78</v>
      </c>
      <c r="T42" t="s">
        <v>30</v>
      </c>
      <c r="U42" t="s">
        <v>3591</v>
      </c>
      <c r="V42" t="s">
        <v>36</v>
      </c>
      <c r="W42" t="s">
        <v>82</v>
      </c>
      <c r="X42">
        <v>4</v>
      </c>
    </row>
    <row r="43" spans="2:24">
      <c r="B43" t="s">
        <v>201</v>
      </c>
      <c r="C43" t="s">
        <v>160</v>
      </c>
      <c r="D43" t="s">
        <v>41</v>
      </c>
      <c r="E43" t="s">
        <v>3549</v>
      </c>
      <c r="F43" t="s">
        <v>110</v>
      </c>
      <c r="G43" t="s">
        <v>93</v>
      </c>
      <c r="H43">
        <v>24</v>
      </c>
      <c r="I43" t="s">
        <v>3550</v>
      </c>
      <c r="J43" t="s">
        <v>63</v>
      </c>
      <c r="K43" t="s">
        <v>43</v>
      </c>
      <c r="L43" t="s">
        <v>91</v>
      </c>
      <c r="M43" t="s">
        <v>92</v>
      </c>
      <c r="N43" t="s">
        <v>81</v>
      </c>
      <c r="O43" t="s">
        <v>3552</v>
      </c>
      <c r="P43">
        <v>1.7</v>
      </c>
      <c r="Q43">
        <v>800</v>
      </c>
      <c r="R43">
        <v>73</v>
      </c>
      <c r="S43" t="s">
        <v>78</v>
      </c>
      <c r="T43" t="s">
        <v>30</v>
      </c>
      <c r="U43" t="s">
        <v>3592</v>
      </c>
      <c r="V43" t="s">
        <v>36</v>
      </c>
      <c r="W43" t="s">
        <v>82</v>
      </c>
      <c r="X43">
        <v>4</v>
      </c>
    </row>
    <row r="44" spans="2:24">
      <c r="B44" t="s">
        <v>202</v>
      </c>
      <c r="C44" t="s">
        <v>160</v>
      </c>
      <c r="D44" t="s">
        <v>41</v>
      </c>
      <c r="E44" t="s">
        <v>3549</v>
      </c>
      <c r="F44" t="s">
        <v>110</v>
      </c>
      <c r="G44" t="s">
        <v>93</v>
      </c>
      <c r="H44">
        <v>24</v>
      </c>
      <c r="I44" t="s">
        <v>3550</v>
      </c>
      <c r="J44" t="s">
        <v>28</v>
      </c>
      <c r="K44" t="s">
        <v>43</v>
      </c>
      <c r="L44" t="s">
        <v>91</v>
      </c>
      <c r="M44" t="s">
        <v>92</v>
      </c>
      <c r="N44" t="s">
        <v>81</v>
      </c>
      <c r="O44" t="s">
        <v>3552</v>
      </c>
      <c r="P44">
        <v>1.7</v>
      </c>
      <c r="Q44">
        <v>800</v>
      </c>
      <c r="R44">
        <v>73</v>
      </c>
      <c r="S44" t="s">
        <v>78</v>
      </c>
      <c r="T44" t="s">
        <v>30</v>
      </c>
      <c r="U44" t="s">
        <v>3593</v>
      </c>
      <c r="V44" t="s">
        <v>36</v>
      </c>
      <c r="W44" t="s">
        <v>82</v>
      </c>
      <c r="X44">
        <v>4</v>
      </c>
    </row>
    <row r="45" spans="2:24">
      <c r="B45" t="s">
        <v>203</v>
      </c>
      <c r="C45" t="s">
        <v>160</v>
      </c>
      <c r="D45" t="s">
        <v>41</v>
      </c>
      <c r="E45" t="s">
        <v>3549</v>
      </c>
      <c r="F45" t="s">
        <v>110</v>
      </c>
      <c r="G45" t="s">
        <v>93</v>
      </c>
      <c r="H45">
        <v>24</v>
      </c>
      <c r="I45" t="s">
        <v>3550</v>
      </c>
      <c r="J45" t="s">
        <v>79</v>
      </c>
      <c r="K45" t="s">
        <v>43</v>
      </c>
      <c r="L45" t="s">
        <v>91</v>
      </c>
      <c r="M45" t="s">
        <v>92</v>
      </c>
      <c r="N45" t="s">
        <v>81</v>
      </c>
      <c r="O45" t="s">
        <v>3552</v>
      </c>
      <c r="P45">
        <v>1.7</v>
      </c>
      <c r="Q45">
        <v>800</v>
      </c>
      <c r="R45">
        <v>73</v>
      </c>
      <c r="S45" t="s">
        <v>78</v>
      </c>
      <c r="T45" t="s">
        <v>30</v>
      </c>
      <c r="U45" t="s">
        <v>3594</v>
      </c>
      <c r="V45" t="s">
        <v>36</v>
      </c>
      <c r="W45" t="s">
        <v>82</v>
      </c>
      <c r="X45">
        <v>4</v>
      </c>
    </row>
    <row r="46" spans="2:24">
      <c r="B46" t="s">
        <v>204</v>
      </c>
      <c r="C46" t="s">
        <v>160</v>
      </c>
      <c r="D46" t="s">
        <v>41</v>
      </c>
      <c r="E46" t="s">
        <v>3549</v>
      </c>
      <c r="F46" t="s">
        <v>110</v>
      </c>
      <c r="G46" t="s">
        <v>93</v>
      </c>
      <c r="H46">
        <v>24</v>
      </c>
      <c r="I46" t="s">
        <v>3550</v>
      </c>
      <c r="J46" t="s">
        <v>30</v>
      </c>
      <c r="K46" t="s">
        <v>43</v>
      </c>
      <c r="L46" t="s">
        <v>91</v>
      </c>
      <c r="M46" t="s">
        <v>92</v>
      </c>
      <c r="N46" t="s">
        <v>81</v>
      </c>
      <c r="O46" t="s">
        <v>3552</v>
      </c>
      <c r="P46">
        <v>1.7</v>
      </c>
      <c r="Q46">
        <v>800</v>
      </c>
      <c r="R46">
        <v>73</v>
      </c>
      <c r="S46" t="s">
        <v>78</v>
      </c>
      <c r="T46" t="s">
        <v>30</v>
      </c>
      <c r="U46" t="s">
        <v>3595</v>
      </c>
      <c r="V46" t="s">
        <v>36</v>
      </c>
      <c r="W46" t="s">
        <v>82</v>
      </c>
      <c r="X46">
        <v>4</v>
      </c>
    </row>
    <row r="47" spans="2:24">
      <c r="B47" t="s">
        <v>205</v>
      </c>
      <c r="C47" t="s">
        <v>160</v>
      </c>
      <c r="D47" t="s">
        <v>55</v>
      </c>
      <c r="E47" t="s">
        <v>3549</v>
      </c>
      <c r="F47" t="s">
        <v>110</v>
      </c>
      <c r="G47" t="s">
        <v>93</v>
      </c>
      <c r="H47">
        <v>25</v>
      </c>
      <c r="I47" t="s">
        <v>3550</v>
      </c>
      <c r="J47" t="s">
        <v>63</v>
      </c>
      <c r="K47" t="s">
        <v>42</v>
      </c>
      <c r="L47" t="s">
        <v>91</v>
      </c>
      <c r="M47" t="s">
        <v>92</v>
      </c>
      <c r="N47" t="s">
        <v>81</v>
      </c>
      <c r="O47" t="s">
        <v>20</v>
      </c>
      <c r="P47">
        <v>1.7</v>
      </c>
      <c r="Q47">
        <v>800</v>
      </c>
      <c r="R47">
        <v>76</v>
      </c>
      <c r="S47" t="s">
        <v>78</v>
      </c>
      <c r="T47" t="s">
        <v>30</v>
      </c>
      <c r="U47" t="s">
        <v>3596</v>
      </c>
      <c r="V47" t="s">
        <v>36</v>
      </c>
      <c r="W47" t="s">
        <v>82</v>
      </c>
      <c r="X47">
        <v>4</v>
      </c>
    </row>
    <row r="48" spans="2:24">
      <c r="B48" t="s">
        <v>206</v>
      </c>
      <c r="C48" t="s">
        <v>160</v>
      </c>
      <c r="D48" t="s">
        <v>55</v>
      </c>
      <c r="E48" t="s">
        <v>3549</v>
      </c>
      <c r="F48" t="s">
        <v>110</v>
      </c>
      <c r="G48" t="s">
        <v>93</v>
      </c>
      <c r="H48">
        <v>25</v>
      </c>
      <c r="I48" t="s">
        <v>3550</v>
      </c>
      <c r="J48" t="s">
        <v>28</v>
      </c>
      <c r="K48" t="s">
        <v>42</v>
      </c>
      <c r="L48" t="s">
        <v>91</v>
      </c>
      <c r="M48" t="s">
        <v>92</v>
      </c>
      <c r="N48" t="s">
        <v>81</v>
      </c>
      <c r="O48" t="s">
        <v>20</v>
      </c>
      <c r="P48">
        <v>1.7</v>
      </c>
      <c r="Q48">
        <v>800</v>
      </c>
      <c r="R48">
        <v>76</v>
      </c>
      <c r="S48" t="s">
        <v>78</v>
      </c>
      <c r="T48" t="s">
        <v>30</v>
      </c>
      <c r="U48" t="s">
        <v>3597</v>
      </c>
      <c r="V48" t="s">
        <v>36</v>
      </c>
      <c r="W48" t="s">
        <v>82</v>
      </c>
      <c r="X48">
        <v>4</v>
      </c>
    </row>
    <row r="49" spans="2:24">
      <c r="B49" t="s">
        <v>207</v>
      </c>
      <c r="C49" t="s">
        <v>160</v>
      </c>
      <c r="D49" t="s">
        <v>55</v>
      </c>
      <c r="E49" t="s">
        <v>3549</v>
      </c>
      <c r="F49" t="s">
        <v>110</v>
      </c>
      <c r="G49" t="s">
        <v>93</v>
      </c>
      <c r="H49">
        <v>25</v>
      </c>
      <c r="I49" t="s">
        <v>3550</v>
      </c>
      <c r="J49" t="s">
        <v>79</v>
      </c>
      <c r="K49" t="s">
        <v>42</v>
      </c>
      <c r="L49" t="s">
        <v>91</v>
      </c>
      <c r="M49" t="s">
        <v>92</v>
      </c>
      <c r="N49" t="s">
        <v>81</v>
      </c>
      <c r="O49" t="s">
        <v>20</v>
      </c>
      <c r="P49">
        <v>1.7</v>
      </c>
      <c r="Q49">
        <v>800</v>
      </c>
      <c r="R49">
        <v>76</v>
      </c>
      <c r="S49" t="s">
        <v>78</v>
      </c>
      <c r="T49" t="s">
        <v>30</v>
      </c>
      <c r="U49" t="s">
        <v>3598</v>
      </c>
      <c r="V49" t="s">
        <v>36</v>
      </c>
      <c r="W49" t="s">
        <v>82</v>
      </c>
      <c r="X49">
        <v>4</v>
      </c>
    </row>
    <row r="50" spans="2:24">
      <c r="B50" t="s">
        <v>208</v>
      </c>
      <c r="C50" t="s">
        <v>160</v>
      </c>
      <c r="D50" t="s">
        <v>55</v>
      </c>
      <c r="E50" t="s">
        <v>3549</v>
      </c>
      <c r="F50" t="s">
        <v>110</v>
      </c>
      <c r="G50" t="s">
        <v>93</v>
      </c>
      <c r="H50">
        <v>25</v>
      </c>
      <c r="I50" t="s">
        <v>3550</v>
      </c>
      <c r="J50" t="s">
        <v>30</v>
      </c>
      <c r="K50" t="s">
        <v>42</v>
      </c>
      <c r="L50" t="s">
        <v>91</v>
      </c>
      <c r="M50" t="s">
        <v>92</v>
      </c>
      <c r="N50" t="s">
        <v>81</v>
      </c>
      <c r="O50" t="s">
        <v>20</v>
      </c>
      <c r="P50">
        <v>1.7</v>
      </c>
      <c r="Q50">
        <v>800</v>
      </c>
      <c r="R50">
        <v>76</v>
      </c>
      <c r="S50" t="s">
        <v>78</v>
      </c>
      <c r="T50" t="s">
        <v>30</v>
      </c>
      <c r="U50" t="s">
        <v>3599</v>
      </c>
      <c r="V50" t="s">
        <v>36</v>
      </c>
      <c r="W50" t="s">
        <v>82</v>
      </c>
      <c r="X50">
        <v>4</v>
      </c>
    </row>
    <row r="51" spans="2:24">
      <c r="B51" t="s">
        <v>209</v>
      </c>
      <c r="C51" t="s">
        <v>160</v>
      </c>
      <c r="D51" t="s">
        <v>41</v>
      </c>
      <c r="E51" t="s">
        <v>3549</v>
      </c>
      <c r="F51" t="s">
        <v>110</v>
      </c>
      <c r="G51" t="s">
        <v>93</v>
      </c>
      <c r="H51">
        <v>30</v>
      </c>
      <c r="I51" t="s">
        <v>3550</v>
      </c>
      <c r="J51" t="s">
        <v>63</v>
      </c>
      <c r="K51" t="s">
        <v>43</v>
      </c>
      <c r="L51" t="s">
        <v>91</v>
      </c>
      <c r="M51" t="s">
        <v>92</v>
      </c>
      <c r="N51" t="s">
        <v>81</v>
      </c>
      <c r="O51" t="s">
        <v>20</v>
      </c>
      <c r="P51">
        <v>2</v>
      </c>
      <c r="Q51">
        <v>1000</v>
      </c>
      <c r="R51">
        <v>76</v>
      </c>
      <c r="S51" t="s">
        <v>78</v>
      </c>
      <c r="T51" t="s">
        <v>30</v>
      </c>
      <c r="U51" t="s">
        <v>3600</v>
      </c>
      <c r="V51" t="s">
        <v>36</v>
      </c>
      <c r="W51" t="s">
        <v>82</v>
      </c>
      <c r="X51">
        <v>4</v>
      </c>
    </row>
    <row r="52" spans="2:24">
      <c r="B52" t="s">
        <v>210</v>
      </c>
      <c r="C52" t="s">
        <v>160</v>
      </c>
      <c r="D52" t="s">
        <v>41</v>
      </c>
      <c r="E52" t="s">
        <v>3549</v>
      </c>
      <c r="F52" t="s">
        <v>110</v>
      </c>
      <c r="G52" t="s">
        <v>93</v>
      </c>
      <c r="H52">
        <v>30</v>
      </c>
      <c r="I52" t="s">
        <v>3550</v>
      </c>
      <c r="J52" t="s">
        <v>28</v>
      </c>
      <c r="K52" t="s">
        <v>43</v>
      </c>
      <c r="L52" t="s">
        <v>91</v>
      </c>
      <c r="M52" t="s">
        <v>92</v>
      </c>
      <c r="N52" t="s">
        <v>81</v>
      </c>
      <c r="O52" t="s">
        <v>20</v>
      </c>
      <c r="P52">
        <v>2</v>
      </c>
      <c r="Q52">
        <v>1000</v>
      </c>
      <c r="R52">
        <v>76</v>
      </c>
      <c r="S52" t="s">
        <v>78</v>
      </c>
      <c r="T52" t="s">
        <v>30</v>
      </c>
      <c r="U52" t="s">
        <v>3601</v>
      </c>
      <c r="V52" t="s">
        <v>36</v>
      </c>
      <c r="W52" t="s">
        <v>82</v>
      </c>
      <c r="X52">
        <v>4</v>
      </c>
    </row>
    <row r="53" spans="2:24">
      <c r="B53" t="s">
        <v>211</v>
      </c>
      <c r="C53" t="s">
        <v>160</v>
      </c>
      <c r="D53" t="s">
        <v>41</v>
      </c>
      <c r="E53" t="s">
        <v>3549</v>
      </c>
      <c r="F53" t="s">
        <v>110</v>
      </c>
      <c r="G53" t="s">
        <v>93</v>
      </c>
      <c r="H53">
        <v>30</v>
      </c>
      <c r="I53" t="s">
        <v>3550</v>
      </c>
      <c r="J53" t="s">
        <v>79</v>
      </c>
      <c r="K53" t="s">
        <v>43</v>
      </c>
      <c r="L53" t="s">
        <v>91</v>
      </c>
      <c r="M53" t="s">
        <v>92</v>
      </c>
      <c r="N53" t="s">
        <v>81</v>
      </c>
      <c r="O53" t="s">
        <v>20</v>
      </c>
      <c r="P53">
        <v>2</v>
      </c>
      <c r="Q53">
        <v>1000</v>
      </c>
      <c r="R53">
        <v>76</v>
      </c>
      <c r="S53" t="s">
        <v>78</v>
      </c>
      <c r="T53" t="s">
        <v>30</v>
      </c>
      <c r="U53" t="s">
        <v>3602</v>
      </c>
      <c r="V53" t="s">
        <v>36</v>
      </c>
      <c r="W53" t="s">
        <v>82</v>
      </c>
      <c r="X53">
        <v>4</v>
      </c>
    </row>
    <row r="54" spans="2:24">
      <c r="B54" t="s">
        <v>212</v>
      </c>
      <c r="C54" t="s">
        <v>160</v>
      </c>
      <c r="D54" t="s">
        <v>41</v>
      </c>
      <c r="E54" t="s">
        <v>3549</v>
      </c>
      <c r="F54" t="s">
        <v>110</v>
      </c>
      <c r="G54" t="s">
        <v>93</v>
      </c>
      <c r="H54">
        <v>30</v>
      </c>
      <c r="I54" t="s">
        <v>3550</v>
      </c>
      <c r="J54" t="s">
        <v>30</v>
      </c>
      <c r="K54" t="s">
        <v>43</v>
      </c>
      <c r="L54" t="s">
        <v>91</v>
      </c>
      <c r="M54" t="s">
        <v>92</v>
      </c>
      <c r="N54" t="s">
        <v>81</v>
      </c>
      <c r="O54" t="s">
        <v>20</v>
      </c>
      <c r="P54">
        <v>2</v>
      </c>
      <c r="Q54">
        <v>1000</v>
      </c>
      <c r="R54">
        <v>76</v>
      </c>
      <c r="S54" t="s">
        <v>78</v>
      </c>
      <c r="T54" t="s">
        <v>30</v>
      </c>
      <c r="U54" t="s">
        <v>3603</v>
      </c>
      <c r="V54" t="s">
        <v>36</v>
      </c>
      <c r="W54" t="s">
        <v>82</v>
      </c>
      <c r="X54">
        <v>4</v>
      </c>
    </row>
    <row r="55" spans="2:24">
      <c r="B55" t="s">
        <v>213</v>
      </c>
      <c r="C55" t="s">
        <v>160</v>
      </c>
      <c r="D55" t="s">
        <v>55</v>
      </c>
      <c r="E55" t="s">
        <v>3549</v>
      </c>
      <c r="F55" t="s">
        <v>110</v>
      </c>
      <c r="G55" t="s">
        <v>93</v>
      </c>
      <c r="H55">
        <v>31</v>
      </c>
      <c r="I55" t="s">
        <v>3550</v>
      </c>
      <c r="J55" t="s">
        <v>63</v>
      </c>
      <c r="K55" t="s">
        <v>42</v>
      </c>
      <c r="L55" t="s">
        <v>91</v>
      </c>
      <c r="M55" t="s">
        <v>92</v>
      </c>
      <c r="N55" t="s">
        <v>81</v>
      </c>
      <c r="O55" t="s">
        <v>20</v>
      </c>
      <c r="P55">
        <v>2.2000000000000002</v>
      </c>
      <c r="Q55">
        <v>1000</v>
      </c>
      <c r="R55">
        <v>79</v>
      </c>
      <c r="S55" t="s">
        <v>78</v>
      </c>
      <c r="T55" t="s">
        <v>30</v>
      </c>
      <c r="U55" t="s">
        <v>3604</v>
      </c>
      <c r="V55" t="s">
        <v>36</v>
      </c>
      <c r="W55" t="s">
        <v>82</v>
      </c>
      <c r="X55">
        <v>4</v>
      </c>
    </row>
    <row r="56" spans="2:24">
      <c r="B56" t="s">
        <v>214</v>
      </c>
      <c r="C56" t="s">
        <v>160</v>
      </c>
      <c r="D56" t="s">
        <v>55</v>
      </c>
      <c r="E56" t="s">
        <v>3549</v>
      </c>
      <c r="F56" t="s">
        <v>110</v>
      </c>
      <c r="G56" t="s">
        <v>93</v>
      </c>
      <c r="H56">
        <v>31</v>
      </c>
      <c r="I56" t="s">
        <v>3550</v>
      </c>
      <c r="J56" t="s">
        <v>28</v>
      </c>
      <c r="K56" t="s">
        <v>42</v>
      </c>
      <c r="L56" t="s">
        <v>91</v>
      </c>
      <c r="M56" t="s">
        <v>92</v>
      </c>
      <c r="N56" t="s">
        <v>81</v>
      </c>
      <c r="O56" t="s">
        <v>20</v>
      </c>
      <c r="P56">
        <v>2.2000000000000002</v>
      </c>
      <c r="Q56">
        <v>1000</v>
      </c>
      <c r="R56">
        <v>79</v>
      </c>
      <c r="S56" t="s">
        <v>78</v>
      </c>
      <c r="T56" t="s">
        <v>30</v>
      </c>
      <c r="U56" t="s">
        <v>3605</v>
      </c>
      <c r="V56" t="s">
        <v>36</v>
      </c>
      <c r="W56" t="s">
        <v>82</v>
      </c>
      <c r="X56">
        <v>4</v>
      </c>
    </row>
    <row r="57" spans="2:24">
      <c r="B57" t="s">
        <v>215</v>
      </c>
      <c r="C57" t="s">
        <v>160</v>
      </c>
      <c r="D57" t="s">
        <v>55</v>
      </c>
      <c r="E57" t="s">
        <v>3549</v>
      </c>
      <c r="F57" t="s">
        <v>110</v>
      </c>
      <c r="G57" t="s">
        <v>93</v>
      </c>
      <c r="H57">
        <v>31</v>
      </c>
      <c r="I57" t="s">
        <v>3550</v>
      </c>
      <c r="J57" t="s">
        <v>79</v>
      </c>
      <c r="K57" t="s">
        <v>42</v>
      </c>
      <c r="L57" t="s">
        <v>91</v>
      </c>
      <c r="M57" t="s">
        <v>92</v>
      </c>
      <c r="N57" t="s">
        <v>81</v>
      </c>
      <c r="O57" t="s">
        <v>20</v>
      </c>
      <c r="P57">
        <v>2.2000000000000002</v>
      </c>
      <c r="Q57">
        <v>1000</v>
      </c>
      <c r="R57">
        <v>79</v>
      </c>
      <c r="S57" t="s">
        <v>78</v>
      </c>
      <c r="T57" t="s">
        <v>30</v>
      </c>
      <c r="U57" t="s">
        <v>3606</v>
      </c>
      <c r="V57" t="s">
        <v>36</v>
      </c>
      <c r="W57" t="s">
        <v>82</v>
      </c>
      <c r="X57">
        <v>4</v>
      </c>
    </row>
    <row r="58" spans="2:24">
      <c r="B58" t="s">
        <v>216</v>
      </c>
      <c r="C58" t="s">
        <v>160</v>
      </c>
      <c r="D58" t="s">
        <v>55</v>
      </c>
      <c r="E58" t="s">
        <v>3549</v>
      </c>
      <c r="F58" t="s">
        <v>110</v>
      </c>
      <c r="G58" t="s">
        <v>93</v>
      </c>
      <c r="H58">
        <v>31</v>
      </c>
      <c r="I58" t="s">
        <v>3550</v>
      </c>
      <c r="J58" t="s">
        <v>30</v>
      </c>
      <c r="K58" t="s">
        <v>42</v>
      </c>
      <c r="L58" t="s">
        <v>91</v>
      </c>
      <c r="M58" t="s">
        <v>92</v>
      </c>
      <c r="N58" t="s">
        <v>81</v>
      </c>
      <c r="O58" t="s">
        <v>20</v>
      </c>
      <c r="P58">
        <v>2.2000000000000002</v>
      </c>
      <c r="Q58">
        <v>1000</v>
      </c>
      <c r="R58">
        <v>79</v>
      </c>
      <c r="S58" t="s">
        <v>78</v>
      </c>
      <c r="T58" t="s">
        <v>30</v>
      </c>
      <c r="U58" t="s">
        <v>3607</v>
      </c>
      <c r="V58" t="s">
        <v>36</v>
      </c>
      <c r="W58" t="s">
        <v>82</v>
      </c>
      <c r="X58">
        <v>4</v>
      </c>
    </row>
    <row r="59" spans="2:24">
      <c r="B59" t="s">
        <v>217</v>
      </c>
      <c r="C59" t="s">
        <v>160</v>
      </c>
      <c r="D59" t="s">
        <v>41</v>
      </c>
      <c r="E59" t="s">
        <v>3549</v>
      </c>
      <c r="F59" t="s">
        <v>110</v>
      </c>
      <c r="G59" t="s">
        <v>93</v>
      </c>
      <c r="H59">
        <v>36</v>
      </c>
      <c r="I59" t="s">
        <v>3550</v>
      </c>
      <c r="J59" t="s">
        <v>63</v>
      </c>
      <c r="K59" t="s">
        <v>43</v>
      </c>
      <c r="L59" t="s">
        <v>91</v>
      </c>
      <c r="M59" t="s">
        <v>92</v>
      </c>
      <c r="N59" t="s">
        <v>81</v>
      </c>
      <c r="O59" t="s">
        <v>20</v>
      </c>
      <c r="P59">
        <v>2</v>
      </c>
      <c r="Q59">
        <v>1200</v>
      </c>
      <c r="R59">
        <v>76</v>
      </c>
      <c r="S59" t="s">
        <v>78</v>
      </c>
      <c r="T59" t="s">
        <v>30</v>
      </c>
      <c r="U59" t="s">
        <v>3608</v>
      </c>
      <c r="V59" t="s">
        <v>36</v>
      </c>
      <c r="W59" t="s">
        <v>82</v>
      </c>
      <c r="X59">
        <v>4</v>
      </c>
    </row>
    <row r="60" spans="2:24">
      <c r="B60" t="s">
        <v>218</v>
      </c>
      <c r="C60" t="s">
        <v>160</v>
      </c>
      <c r="D60" t="s">
        <v>41</v>
      </c>
      <c r="E60" t="s">
        <v>3549</v>
      </c>
      <c r="F60" t="s">
        <v>110</v>
      </c>
      <c r="G60" t="s">
        <v>93</v>
      </c>
      <c r="H60">
        <v>36</v>
      </c>
      <c r="I60" t="s">
        <v>3550</v>
      </c>
      <c r="J60" t="s">
        <v>28</v>
      </c>
      <c r="K60" t="s">
        <v>43</v>
      </c>
      <c r="L60" t="s">
        <v>91</v>
      </c>
      <c r="M60" t="s">
        <v>92</v>
      </c>
      <c r="N60" t="s">
        <v>81</v>
      </c>
      <c r="O60" t="s">
        <v>20</v>
      </c>
      <c r="P60">
        <v>2</v>
      </c>
      <c r="Q60">
        <v>1200</v>
      </c>
      <c r="R60">
        <v>76</v>
      </c>
      <c r="S60" t="s">
        <v>78</v>
      </c>
      <c r="T60" t="s">
        <v>30</v>
      </c>
      <c r="U60" t="s">
        <v>3609</v>
      </c>
      <c r="V60" t="s">
        <v>36</v>
      </c>
      <c r="W60" t="s">
        <v>82</v>
      </c>
      <c r="X60">
        <v>4</v>
      </c>
    </row>
    <row r="61" spans="2:24">
      <c r="B61" t="s">
        <v>219</v>
      </c>
      <c r="C61" t="s">
        <v>160</v>
      </c>
      <c r="D61" t="s">
        <v>41</v>
      </c>
      <c r="E61" t="s">
        <v>3549</v>
      </c>
      <c r="F61" t="s">
        <v>110</v>
      </c>
      <c r="G61" t="s">
        <v>93</v>
      </c>
      <c r="H61">
        <v>36</v>
      </c>
      <c r="I61" t="s">
        <v>3550</v>
      </c>
      <c r="J61" t="s">
        <v>79</v>
      </c>
      <c r="K61" t="s">
        <v>43</v>
      </c>
      <c r="L61" t="s">
        <v>91</v>
      </c>
      <c r="M61" t="s">
        <v>92</v>
      </c>
      <c r="N61" t="s">
        <v>81</v>
      </c>
      <c r="O61" t="s">
        <v>20</v>
      </c>
      <c r="P61">
        <v>2</v>
      </c>
      <c r="Q61">
        <v>1200</v>
      </c>
      <c r="R61">
        <v>76</v>
      </c>
      <c r="S61" t="s">
        <v>78</v>
      </c>
      <c r="T61" t="s">
        <v>30</v>
      </c>
      <c r="U61" t="s">
        <v>3610</v>
      </c>
      <c r="V61" t="s">
        <v>36</v>
      </c>
      <c r="W61" t="s">
        <v>82</v>
      </c>
      <c r="X61">
        <v>4</v>
      </c>
    </row>
    <row r="62" spans="2:24">
      <c r="B62" t="s">
        <v>220</v>
      </c>
      <c r="C62" t="s">
        <v>160</v>
      </c>
      <c r="D62" t="s">
        <v>41</v>
      </c>
      <c r="E62" t="s">
        <v>3549</v>
      </c>
      <c r="F62" t="s">
        <v>110</v>
      </c>
      <c r="G62" t="s">
        <v>93</v>
      </c>
      <c r="H62">
        <v>36</v>
      </c>
      <c r="I62" t="s">
        <v>3550</v>
      </c>
      <c r="J62" t="s">
        <v>30</v>
      </c>
      <c r="K62" t="s">
        <v>43</v>
      </c>
      <c r="L62" t="s">
        <v>91</v>
      </c>
      <c r="M62" t="s">
        <v>92</v>
      </c>
      <c r="N62" t="s">
        <v>81</v>
      </c>
      <c r="O62" t="s">
        <v>20</v>
      </c>
      <c r="P62">
        <v>2</v>
      </c>
      <c r="Q62">
        <v>1200</v>
      </c>
      <c r="R62">
        <v>76</v>
      </c>
      <c r="S62" t="s">
        <v>78</v>
      </c>
      <c r="T62" t="s">
        <v>30</v>
      </c>
      <c r="U62" t="s">
        <v>3611</v>
      </c>
      <c r="V62" t="s">
        <v>36</v>
      </c>
      <c r="W62" t="s">
        <v>82</v>
      </c>
      <c r="X62">
        <v>4</v>
      </c>
    </row>
    <row r="63" spans="2:24">
      <c r="B63" t="s">
        <v>221</v>
      </c>
      <c r="C63" t="s">
        <v>160</v>
      </c>
      <c r="D63" t="s">
        <v>55</v>
      </c>
      <c r="E63" t="s">
        <v>3549</v>
      </c>
      <c r="F63" t="s">
        <v>110</v>
      </c>
      <c r="G63" t="s">
        <v>93</v>
      </c>
      <c r="H63">
        <v>37</v>
      </c>
      <c r="I63" t="s">
        <v>3550</v>
      </c>
      <c r="J63" t="s">
        <v>63</v>
      </c>
      <c r="K63" t="s">
        <v>42</v>
      </c>
      <c r="L63" t="s">
        <v>91</v>
      </c>
      <c r="M63" t="s">
        <v>92</v>
      </c>
      <c r="N63" t="s">
        <v>81</v>
      </c>
      <c r="O63" t="s">
        <v>35</v>
      </c>
      <c r="P63">
        <v>2.9</v>
      </c>
      <c r="Q63">
        <v>1200</v>
      </c>
      <c r="R63">
        <v>79</v>
      </c>
      <c r="S63" t="s">
        <v>78</v>
      </c>
      <c r="T63" t="s">
        <v>30</v>
      </c>
      <c r="U63" t="s">
        <v>3612</v>
      </c>
      <c r="V63" t="s">
        <v>36</v>
      </c>
      <c r="W63" t="s">
        <v>82</v>
      </c>
      <c r="X63">
        <v>4</v>
      </c>
    </row>
    <row r="64" spans="2:24">
      <c r="B64" t="s">
        <v>222</v>
      </c>
      <c r="C64" t="s">
        <v>160</v>
      </c>
      <c r="D64" t="s">
        <v>55</v>
      </c>
      <c r="E64" t="s">
        <v>3549</v>
      </c>
      <c r="F64" t="s">
        <v>110</v>
      </c>
      <c r="G64" t="s">
        <v>93</v>
      </c>
      <c r="H64">
        <v>37</v>
      </c>
      <c r="I64" t="s">
        <v>3550</v>
      </c>
      <c r="J64" t="s">
        <v>28</v>
      </c>
      <c r="K64" t="s">
        <v>42</v>
      </c>
      <c r="L64" t="s">
        <v>91</v>
      </c>
      <c r="M64" t="s">
        <v>92</v>
      </c>
      <c r="N64" t="s">
        <v>81</v>
      </c>
      <c r="O64" t="s">
        <v>35</v>
      </c>
      <c r="P64">
        <v>2.9</v>
      </c>
      <c r="Q64">
        <v>1200</v>
      </c>
      <c r="R64">
        <v>79</v>
      </c>
      <c r="S64" t="s">
        <v>78</v>
      </c>
      <c r="T64" t="s">
        <v>30</v>
      </c>
      <c r="U64" t="s">
        <v>3613</v>
      </c>
      <c r="V64" t="s">
        <v>36</v>
      </c>
      <c r="W64" t="s">
        <v>82</v>
      </c>
      <c r="X64">
        <v>4</v>
      </c>
    </row>
    <row r="65" spans="2:24">
      <c r="B65" t="s">
        <v>223</v>
      </c>
      <c r="C65" t="s">
        <v>160</v>
      </c>
      <c r="D65" t="s">
        <v>55</v>
      </c>
      <c r="E65" t="s">
        <v>3549</v>
      </c>
      <c r="F65" t="s">
        <v>110</v>
      </c>
      <c r="G65" t="s">
        <v>93</v>
      </c>
      <c r="H65">
        <v>37</v>
      </c>
      <c r="I65" t="s">
        <v>3550</v>
      </c>
      <c r="J65" t="s">
        <v>79</v>
      </c>
      <c r="K65" t="s">
        <v>42</v>
      </c>
      <c r="L65" t="s">
        <v>91</v>
      </c>
      <c r="M65" t="s">
        <v>92</v>
      </c>
      <c r="N65" t="s">
        <v>81</v>
      </c>
      <c r="O65" t="s">
        <v>35</v>
      </c>
      <c r="P65">
        <v>2.9</v>
      </c>
      <c r="Q65">
        <v>1200</v>
      </c>
      <c r="R65">
        <v>79</v>
      </c>
      <c r="S65" t="s">
        <v>78</v>
      </c>
      <c r="T65" t="s">
        <v>30</v>
      </c>
      <c r="U65" t="s">
        <v>3614</v>
      </c>
      <c r="V65" t="s">
        <v>36</v>
      </c>
      <c r="W65" t="s">
        <v>82</v>
      </c>
      <c r="X65">
        <v>4</v>
      </c>
    </row>
    <row r="66" spans="2:24">
      <c r="B66" t="s">
        <v>224</v>
      </c>
      <c r="C66" t="s">
        <v>160</v>
      </c>
      <c r="D66" t="s">
        <v>55</v>
      </c>
      <c r="E66" t="s">
        <v>3549</v>
      </c>
      <c r="F66" t="s">
        <v>110</v>
      </c>
      <c r="G66" t="s">
        <v>93</v>
      </c>
      <c r="H66">
        <v>37</v>
      </c>
      <c r="I66" t="s">
        <v>3550</v>
      </c>
      <c r="J66" t="s">
        <v>30</v>
      </c>
      <c r="K66" t="s">
        <v>42</v>
      </c>
      <c r="L66" t="s">
        <v>91</v>
      </c>
      <c r="M66" t="s">
        <v>92</v>
      </c>
      <c r="N66" t="s">
        <v>81</v>
      </c>
      <c r="O66" t="s">
        <v>35</v>
      </c>
      <c r="P66">
        <v>2.9</v>
      </c>
      <c r="Q66">
        <v>1200</v>
      </c>
      <c r="R66">
        <v>79</v>
      </c>
      <c r="S66" t="s">
        <v>78</v>
      </c>
      <c r="T66" t="s">
        <v>30</v>
      </c>
      <c r="U66" t="s">
        <v>3615</v>
      </c>
      <c r="V66" t="s">
        <v>36</v>
      </c>
      <c r="W66" t="s">
        <v>82</v>
      </c>
      <c r="X66">
        <v>4</v>
      </c>
    </row>
    <row r="67" spans="2:24">
      <c r="B67" t="s">
        <v>225</v>
      </c>
      <c r="C67" t="s">
        <v>160</v>
      </c>
      <c r="D67" t="s">
        <v>41</v>
      </c>
      <c r="E67" t="s">
        <v>3549</v>
      </c>
      <c r="F67" t="s">
        <v>110</v>
      </c>
      <c r="G67" t="s">
        <v>94</v>
      </c>
      <c r="H67">
        <v>18</v>
      </c>
      <c r="I67" t="s">
        <v>3550</v>
      </c>
      <c r="J67" t="s">
        <v>63</v>
      </c>
      <c r="K67" t="s">
        <v>43</v>
      </c>
      <c r="L67" t="s">
        <v>91</v>
      </c>
      <c r="M67" t="s">
        <v>95</v>
      </c>
      <c r="N67" t="s">
        <v>81</v>
      </c>
      <c r="O67" t="s">
        <v>3552</v>
      </c>
      <c r="P67">
        <v>1.7</v>
      </c>
      <c r="Q67">
        <v>600</v>
      </c>
      <c r="R67">
        <v>73</v>
      </c>
      <c r="S67" t="s">
        <v>78</v>
      </c>
      <c r="T67" t="s">
        <v>30</v>
      </c>
      <c r="U67" t="s">
        <v>3616</v>
      </c>
      <c r="V67" t="s">
        <v>36</v>
      </c>
      <c r="W67" t="s">
        <v>82</v>
      </c>
      <c r="X67">
        <v>4</v>
      </c>
    </row>
    <row r="68" spans="2:24">
      <c r="B68" t="s">
        <v>226</v>
      </c>
      <c r="C68" t="s">
        <v>160</v>
      </c>
      <c r="D68" t="s">
        <v>41</v>
      </c>
      <c r="E68" t="s">
        <v>3549</v>
      </c>
      <c r="F68" t="s">
        <v>110</v>
      </c>
      <c r="G68" t="s">
        <v>94</v>
      </c>
      <c r="H68">
        <v>18</v>
      </c>
      <c r="I68" t="s">
        <v>3550</v>
      </c>
      <c r="J68" t="s">
        <v>28</v>
      </c>
      <c r="K68" t="s">
        <v>43</v>
      </c>
      <c r="L68" t="s">
        <v>91</v>
      </c>
      <c r="M68" t="s">
        <v>95</v>
      </c>
      <c r="N68" t="s">
        <v>81</v>
      </c>
      <c r="O68" t="s">
        <v>3552</v>
      </c>
      <c r="P68">
        <v>1.7</v>
      </c>
      <c r="Q68">
        <v>600</v>
      </c>
      <c r="R68">
        <v>73</v>
      </c>
      <c r="S68" t="s">
        <v>78</v>
      </c>
      <c r="T68" t="s">
        <v>30</v>
      </c>
      <c r="U68" t="s">
        <v>3617</v>
      </c>
      <c r="V68" t="s">
        <v>36</v>
      </c>
      <c r="W68" t="s">
        <v>82</v>
      </c>
      <c r="X68">
        <v>4</v>
      </c>
    </row>
    <row r="69" spans="2:24">
      <c r="B69" t="s">
        <v>227</v>
      </c>
      <c r="C69" t="s">
        <v>160</v>
      </c>
      <c r="D69" t="s">
        <v>41</v>
      </c>
      <c r="E69" t="s">
        <v>3549</v>
      </c>
      <c r="F69" t="s">
        <v>110</v>
      </c>
      <c r="G69" t="s">
        <v>94</v>
      </c>
      <c r="H69">
        <v>18</v>
      </c>
      <c r="I69" t="s">
        <v>3550</v>
      </c>
      <c r="J69" t="s">
        <v>79</v>
      </c>
      <c r="K69" t="s">
        <v>43</v>
      </c>
      <c r="L69" t="s">
        <v>91</v>
      </c>
      <c r="M69" t="s">
        <v>95</v>
      </c>
      <c r="N69" t="s">
        <v>81</v>
      </c>
      <c r="O69" t="s">
        <v>3552</v>
      </c>
      <c r="P69">
        <v>1.7</v>
      </c>
      <c r="Q69">
        <v>600</v>
      </c>
      <c r="R69">
        <v>73</v>
      </c>
      <c r="S69" t="s">
        <v>78</v>
      </c>
      <c r="T69" t="s">
        <v>30</v>
      </c>
      <c r="U69" t="s">
        <v>3618</v>
      </c>
      <c r="V69" t="s">
        <v>36</v>
      </c>
      <c r="W69" t="s">
        <v>82</v>
      </c>
      <c r="X69">
        <v>4</v>
      </c>
    </row>
    <row r="70" spans="2:24">
      <c r="B70" t="s">
        <v>228</v>
      </c>
      <c r="C70" t="s">
        <v>160</v>
      </c>
      <c r="D70" t="s">
        <v>41</v>
      </c>
      <c r="E70" t="s">
        <v>3549</v>
      </c>
      <c r="F70" t="s">
        <v>110</v>
      </c>
      <c r="G70" t="s">
        <v>94</v>
      </c>
      <c r="H70">
        <v>18</v>
      </c>
      <c r="I70" t="s">
        <v>3550</v>
      </c>
      <c r="J70" t="s">
        <v>30</v>
      </c>
      <c r="K70" t="s">
        <v>43</v>
      </c>
      <c r="L70" t="s">
        <v>91</v>
      </c>
      <c r="M70" t="s">
        <v>95</v>
      </c>
      <c r="N70" t="s">
        <v>81</v>
      </c>
      <c r="O70" t="s">
        <v>3552</v>
      </c>
      <c r="P70">
        <v>1.7</v>
      </c>
      <c r="Q70">
        <v>600</v>
      </c>
      <c r="R70">
        <v>73</v>
      </c>
      <c r="S70" t="s">
        <v>78</v>
      </c>
      <c r="T70" t="s">
        <v>30</v>
      </c>
      <c r="U70" t="s">
        <v>3619</v>
      </c>
      <c r="V70" t="s">
        <v>36</v>
      </c>
      <c r="W70" t="s">
        <v>82</v>
      </c>
      <c r="X70">
        <v>4</v>
      </c>
    </row>
    <row r="71" spans="2:24">
      <c r="B71" t="s">
        <v>229</v>
      </c>
      <c r="C71" t="s">
        <v>160</v>
      </c>
      <c r="D71" t="s">
        <v>55</v>
      </c>
      <c r="E71" t="s">
        <v>3549</v>
      </c>
      <c r="F71" t="s">
        <v>110</v>
      </c>
      <c r="G71" t="s">
        <v>94</v>
      </c>
      <c r="H71">
        <v>19</v>
      </c>
      <c r="I71" t="s">
        <v>3550</v>
      </c>
      <c r="J71" t="s">
        <v>63</v>
      </c>
      <c r="K71" t="s">
        <v>42</v>
      </c>
      <c r="L71" t="s">
        <v>91</v>
      </c>
      <c r="M71" t="s">
        <v>95</v>
      </c>
      <c r="N71" t="s">
        <v>81</v>
      </c>
      <c r="O71" t="s">
        <v>20</v>
      </c>
      <c r="P71">
        <v>0.8</v>
      </c>
      <c r="Q71">
        <v>600</v>
      </c>
      <c r="R71">
        <v>76</v>
      </c>
      <c r="S71" t="s">
        <v>78</v>
      </c>
      <c r="T71" t="s">
        <v>30</v>
      </c>
      <c r="U71" t="s">
        <v>3620</v>
      </c>
      <c r="V71" t="s">
        <v>36</v>
      </c>
      <c r="W71" t="s">
        <v>82</v>
      </c>
      <c r="X71">
        <v>4</v>
      </c>
    </row>
    <row r="72" spans="2:24">
      <c r="B72" t="s">
        <v>230</v>
      </c>
      <c r="C72" t="s">
        <v>160</v>
      </c>
      <c r="D72" t="s">
        <v>55</v>
      </c>
      <c r="E72" t="s">
        <v>3549</v>
      </c>
      <c r="F72" t="s">
        <v>110</v>
      </c>
      <c r="G72" t="s">
        <v>94</v>
      </c>
      <c r="H72">
        <v>19</v>
      </c>
      <c r="I72" t="s">
        <v>3550</v>
      </c>
      <c r="J72" t="s">
        <v>28</v>
      </c>
      <c r="K72" t="s">
        <v>42</v>
      </c>
      <c r="L72" t="s">
        <v>91</v>
      </c>
      <c r="M72" t="s">
        <v>95</v>
      </c>
      <c r="N72" t="s">
        <v>81</v>
      </c>
      <c r="O72" t="s">
        <v>20</v>
      </c>
      <c r="P72">
        <v>0.8</v>
      </c>
      <c r="Q72">
        <v>600</v>
      </c>
      <c r="R72">
        <v>76</v>
      </c>
      <c r="S72" t="s">
        <v>78</v>
      </c>
      <c r="T72" t="s">
        <v>30</v>
      </c>
      <c r="U72" t="s">
        <v>3621</v>
      </c>
      <c r="V72" t="s">
        <v>36</v>
      </c>
      <c r="W72" t="s">
        <v>82</v>
      </c>
      <c r="X72">
        <v>4</v>
      </c>
    </row>
    <row r="73" spans="2:24">
      <c r="B73" t="s">
        <v>231</v>
      </c>
      <c r="C73" t="s">
        <v>160</v>
      </c>
      <c r="D73" t="s">
        <v>55</v>
      </c>
      <c r="E73" t="s">
        <v>3549</v>
      </c>
      <c r="F73" t="s">
        <v>110</v>
      </c>
      <c r="G73" t="s">
        <v>94</v>
      </c>
      <c r="H73">
        <v>19</v>
      </c>
      <c r="I73" t="s">
        <v>3550</v>
      </c>
      <c r="J73" t="s">
        <v>79</v>
      </c>
      <c r="K73" t="s">
        <v>42</v>
      </c>
      <c r="L73" t="s">
        <v>91</v>
      </c>
      <c r="M73" t="s">
        <v>95</v>
      </c>
      <c r="N73" t="s">
        <v>81</v>
      </c>
      <c r="O73" t="s">
        <v>20</v>
      </c>
      <c r="P73">
        <v>0.8</v>
      </c>
      <c r="Q73">
        <v>600</v>
      </c>
      <c r="R73">
        <v>76</v>
      </c>
      <c r="S73" t="s">
        <v>78</v>
      </c>
      <c r="T73" t="s">
        <v>30</v>
      </c>
      <c r="U73" t="s">
        <v>3622</v>
      </c>
      <c r="V73" t="s">
        <v>36</v>
      </c>
      <c r="W73" t="s">
        <v>82</v>
      </c>
      <c r="X73">
        <v>4</v>
      </c>
    </row>
    <row r="74" spans="2:24">
      <c r="B74" t="s">
        <v>232</v>
      </c>
      <c r="C74" t="s">
        <v>160</v>
      </c>
      <c r="D74" t="s">
        <v>55</v>
      </c>
      <c r="E74" t="s">
        <v>3549</v>
      </c>
      <c r="F74" t="s">
        <v>110</v>
      </c>
      <c r="G74" t="s">
        <v>94</v>
      </c>
      <c r="H74">
        <v>19</v>
      </c>
      <c r="I74" t="s">
        <v>3550</v>
      </c>
      <c r="J74" t="s">
        <v>30</v>
      </c>
      <c r="K74" t="s">
        <v>42</v>
      </c>
      <c r="L74" t="s">
        <v>91</v>
      </c>
      <c r="M74" t="s">
        <v>95</v>
      </c>
      <c r="N74" t="s">
        <v>81</v>
      </c>
      <c r="O74" t="s">
        <v>20</v>
      </c>
      <c r="P74">
        <v>0.8</v>
      </c>
      <c r="Q74">
        <v>600</v>
      </c>
      <c r="R74">
        <v>76</v>
      </c>
      <c r="S74" t="s">
        <v>78</v>
      </c>
      <c r="T74" t="s">
        <v>30</v>
      </c>
      <c r="U74" t="s">
        <v>3623</v>
      </c>
      <c r="V74" t="s">
        <v>36</v>
      </c>
      <c r="W74" t="s">
        <v>82</v>
      </c>
      <c r="X74">
        <v>4</v>
      </c>
    </row>
    <row r="75" spans="2:24">
      <c r="B75" t="s">
        <v>233</v>
      </c>
      <c r="C75" t="s">
        <v>160</v>
      </c>
      <c r="D75" t="s">
        <v>41</v>
      </c>
      <c r="E75" t="s">
        <v>3549</v>
      </c>
      <c r="F75" t="s">
        <v>110</v>
      </c>
      <c r="G75" t="s">
        <v>94</v>
      </c>
      <c r="H75">
        <v>24</v>
      </c>
      <c r="I75" t="s">
        <v>3550</v>
      </c>
      <c r="J75" t="s">
        <v>63</v>
      </c>
      <c r="K75" t="s">
        <v>43</v>
      </c>
      <c r="L75" t="s">
        <v>91</v>
      </c>
      <c r="M75" t="s">
        <v>95</v>
      </c>
      <c r="N75" t="s">
        <v>81</v>
      </c>
      <c r="O75" t="s">
        <v>3552</v>
      </c>
      <c r="P75">
        <v>1.7</v>
      </c>
      <c r="Q75">
        <v>800</v>
      </c>
      <c r="R75">
        <v>73</v>
      </c>
      <c r="S75" t="s">
        <v>78</v>
      </c>
      <c r="T75" t="s">
        <v>30</v>
      </c>
      <c r="U75" t="s">
        <v>3624</v>
      </c>
      <c r="V75" t="s">
        <v>36</v>
      </c>
      <c r="W75" t="s">
        <v>82</v>
      </c>
      <c r="X75">
        <v>4</v>
      </c>
    </row>
    <row r="76" spans="2:24">
      <c r="B76" t="s">
        <v>234</v>
      </c>
      <c r="C76" t="s">
        <v>160</v>
      </c>
      <c r="D76" t="s">
        <v>41</v>
      </c>
      <c r="E76" t="s">
        <v>3549</v>
      </c>
      <c r="F76" t="s">
        <v>110</v>
      </c>
      <c r="G76" t="s">
        <v>94</v>
      </c>
      <c r="H76">
        <v>24</v>
      </c>
      <c r="I76" t="s">
        <v>3550</v>
      </c>
      <c r="J76" t="s">
        <v>28</v>
      </c>
      <c r="K76" t="s">
        <v>43</v>
      </c>
      <c r="L76" t="s">
        <v>91</v>
      </c>
      <c r="M76" t="s">
        <v>95</v>
      </c>
      <c r="N76" t="s">
        <v>81</v>
      </c>
      <c r="O76" t="s">
        <v>3552</v>
      </c>
      <c r="P76">
        <v>1.7</v>
      </c>
      <c r="Q76">
        <v>800</v>
      </c>
      <c r="R76">
        <v>73</v>
      </c>
      <c r="S76" t="s">
        <v>78</v>
      </c>
      <c r="T76" t="s">
        <v>30</v>
      </c>
      <c r="U76" t="s">
        <v>3625</v>
      </c>
      <c r="V76" t="s">
        <v>36</v>
      </c>
      <c r="W76" t="s">
        <v>82</v>
      </c>
      <c r="X76">
        <v>4</v>
      </c>
    </row>
    <row r="77" spans="2:24">
      <c r="B77" t="s">
        <v>235</v>
      </c>
      <c r="C77" t="s">
        <v>160</v>
      </c>
      <c r="D77" t="s">
        <v>41</v>
      </c>
      <c r="E77" t="s">
        <v>3549</v>
      </c>
      <c r="F77" t="s">
        <v>110</v>
      </c>
      <c r="G77" t="s">
        <v>94</v>
      </c>
      <c r="H77">
        <v>24</v>
      </c>
      <c r="I77" t="s">
        <v>3550</v>
      </c>
      <c r="J77" t="s">
        <v>79</v>
      </c>
      <c r="K77" t="s">
        <v>43</v>
      </c>
      <c r="L77" t="s">
        <v>91</v>
      </c>
      <c r="M77" t="s">
        <v>95</v>
      </c>
      <c r="N77" t="s">
        <v>81</v>
      </c>
      <c r="O77" t="s">
        <v>3552</v>
      </c>
      <c r="P77">
        <v>1.7</v>
      </c>
      <c r="Q77">
        <v>800</v>
      </c>
      <c r="R77">
        <v>73</v>
      </c>
      <c r="S77" t="s">
        <v>78</v>
      </c>
      <c r="T77" t="s">
        <v>30</v>
      </c>
      <c r="U77" t="s">
        <v>3626</v>
      </c>
      <c r="V77" t="s">
        <v>36</v>
      </c>
      <c r="W77" t="s">
        <v>82</v>
      </c>
      <c r="X77">
        <v>4</v>
      </c>
    </row>
    <row r="78" spans="2:24">
      <c r="B78" t="s">
        <v>236</v>
      </c>
      <c r="C78" t="s">
        <v>160</v>
      </c>
      <c r="D78" t="s">
        <v>41</v>
      </c>
      <c r="E78" t="s">
        <v>3549</v>
      </c>
      <c r="F78" t="s">
        <v>110</v>
      </c>
      <c r="G78" t="s">
        <v>94</v>
      </c>
      <c r="H78">
        <v>24</v>
      </c>
      <c r="I78" t="s">
        <v>3550</v>
      </c>
      <c r="J78" t="s">
        <v>30</v>
      </c>
      <c r="K78" t="s">
        <v>43</v>
      </c>
      <c r="L78" t="s">
        <v>91</v>
      </c>
      <c r="M78" t="s">
        <v>95</v>
      </c>
      <c r="N78" t="s">
        <v>81</v>
      </c>
      <c r="O78" t="s">
        <v>3552</v>
      </c>
      <c r="P78">
        <v>1.7</v>
      </c>
      <c r="Q78">
        <v>800</v>
      </c>
      <c r="R78">
        <v>73</v>
      </c>
      <c r="S78" t="s">
        <v>78</v>
      </c>
      <c r="T78" t="s">
        <v>30</v>
      </c>
      <c r="U78" t="s">
        <v>3627</v>
      </c>
      <c r="V78" t="s">
        <v>36</v>
      </c>
      <c r="W78" t="s">
        <v>82</v>
      </c>
      <c r="X78">
        <v>4</v>
      </c>
    </row>
    <row r="79" spans="2:24">
      <c r="B79" t="s">
        <v>237</v>
      </c>
      <c r="C79" t="s">
        <v>160</v>
      </c>
      <c r="D79" t="s">
        <v>55</v>
      </c>
      <c r="E79" t="s">
        <v>3549</v>
      </c>
      <c r="F79" t="s">
        <v>110</v>
      </c>
      <c r="G79" t="s">
        <v>94</v>
      </c>
      <c r="H79">
        <v>25</v>
      </c>
      <c r="I79" t="s">
        <v>3550</v>
      </c>
      <c r="J79" t="s">
        <v>63</v>
      </c>
      <c r="K79" t="s">
        <v>42</v>
      </c>
      <c r="L79" t="s">
        <v>91</v>
      </c>
      <c r="M79" t="s">
        <v>95</v>
      </c>
      <c r="N79" t="s">
        <v>81</v>
      </c>
      <c r="O79" t="s">
        <v>20</v>
      </c>
      <c r="P79">
        <v>1.7</v>
      </c>
      <c r="Q79">
        <v>800</v>
      </c>
      <c r="R79">
        <v>76</v>
      </c>
      <c r="S79" t="s">
        <v>78</v>
      </c>
      <c r="T79" t="s">
        <v>30</v>
      </c>
      <c r="U79" t="s">
        <v>3628</v>
      </c>
      <c r="V79" t="s">
        <v>36</v>
      </c>
      <c r="W79" t="s">
        <v>82</v>
      </c>
      <c r="X79">
        <v>4</v>
      </c>
    </row>
    <row r="80" spans="2:24">
      <c r="B80" t="s">
        <v>238</v>
      </c>
      <c r="C80" t="s">
        <v>160</v>
      </c>
      <c r="D80" t="s">
        <v>55</v>
      </c>
      <c r="E80" t="s">
        <v>3549</v>
      </c>
      <c r="F80" t="s">
        <v>110</v>
      </c>
      <c r="G80" t="s">
        <v>94</v>
      </c>
      <c r="H80">
        <v>25</v>
      </c>
      <c r="I80" t="s">
        <v>3550</v>
      </c>
      <c r="J80" t="s">
        <v>28</v>
      </c>
      <c r="K80" t="s">
        <v>42</v>
      </c>
      <c r="L80" t="s">
        <v>91</v>
      </c>
      <c r="M80" t="s">
        <v>95</v>
      </c>
      <c r="N80" t="s">
        <v>81</v>
      </c>
      <c r="O80" t="s">
        <v>20</v>
      </c>
      <c r="P80">
        <v>1.7</v>
      </c>
      <c r="Q80">
        <v>800</v>
      </c>
      <c r="R80">
        <v>76</v>
      </c>
      <c r="S80" t="s">
        <v>78</v>
      </c>
      <c r="T80" t="s">
        <v>30</v>
      </c>
      <c r="U80" t="s">
        <v>3629</v>
      </c>
      <c r="V80" t="s">
        <v>36</v>
      </c>
      <c r="W80" t="s">
        <v>82</v>
      </c>
      <c r="X80">
        <v>4</v>
      </c>
    </row>
    <row r="81" spans="2:24">
      <c r="B81" t="s">
        <v>239</v>
      </c>
      <c r="C81" t="s">
        <v>160</v>
      </c>
      <c r="D81" t="s">
        <v>55</v>
      </c>
      <c r="E81" t="s">
        <v>3549</v>
      </c>
      <c r="F81" t="s">
        <v>110</v>
      </c>
      <c r="G81" t="s">
        <v>94</v>
      </c>
      <c r="H81">
        <v>25</v>
      </c>
      <c r="I81" t="s">
        <v>3550</v>
      </c>
      <c r="J81" t="s">
        <v>79</v>
      </c>
      <c r="K81" t="s">
        <v>42</v>
      </c>
      <c r="L81" t="s">
        <v>91</v>
      </c>
      <c r="M81" t="s">
        <v>95</v>
      </c>
      <c r="N81" t="s">
        <v>81</v>
      </c>
      <c r="O81" t="s">
        <v>20</v>
      </c>
      <c r="P81">
        <v>1.7</v>
      </c>
      <c r="Q81">
        <v>800</v>
      </c>
      <c r="R81">
        <v>76</v>
      </c>
      <c r="S81" t="s">
        <v>78</v>
      </c>
      <c r="T81" t="s">
        <v>30</v>
      </c>
      <c r="U81" t="s">
        <v>3630</v>
      </c>
      <c r="V81" t="s">
        <v>36</v>
      </c>
      <c r="W81" t="s">
        <v>82</v>
      </c>
      <c r="X81">
        <v>4</v>
      </c>
    </row>
    <row r="82" spans="2:24">
      <c r="B82" t="s">
        <v>240</v>
      </c>
      <c r="C82" t="s">
        <v>160</v>
      </c>
      <c r="D82" t="s">
        <v>55</v>
      </c>
      <c r="E82" t="s">
        <v>3549</v>
      </c>
      <c r="F82" t="s">
        <v>110</v>
      </c>
      <c r="G82" t="s">
        <v>94</v>
      </c>
      <c r="H82">
        <v>25</v>
      </c>
      <c r="I82" t="s">
        <v>3550</v>
      </c>
      <c r="J82" t="s">
        <v>30</v>
      </c>
      <c r="K82" t="s">
        <v>42</v>
      </c>
      <c r="L82" t="s">
        <v>91</v>
      </c>
      <c r="M82" t="s">
        <v>95</v>
      </c>
      <c r="N82" t="s">
        <v>81</v>
      </c>
      <c r="O82" t="s">
        <v>20</v>
      </c>
      <c r="P82">
        <v>1.7</v>
      </c>
      <c r="Q82">
        <v>800</v>
      </c>
      <c r="R82">
        <v>76</v>
      </c>
      <c r="S82" t="s">
        <v>78</v>
      </c>
      <c r="T82" t="s">
        <v>30</v>
      </c>
      <c r="U82" t="s">
        <v>3631</v>
      </c>
      <c r="V82" t="s">
        <v>36</v>
      </c>
      <c r="W82" t="s">
        <v>82</v>
      </c>
      <c r="X82">
        <v>4</v>
      </c>
    </row>
    <row r="83" spans="2:24">
      <c r="B83" t="s">
        <v>241</v>
      </c>
      <c r="C83" t="s">
        <v>160</v>
      </c>
      <c r="D83" t="s">
        <v>41</v>
      </c>
      <c r="E83" t="s">
        <v>3549</v>
      </c>
      <c r="F83" t="s">
        <v>110</v>
      </c>
      <c r="G83" t="s">
        <v>94</v>
      </c>
      <c r="H83">
        <v>30</v>
      </c>
      <c r="I83" t="s">
        <v>3550</v>
      </c>
      <c r="J83" t="s">
        <v>63</v>
      </c>
      <c r="K83" t="s">
        <v>43</v>
      </c>
      <c r="L83" t="s">
        <v>91</v>
      </c>
      <c r="M83" t="s">
        <v>95</v>
      </c>
      <c r="N83" t="s">
        <v>81</v>
      </c>
      <c r="O83" t="s">
        <v>20</v>
      </c>
      <c r="P83">
        <v>2</v>
      </c>
      <c r="Q83">
        <v>1000</v>
      </c>
      <c r="R83">
        <v>76</v>
      </c>
      <c r="S83" t="s">
        <v>78</v>
      </c>
      <c r="T83" t="s">
        <v>30</v>
      </c>
      <c r="U83" t="s">
        <v>3632</v>
      </c>
      <c r="V83" t="s">
        <v>36</v>
      </c>
      <c r="W83" t="s">
        <v>82</v>
      </c>
      <c r="X83">
        <v>4</v>
      </c>
    </row>
    <row r="84" spans="2:24">
      <c r="B84" t="s">
        <v>242</v>
      </c>
      <c r="C84" t="s">
        <v>160</v>
      </c>
      <c r="D84" t="s">
        <v>41</v>
      </c>
      <c r="E84" t="s">
        <v>3549</v>
      </c>
      <c r="F84" t="s">
        <v>110</v>
      </c>
      <c r="G84" t="s">
        <v>94</v>
      </c>
      <c r="H84">
        <v>30</v>
      </c>
      <c r="I84" t="s">
        <v>3550</v>
      </c>
      <c r="J84" t="s">
        <v>28</v>
      </c>
      <c r="K84" t="s">
        <v>43</v>
      </c>
      <c r="L84" t="s">
        <v>91</v>
      </c>
      <c r="M84" t="s">
        <v>95</v>
      </c>
      <c r="N84" t="s">
        <v>81</v>
      </c>
      <c r="O84" t="s">
        <v>20</v>
      </c>
      <c r="P84">
        <v>2</v>
      </c>
      <c r="Q84">
        <v>1000</v>
      </c>
      <c r="R84">
        <v>76</v>
      </c>
      <c r="S84" t="s">
        <v>78</v>
      </c>
      <c r="T84" t="s">
        <v>30</v>
      </c>
      <c r="U84" t="s">
        <v>3633</v>
      </c>
      <c r="V84" t="s">
        <v>36</v>
      </c>
      <c r="W84" t="s">
        <v>82</v>
      </c>
      <c r="X84">
        <v>4</v>
      </c>
    </row>
    <row r="85" spans="2:24">
      <c r="B85" t="s">
        <v>243</v>
      </c>
      <c r="C85" t="s">
        <v>160</v>
      </c>
      <c r="D85" t="s">
        <v>41</v>
      </c>
      <c r="E85" t="s">
        <v>3549</v>
      </c>
      <c r="F85" t="s">
        <v>110</v>
      </c>
      <c r="G85" t="s">
        <v>94</v>
      </c>
      <c r="H85">
        <v>30</v>
      </c>
      <c r="I85" t="s">
        <v>3550</v>
      </c>
      <c r="J85" t="s">
        <v>79</v>
      </c>
      <c r="K85" t="s">
        <v>43</v>
      </c>
      <c r="L85" t="s">
        <v>91</v>
      </c>
      <c r="M85" t="s">
        <v>95</v>
      </c>
      <c r="N85" t="s">
        <v>81</v>
      </c>
      <c r="O85" t="s">
        <v>20</v>
      </c>
      <c r="P85">
        <v>2</v>
      </c>
      <c r="Q85">
        <v>1000</v>
      </c>
      <c r="R85">
        <v>76</v>
      </c>
      <c r="S85" t="s">
        <v>78</v>
      </c>
      <c r="T85" t="s">
        <v>30</v>
      </c>
      <c r="U85" t="s">
        <v>3634</v>
      </c>
      <c r="V85" t="s">
        <v>36</v>
      </c>
      <c r="W85" t="s">
        <v>82</v>
      </c>
      <c r="X85">
        <v>4</v>
      </c>
    </row>
    <row r="86" spans="2:24">
      <c r="B86" t="s">
        <v>244</v>
      </c>
      <c r="C86" t="s">
        <v>160</v>
      </c>
      <c r="D86" t="s">
        <v>41</v>
      </c>
      <c r="E86" t="s">
        <v>3549</v>
      </c>
      <c r="F86" t="s">
        <v>110</v>
      </c>
      <c r="G86" t="s">
        <v>94</v>
      </c>
      <c r="H86">
        <v>30</v>
      </c>
      <c r="I86" t="s">
        <v>3550</v>
      </c>
      <c r="J86" t="s">
        <v>30</v>
      </c>
      <c r="K86" t="s">
        <v>43</v>
      </c>
      <c r="L86" t="s">
        <v>91</v>
      </c>
      <c r="M86" t="s">
        <v>95</v>
      </c>
      <c r="N86" t="s">
        <v>81</v>
      </c>
      <c r="O86" t="s">
        <v>20</v>
      </c>
      <c r="P86">
        <v>2</v>
      </c>
      <c r="Q86">
        <v>1000</v>
      </c>
      <c r="R86">
        <v>76</v>
      </c>
      <c r="S86" t="s">
        <v>78</v>
      </c>
      <c r="T86" t="s">
        <v>30</v>
      </c>
      <c r="U86" t="s">
        <v>3635</v>
      </c>
      <c r="V86" t="s">
        <v>36</v>
      </c>
      <c r="W86" t="s">
        <v>82</v>
      </c>
      <c r="X86">
        <v>4</v>
      </c>
    </row>
    <row r="87" spans="2:24">
      <c r="B87" t="s">
        <v>245</v>
      </c>
      <c r="C87" t="s">
        <v>160</v>
      </c>
      <c r="D87" t="s">
        <v>55</v>
      </c>
      <c r="E87" t="s">
        <v>3549</v>
      </c>
      <c r="F87" t="s">
        <v>110</v>
      </c>
      <c r="G87" t="s">
        <v>94</v>
      </c>
      <c r="H87">
        <v>31</v>
      </c>
      <c r="I87" t="s">
        <v>3550</v>
      </c>
      <c r="J87" t="s">
        <v>63</v>
      </c>
      <c r="K87" t="s">
        <v>42</v>
      </c>
      <c r="L87" t="s">
        <v>91</v>
      </c>
      <c r="M87" t="s">
        <v>95</v>
      </c>
      <c r="N87" t="s">
        <v>81</v>
      </c>
      <c r="O87" t="s">
        <v>20</v>
      </c>
      <c r="P87">
        <v>2.2000000000000002</v>
      </c>
      <c r="Q87">
        <v>1000</v>
      </c>
      <c r="R87">
        <v>79</v>
      </c>
      <c r="S87" t="s">
        <v>78</v>
      </c>
      <c r="T87" t="s">
        <v>30</v>
      </c>
      <c r="U87" t="s">
        <v>3636</v>
      </c>
      <c r="V87" t="s">
        <v>36</v>
      </c>
      <c r="W87" t="s">
        <v>82</v>
      </c>
      <c r="X87">
        <v>4</v>
      </c>
    </row>
    <row r="88" spans="2:24">
      <c r="B88" t="s">
        <v>246</v>
      </c>
      <c r="C88" t="s">
        <v>160</v>
      </c>
      <c r="D88" t="s">
        <v>55</v>
      </c>
      <c r="E88" t="s">
        <v>3549</v>
      </c>
      <c r="F88" t="s">
        <v>110</v>
      </c>
      <c r="G88" t="s">
        <v>94</v>
      </c>
      <c r="H88">
        <v>31</v>
      </c>
      <c r="I88" t="s">
        <v>3550</v>
      </c>
      <c r="J88" t="s">
        <v>28</v>
      </c>
      <c r="K88" t="s">
        <v>42</v>
      </c>
      <c r="L88" t="s">
        <v>91</v>
      </c>
      <c r="M88" t="s">
        <v>95</v>
      </c>
      <c r="N88" t="s">
        <v>81</v>
      </c>
      <c r="O88" t="s">
        <v>20</v>
      </c>
      <c r="P88">
        <v>2.2000000000000002</v>
      </c>
      <c r="Q88">
        <v>1000</v>
      </c>
      <c r="R88">
        <v>79</v>
      </c>
      <c r="S88" t="s">
        <v>78</v>
      </c>
      <c r="T88" t="s">
        <v>30</v>
      </c>
      <c r="U88" t="s">
        <v>3637</v>
      </c>
      <c r="V88" t="s">
        <v>36</v>
      </c>
      <c r="W88" t="s">
        <v>82</v>
      </c>
      <c r="X88">
        <v>4</v>
      </c>
    </row>
    <row r="89" spans="2:24">
      <c r="B89" t="s">
        <v>247</v>
      </c>
      <c r="C89" t="s">
        <v>160</v>
      </c>
      <c r="D89" t="s">
        <v>55</v>
      </c>
      <c r="E89" t="s">
        <v>3549</v>
      </c>
      <c r="F89" t="s">
        <v>110</v>
      </c>
      <c r="G89" t="s">
        <v>94</v>
      </c>
      <c r="H89">
        <v>31</v>
      </c>
      <c r="I89" t="s">
        <v>3550</v>
      </c>
      <c r="J89" t="s">
        <v>79</v>
      </c>
      <c r="K89" t="s">
        <v>42</v>
      </c>
      <c r="L89" t="s">
        <v>91</v>
      </c>
      <c r="M89" t="s">
        <v>95</v>
      </c>
      <c r="N89" t="s">
        <v>81</v>
      </c>
      <c r="O89" t="s">
        <v>20</v>
      </c>
      <c r="P89">
        <v>2.2000000000000002</v>
      </c>
      <c r="Q89">
        <v>1000</v>
      </c>
      <c r="R89">
        <v>79</v>
      </c>
      <c r="S89" t="s">
        <v>78</v>
      </c>
      <c r="T89" t="s">
        <v>30</v>
      </c>
      <c r="U89" t="s">
        <v>3638</v>
      </c>
      <c r="V89" t="s">
        <v>36</v>
      </c>
      <c r="W89" t="s">
        <v>82</v>
      </c>
      <c r="X89">
        <v>4</v>
      </c>
    </row>
    <row r="90" spans="2:24">
      <c r="B90" t="s">
        <v>248</v>
      </c>
      <c r="C90" t="s">
        <v>160</v>
      </c>
      <c r="D90" t="s">
        <v>55</v>
      </c>
      <c r="E90" t="s">
        <v>3549</v>
      </c>
      <c r="F90" t="s">
        <v>110</v>
      </c>
      <c r="G90" t="s">
        <v>94</v>
      </c>
      <c r="H90">
        <v>31</v>
      </c>
      <c r="I90" t="s">
        <v>3550</v>
      </c>
      <c r="J90" t="s">
        <v>30</v>
      </c>
      <c r="K90" t="s">
        <v>42</v>
      </c>
      <c r="L90" t="s">
        <v>91</v>
      </c>
      <c r="M90" t="s">
        <v>95</v>
      </c>
      <c r="N90" t="s">
        <v>81</v>
      </c>
      <c r="O90" t="s">
        <v>20</v>
      </c>
      <c r="P90">
        <v>2.2000000000000002</v>
      </c>
      <c r="Q90">
        <v>1000</v>
      </c>
      <c r="R90">
        <v>79</v>
      </c>
      <c r="S90" t="s">
        <v>78</v>
      </c>
      <c r="T90" t="s">
        <v>30</v>
      </c>
      <c r="U90" t="s">
        <v>3639</v>
      </c>
      <c r="V90" t="s">
        <v>36</v>
      </c>
      <c r="W90" t="s">
        <v>82</v>
      </c>
      <c r="X90">
        <v>4</v>
      </c>
    </row>
    <row r="91" spans="2:24">
      <c r="B91" t="s">
        <v>249</v>
      </c>
      <c r="C91" t="s">
        <v>160</v>
      </c>
      <c r="D91" t="s">
        <v>41</v>
      </c>
      <c r="E91" t="s">
        <v>3549</v>
      </c>
      <c r="F91" t="s">
        <v>110</v>
      </c>
      <c r="G91" t="s">
        <v>94</v>
      </c>
      <c r="H91">
        <v>36</v>
      </c>
      <c r="I91" t="s">
        <v>3550</v>
      </c>
      <c r="J91" t="s">
        <v>63</v>
      </c>
      <c r="K91" t="s">
        <v>43</v>
      </c>
      <c r="L91" t="s">
        <v>91</v>
      </c>
      <c r="M91" t="s">
        <v>95</v>
      </c>
      <c r="N91" t="s">
        <v>81</v>
      </c>
      <c r="O91" t="s">
        <v>20</v>
      </c>
      <c r="P91">
        <v>2</v>
      </c>
      <c r="Q91">
        <v>1200</v>
      </c>
      <c r="R91">
        <v>76</v>
      </c>
      <c r="S91" t="s">
        <v>78</v>
      </c>
      <c r="T91" t="s">
        <v>30</v>
      </c>
      <c r="U91" t="s">
        <v>3640</v>
      </c>
      <c r="V91" t="s">
        <v>36</v>
      </c>
      <c r="W91" t="s">
        <v>82</v>
      </c>
      <c r="X91">
        <v>4</v>
      </c>
    </row>
    <row r="92" spans="2:24">
      <c r="B92" t="s">
        <v>250</v>
      </c>
      <c r="C92" t="s">
        <v>160</v>
      </c>
      <c r="D92" t="s">
        <v>41</v>
      </c>
      <c r="E92" t="s">
        <v>3549</v>
      </c>
      <c r="F92" t="s">
        <v>110</v>
      </c>
      <c r="G92" t="s">
        <v>94</v>
      </c>
      <c r="H92">
        <v>36</v>
      </c>
      <c r="I92" t="s">
        <v>3550</v>
      </c>
      <c r="J92" t="s">
        <v>28</v>
      </c>
      <c r="K92" t="s">
        <v>43</v>
      </c>
      <c r="L92" t="s">
        <v>91</v>
      </c>
      <c r="M92" t="s">
        <v>95</v>
      </c>
      <c r="N92" t="s">
        <v>81</v>
      </c>
      <c r="O92" t="s">
        <v>20</v>
      </c>
      <c r="P92">
        <v>2</v>
      </c>
      <c r="Q92">
        <v>1200</v>
      </c>
      <c r="R92">
        <v>76</v>
      </c>
      <c r="S92" t="s">
        <v>78</v>
      </c>
      <c r="T92" t="s">
        <v>30</v>
      </c>
      <c r="U92" t="s">
        <v>3641</v>
      </c>
      <c r="V92" t="s">
        <v>36</v>
      </c>
      <c r="W92" t="s">
        <v>82</v>
      </c>
      <c r="X92">
        <v>4</v>
      </c>
    </row>
    <row r="93" spans="2:24">
      <c r="B93" t="s">
        <v>251</v>
      </c>
      <c r="C93" t="s">
        <v>160</v>
      </c>
      <c r="D93" t="s">
        <v>41</v>
      </c>
      <c r="E93" t="s">
        <v>3549</v>
      </c>
      <c r="F93" t="s">
        <v>110</v>
      </c>
      <c r="G93" t="s">
        <v>94</v>
      </c>
      <c r="H93">
        <v>36</v>
      </c>
      <c r="I93" t="s">
        <v>3550</v>
      </c>
      <c r="J93" t="s">
        <v>79</v>
      </c>
      <c r="K93" t="s">
        <v>43</v>
      </c>
      <c r="L93" t="s">
        <v>91</v>
      </c>
      <c r="M93" t="s">
        <v>95</v>
      </c>
      <c r="N93" t="s">
        <v>81</v>
      </c>
      <c r="O93" t="s">
        <v>20</v>
      </c>
      <c r="P93">
        <v>2</v>
      </c>
      <c r="Q93">
        <v>1200</v>
      </c>
      <c r="R93">
        <v>76</v>
      </c>
      <c r="S93" t="s">
        <v>78</v>
      </c>
      <c r="T93" t="s">
        <v>30</v>
      </c>
      <c r="U93" t="s">
        <v>3642</v>
      </c>
      <c r="V93" t="s">
        <v>36</v>
      </c>
      <c r="W93" t="s">
        <v>82</v>
      </c>
      <c r="X93">
        <v>4</v>
      </c>
    </row>
    <row r="94" spans="2:24">
      <c r="B94" t="s">
        <v>252</v>
      </c>
      <c r="C94" t="s">
        <v>160</v>
      </c>
      <c r="D94" t="s">
        <v>41</v>
      </c>
      <c r="E94" t="s">
        <v>3549</v>
      </c>
      <c r="F94" t="s">
        <v>110</v>
      </c>
      <c r="G94" t="s">
        <v>94</v>
      </c>
      <c r="H94">
        <v>36</v>
      </c>
      <c r="I94" t="s">
        <v>3550</v>
      </c>
      <c r="J94" t="s">
        <v>30</v>
      </c>
      <c r="K94" t="s">
        <v>43</v>
      </c>
      <c r="L94" t="s">
        <v>91</v>
      </c>
      <c r="M94" t="s">
        <v>95</v>
      </c>
      <c r="N94" t="s">
        <v>81</v>
      </c>
      <c r="O94" t="s">
        <v>20</v>
      </c>
      <c r="P94">
        <v>2</v>
      </c>
      <c r="Q94">
        <v>1200</v>
      </c>
      <c r="R94">
        <v>76</v>
      </c>
      <c r="S94" t="s">
        <v>78</v>
      </c>
      <c r="T94" t="s">
        <v>30</v>
      </c>
      <c r="U94" t="s">
        <v>3643</v>
      </c>
      <c r="V94" t="s">
        <v>36</v>
      </c>
      <c r="W94" t="s">
        <v>82</v>
      </c>
      <c r="X94">
        <v>4</v>
      </c>
    </row>
    <row r="95" spans="2:24">
      <c r="B95" t="s">
        <v>253</v>
      </c>
      <c r="C95" t="s">
        <v>160</v>
      </c>
      <c r="D95" t="s">
        <v>55</v>
      </c>
      <c r="E95" t="s">
        <v>3549</v>
      </c>
      <c r="F95" t="s">
        <v>110</v>
      </c>
      <c r="G95" t="s">
        <v>94</v>
      </c>
      <c r="H95">
        <v>37</v>
      </c>
      <c r="I95" t="s">
        <v>3550</v>
      </c>
      <c r="J95" t="s">
        <v>63</v>
      </c>
      <c r="K95" t="s">
        <v>42</v>
      </c>
      <c r="L95" t="s">
        <v>91</v>
      </c>
      <c r="M95" t="s">
        <v>95</v>
      </c>
      <c r="N95" t="s">
        <v>81</v>
      </c>
      <c r="O95" t="s">
        <v>35</v>
      </c>
      <c r="P95">
        <v>2.9</v>
      </c>
      <c r="Q95">
        <v>1200</v>
      </c>
      <c r="R95">
        <v>79</v>
      </c>
      <c r="S95" t="s">
        <v>78</v>
      </c>
      <c r="T95" t="s">
        <v>30</v>
      </c>
      <c r="U95" t="s">
        <v>3644</v>
      </c>
      <c r="V95" t="s">
        <v>36</v>
      </c>
      <c r="W95" t="s">
        <v>82</v>
      </c>
      <c r="X95">
        <v>4</v>
      </c>
    </row>
    <row r="96" spans="2:24">
      <c r="B96" t="s">
        <v>254</v>
      </c>
      <c r="C96" t="s">
        <v>160</v>
      </c>
      <c r="D96" t="s">
        <v>55</v>
      </c>
      <c r="E96" t="s">
        <v>3549</v>
      </c>
      <c r="F96" t="s">
        <v>110</v>
      </c>
      <c r="G96" t="s">
        <v>94</v>
      </c>
      <c r="H96">
        <v>37</v>
      </c>
      <c r="I96" t="s">
        <v>3550</v>
      </c>
      <c r="J96" t="s">
        <v>28</v>
      </c>
      <c r="K96" t="s">
        <v>42</v>
      </c>
      <c r="L96" t="s">
        <v>91</v>
      </c>
      <c r="M96" t="s">
        <v>95</v>
      </c>
      <c r="N96" t="s">
        <v>81</v>
      </c>
      <c r="O96" t="s">
        <v>35</v>
      </c>
      <c r="P96">
        <v>2.9</v>
      </c>
      <c r="Q96">
        <v>1200</v>
      </c>
      <c r="R96">
        <v>79</v>
      </c>
      <c r="S96" t="s">
        <v>78</v>
      </c>
      <c r="T96" t="s">
        <v>30</v>
      </c>
      <c r="U96" t="s">
        <v>3645</v>
      </c>
      <c r="V96" t="s">
        <v>36</v>
      </c>
      <c r="W96" t="s">
        <v>82</v>
      </c>
      <c r="X96">
        <v>4</v>
      </c>
    </row>
    <row r="97" spans="2:24">
      <c r="B97" t="s">
        <v>255</v>
      </c>
      <c r="C97" t="s">
        <v>160</v>
      </c>
      <c r="D97" t="s">
        <v>55</v>
      </c>
      <c r="E97" t="s">
        <v>3549</v>
      </c>
      <c r="F97" t="s">
        <v>110</v>
      </c>
      <c r="G97" t="s">
        <v>94</v>
      </c>
      <c r="H97">
        <v>37</v>
      </c>
      <c r="I97" t="s">
        <v>3550</v>
      </c>
      <c r="J97" t="s">
        <v>79</v>
      </c>
      <c r="K97" t="s">
        <v>42</v>
      </c>
      <c r="L97" t="s">
        <v>91</v>
      </c>
      <c r="M97" t="s">
        <v>95</v>
      </c>
      <c r="N97" t="s">
        <v>81</v>
      </c>
      <c r="O97" t="s">
        <v>35</v>
      </c>
      <c r="P97">
        <v>2.9</v>
      </c>
      <c r="Q97">
        <v>1200</v>
      </c>
      <c r="R97">
        <v>79</v>
      </c>
      <c r="S97" t="s">
        <v>78</v>
      </c>
      <c r="T97" t="s">
        <v>30</v>
      </c>
      <c r="U97" t="s">
        <v>3646</v>
      </c>
      <c r="V97" t="s">
        <v>36</v>
      </c>
      <c r="W97" t="s">
        <v>82</v>
      </c>
      <c r="X97">
        <v>4</v>
      </c>
    </row>
    <row r="98" spans="2:24">
      <c r="B98" t="s">
        <v>256</v>
      </c>
      <c r="C98" t="s">
        <v>160</v>
      </c>
      <c r="D98" t="s">
        <v>55</v>
      </c>
      <c r="E98" t="s">
        <v>3549</v>
      </c>
      <c r="F98" t="s">
        <v>110</v>
      </c>
      <c r="G98" t="s">
        <v>94</v>
      </c>
      <c r="H98">
        <v>37</v>
      </c>
      <c r="I98" t="s">
        <v>3550</v>
      </c>
      <c r="J98" t="s">
        <v>30</v>
      </c>
      <c r="K98" t="s">
        <v>42</v>
      </c>
      <c r="L98" t="s">
        <v>91</v>
      </c>
      <c r="M98" t="s">
        <v>95</v>
      </c>
      <c r="N98" t="s">
        <v>81</v>
      </c>
      <c r="O98" t="s">
        <v>35</v>
      </c>
      <c r="P98">
        <v>2.9</v>
      </c>
      <c r="Q98">
        <v>1200</v>
      </c>
      <c r="R98">
        <v>79</v>
      </c>
      <c r="S98" t="s">
        <v>78</v>
      </c>
      <c r="T98" t="s">
        <v>30</v>
      </c>
      <c r="U98" t="s">
        <v>3647</v>
      </c>
      <c r="V98" t="s">
        <v>36</v>
      </c>
      <c r="W98" t="s">
        <v>82</v>
      </c>
      <c r="X98">
        <v>4</v>
      </c>
    </row>
    <row r="99" spans="2:24">
      <c r="B99" t="s">
        <v>257</v>
      </c>
      <c r="C99" t="s">
        <v>160</v>
      </c>
      <c r="D99" t="s">
        <v>41</v>
      </c>
      <c r="E99" t="s">
        <v>3549</v>
      </c>
      <c r="F99" t="s">
        <v>110</v>
      </c>
      <c r="G99" t="s">
        <v>96</v>
      </c>
      <c r="H99">
        <v>18</v>
      </c>
      <c r="I99" t="s">
        <v>3550</v>
      </c>
      <c r="J99" t="s">
        <v>63</v>
      </c>
      <c r="K99" t="s">
        <v>43</v>
      </c>
      <c r="L99" t="s">
        <v>91</v>
      </c>
      <c r="M99" t="s">
        <v>92</v>
      </c>
      <c r="N99" t="s">
        <v>80</v>
      </c>
      <c r="O99" t="s">
        <v>3552</v>
      </c>
      <c r="P99">
        <v>1.7</v>
      </c>
      <c r="Q99">
        <v>600</v>
      </c>
      <c r="R99">
        <v>73</v>
      </c>
      <c r="S99" t="s">
        <v>78</v>
      </c>
      <c r="T99" t="s">
        <v>30</v>
      </c>
      <c r="U99" t="s">
        <v>3648</v>
      </c>
      <c r="V99" t="s">
        <v>36</v>
      </c>
      <c r="W99" t="s">
        <v>82</v>
      </c>
      <c r="X99">
        <v>4</v>
      </c>
    </row>
    <row r="100" spans="2:24">
      <c r="B100" t="s">
        <v>258</v>
      </c>
      <c r="C100" t="s">
        <v>160</v>
      </c>
      <c r="D100" t="s">
        <v>41</v>
      </c>
      <c r="E100" t="s">
        <v>3549</v>
      </c>
      <c r="F100" t="s">
        <v>110</v>
      </c>
      <c r="G100" t="s">
        <v>96</v>
      </c>
      <c r="H100">
        <v>18</v>
      </c>
      <c r="I100" t="s">
        <v>3550</v>
      </c>
      <c r="J100" t="s">
        <v>28</v>
      </c>
      <c r="K100" t="s">
        <v>43</v>
      </c>
      <c r="L100" t="s">
        <v>91</v>
      </c>
      <c r="M100" t="s">
        <v>92</v>
      </c>
      <c r="N100" t="s">
        <v>80</v>
      </c>
      <c r="O100" t="s">
        <v>3552</v>
      </c>
      <c r="P100">
        <v>1.7</v>
      </c>
      <c r="Q100">
        <v>600</v>
      </c>
      <c r="R100">
        <v>73</v>
      </c>
      <c r="S100" t="s">
        <v>78</v>
      </c>
      <c r="T100" t="s">
        <v>30</v>
      </c>
      <c r="U100" t="s">
        <v>3649</v>
      </c>
      <c r="V100" t="s">
        <v>36</v>
      </c>
      <c r="W100" t="s">
        <v>82</v>
      </c>
      <c r="X100">
        <v>4</v>
      </c>
    </row>
    <row r="101" spans="2:24">
      <c r="B101" t="s">
        <v>259</v>
      </c>
      <c r="C101" t="s">
        <v>160</v>
      </c>
      <c r="D101" t="s">
        <v>41</v>
      </c>
      <c r="E101" t="s">
        <v>3549</v>
      </c>
      <c r="F101" t="s">
        <v>110</v>
      </c>
      <c r="G101" t="s">
        <v>96</v>
      </c>
      <c r="H101">
        <v>18</v>
      </c>
      <c r="I101" t="s">
        <v>3550</v>
      </c>
      <c r="J101" t="s">
        <v>79</v>
      </c>
      <c r="K101" t="s">
        <v>43</v>
      </c>
      <c r="L101" t="s">
        <v>91</v>
      </c>
      <c r="M101" t="s">
        <v>92</v>
      </c>
      <c r="N101" t="s">
        <v>80</v>
      </c>
      <c r="O101" t="s">
        <v>3552</v>
      </c>
      <c r="P101">
        <v>1.7</v>
      </c>
      <c r="Q101">
        <v>600</v>
      </c>
      <c r="R101">
        <v>73</v>
      </c>
      <c r="S101" t="s">
        <v>78</v>
      </c>
      <c r="T101" t="s">
        <v>30</v>
      </c>
      <c r="U101" t="s">
        <v>3650</v>
      </c>
      <c r="V101" t="s">
        <v>36</v>
      </c>
      <c r="W101" t="s">
        <v>82</v>
      </c>
      <c r="X101">
        <v>4</v>
      </c>
    </row>
    <row r="102" spans="2:24">
      <c r="B102" t="s">
        <v>260</v>
      </c>
      <c r="C102" t="s">
        <v>160</v>
      </c>
      <c r="D102" t="s">
        <v>41</v>
      </c>
      <c r="E102" t="s">
        <v>3549</v>
      </c>
      <c r="F102" t="s">
        <v>110</v>
      </c>
      <c r="G102" t="s">
        <v>96</v>
      </c>
      <c r="H102">
        <v>18</v>
      </c>
      <c r="I102" t="s">
        <v>3550</v>
      </c>
      <c r="J102" t="s">
        <v>30</v>
      </c>
      <c r="K102" t="s">
        <v>43</v>
      </c>
      <c r="L102" t="s">
        <v>91</v>
      </c>
      <c r="M102" t="s">
        <v>92</v>
      </c>
      <c r="N102" t="s">
        <v>80</v>
      </c>
      <c r="O102" t="s">
        <v>3552</v>
      </c>
      <c r="P102">
        <v>1.7</v>
      </c>
      <c r="Q102">
        <v>600</v>
      </c>
      <c r="R102">
        <v>73</v>
      </c>
      <c r="S102" t="s">
        <v>78</v>
      </c>
      <c r="T102" t="s">
        <v>30</v>
      </c>
      <c r="U102" t="s">
        <v>3651</v>
      </c>
      <c r="V102" t="s">
        <v>36</v>
      </c>
      <c r="W102" t="s">
        <v>82</v>
      </c>
      <c r="X102">
        <v>4</v>
      </c>
    </row>
    <row r="103" spans="2:24">
      <c r="B103" t="s">
        <v>261</v>
      </c>
      <c r="C103" t="s">
        <v>160</v>
      </c>
      <c r="D103" t="s">
        <v>55</v>
      </c>
      <c r="E103" t="s">
        <v>3549</v>
      </c>
      <c r="F103" t="s">
        <v>110</v>
      </c>
      <c r="G103" t="s">
        <v>96</v>
      </c>
      <c r="H103">
        <v>19</v>
      </c>
      <c r="I103" t="s">
        <v>3550</v>
      </c>
      <c r="J103" t="s">
        <v>63</v>
      </c>
      <c r="K103" t="s">
        <v>42</v>
      </c>
      <c r="L103" t="s">
        <v>91</v>
      </c>
      <c r="M103" t="s">
        <v>92</v>
      </c>
      <c r="N103" t="s">
        <v>80</v>
      </c>
      <c r="O103" t="s">
        <v>20</v>
      </c>
      <c r="P103">
        <v>0.8</v>
      </c>
      <c r="Q103">
        <v>600</v>
      </c>
      <c r="R103">
        <v>76</v>
      </c>
      <c r="S103" t="s">
        <v>78</v>
      </c>
      <c r="T103" t="s">
        <v>30</v>
      </c>
      <c r="U103" t="s">
        <v>3652</v>
      </c>
      <c r="V103" t="s">
        <v>36</v>
      </c>
      <c r="W103" t="s">
        <v>82</v>
      </c>
      <c r="X103">
        <v>4</v>
      </c>
    </row>
    <row r="104" spans="2:24">
      <c r="B104" t="s">
        <v>262</v>
      </c>
      <c r="C104" t="s">
        <v>160</v>
      </c>
      <c r="D104" t="s">
        <v>55</v>
      </c>
      <c r="E104" t="s">
        <v>3549</v>
      </c>
      <c r="F104" t="s">
        <v>110</v>
      </c>
      <c r="G104" t="s">
        <v>96</v>
      </c>
      <c r="H104">
        <v>19</v>
      </c>
      <c r="I104" t="s">
        <v>3550</v>
      </c>
      <c r="J104" t="s">
        <v>28</v>
      </c>
      <c r="K104" t="s">
        <v>42</v>
      </c>
      <c r="L104" t="s">
        <v>91</v>
      </c>
      <c r="M104" t="s">
        <v>92</v>
      </c>
      <c r="N104" t="s">
        <v>80</v>
      </c>
      <c r="O104" t="s">
        <v>20</v>
      </c>
      <c r="P104">
        <v>0.8</v>
      </c>
      <c r="Q104">
        <v>600</v>
      </c>
      <c r="R104">
        <v>76</v>
      </c>
      <c r="S104" t="s">
        <v>78</v>
      </c>
      <c r="T104" t="s">
        <v>30</v>
      </c>
      <c r="U104" t="s">
        <v>3653</v>
      </c>
      <c r="V104" t="s">
        <v>36</v>
      </c>
      <c r="W104" t="s">
        <v>82</v>
      </c>
      <c r="X104">
        <v>4</v>
      </c>
    </row>
    <row r="105" spans="2:24">
      <c r="B105" t="s">
        <v>263</v>
      </c>
      <c r="C105" t="s">
        <v>160</v>
      </c>
      <c r="D105" t="s">
        <v>55</v>
      </c>
      <c r="E105" t="s">
        <v>3549</v>
      </c>
      <c r="F105" t="s">
        <v>110</v>
      </c>
      <c r="G105" t="s">
        <v>96</v>
      </c>
      <c r="H105">
        <v>19</v>
      </c>
      <c r="I105" t="s">
        <v>3550</v>
      </c>
      <c r="J105" t="s">
        <v>79</v>
      </c>
      <c r="K105" t="s">
        <v>42</v>
      </c>
      <c r="L105" t="s">
        <v>91</v>
      </c>
      <c r="M105" t="s">
        <v>92</v>
      </c>
      <c r="N105" t="s">
        <v>80</v>
      </c>
      <c r="O105" t="s">
        <v>20</v>
      </c>
      <c r="P105">
        <v>0.8</v>
      </c>
      <c r="Q105">
        <v>600</v>
      </c>
      <c r="R105">
        <v>76</v>
      </c>
      <c r="S105" t="s">
        <v>78</v>
      </c>
      <c r="T105" t="s">
        <v>30</v>
      </c>
      <c r="U105" t="s">
        <v>3654</v>
      </c>
      <c r="V105" t="s">
        <v>36</v>
      </c>
      <c r="W105" t="s">
        <v>82</v>
      </c>
      <c r="X105">
        <v>4</v>
      </c>
    </row>
    <row r="106" spans="2:24">
      <c r="B106" t="s">
        <v>264</v>
      </c>
      <c r="C106" t="s">
        <v>160</v>
      </c>
      <c r="D106" t="s">
        <v>55</v>
      </c>
      <c r="E106" t="s">
        <v>3549</v>
      </c>
      <c r="F106" t="s">
        <v>110</v>
      </c>
      <c r="G106" t="s">
        <v>96</v>
      </c>
      <c r="H106">
        <v>19</v>
      </c>
      <c r="I106" t="s">
        <v>3550</v>
      </c>
      <c r="J106" t="s">
        <v>30</v>
      </c>
      <c r="K106" t="s">
        <v>42</v>
      </c>
      <c r="L106" t="s">
        <v>91</v>
      </c>
      <c r="M106" t="s">
        <v>92</v>
      </c>
      <c r="N106" t="s">
        <v>80</v>
      </c>
      <c r="O106" t="s">
        <v>20</v>
      </c>
      <c r="P106">
        <v>0.8</v>
      </c>
      <c r="Q106">
        <v>600</v>
      </c>
      <c r="R106">
        <v>76</v>
      </c>
      <c r="S106" t="s">
        <v>78</v>
      </c>
      <c r="T106" t="s">
        <v>30</v>
      </c>
      <c r="U106" t="s">
        <v>3655</v>
      </c>
      <c r="V106" t="s">
        <v>36</v>
      </c>
      <c r="W106" t="s">
        <v>82</v>
      </c>
      <c r="X106">
        <v>4</v>
      </c>
    </row>
    <row r="107" spans="2:24">
      <c r="B107" t="s">
        <v>265</v>
      </c>
      <c r="C107" t="s">
        <v>160</v>
      </c>
      <c r="D107" t="s">
        <v>41</v>
      </c>
      <c r="E107" t="s">
        <v>3549</v>
      </c>
      <c r="F107" t="s">
        <v>110</v>
      </c>
      <c r="G107" t="s">
        <v>96</v>
      </c>
      <c r="H107">
        <v>24</v>
      </c>
      <c r="I107" t="s">
        <v>3550</v>
      </c>
      <c r="J107" t="s">
        <v>63</v>
      </c>
      <c r="K107" t="s">
        <v>43</v>
      </c>
      <c r="L107" t="s">
        <v>91</v>
      </c>
      <c r="M107" t="s">
        <v>92</v>
      </c>
      <c r="N107" t="s">
        <v>80</v>
      </c>
      <c r="O107" t="s">
        <v>3552</v>
      </c>
      <c r="P107">
        <v>1.7</v>
      </c>
      <c r="Q107">
        <v>800</v>
      </c>
      <c r="R107">
        <v>73</v>
      </c>
      <c r="S107" t="s">
        <v>78</v>
      </c>
      <c r="T107" t="s">
        <v>30</v>
      </c>
      <c r="U107" t="s">
        <v>3656</v>
      </c>
      <c r="V107" t="s">
        <v>36</v>
      </c>
      <c r="W107" t="s">
        <v>82</v>
      </c>
      <c r="X107">
        <v>4</v>
      </c>
    </row>
    <row r="108" spans="2:24">
      <c r="B108" t="s">
        <v>266</v>
      </c>
      <c r="C108" t="s">
        <v>160</v>
      </c>
      <c r="D108" t="s">
        <v>41</v>
      </c>
      <c r="E108" t="s">
        <v>3549</v>
      </c>
      <c r="F108" t="s">
        <v>110</v>
      </c>
      <c r="G108" t="s">
        <v>96</v>
      </c>
      <c r="H108">
        <v>24</v>
      </c>
      <c r="I108" t="s">
        <v>3550</v>
      </c>
      <c r="J108" t="s">
        <v>28</v>
      </c>
      <c r="K108" t="s">
        <v>43</v>
      </c>
      <c r="L108" t="s">
        <v>91</v>
      </c>
      <c r="M108" t="s">
        <v>92</v>
      </c>
      <c r="N108" t="s">
        <v>80</v>
      </c>
      <c r="O108" t="s">
        <v>3552</v>
      </c>
      <c r="P108">
        <v>1.7</v>
      </c>
      <c r="Q108">
        <v>800</v>
      </c>
      <c r="R108">
        <v>73</v>
      </c>
      <c r="S108" t="s">
        <v>78</v>
      </c>
      <c r="T108" t="s">
        <v>30</v>
      </c>
      <c r="U108" t="s">
        <v>3657</v>
      </c>
      <c r="V108" t="s">
        <v>36</v>
      </c>
      <c r="W108" t="s">
        <v>82</v>
      </c>
      <c r="X108">
        <v>4</v>
      </c>
    </row>
    <row r="109" spans="2:24">
      <c r="B109" t="s">
        <v>267</v>
      </c>
      <c r="C109" t="s">
        <v>160</v>
      </c>
      <c r="D109" t="s">
        <v>41</v>
      </c>
      <c r="E109" t="s">
        <v>3549</v>
      </c>
      <c r="F109" t="s">
        <v>110</v>
      </c>
      <c r="G109" t="s">
        <v>96</v>
      </c>
      <c r="H109">
        <v>24</v>
      </c>
      <c r="I109" t="s">
        <v>3550</v>
      </c>
      <c r="J109" t="s">
        <v>79</v>
      </c>
      <c r="K109" t="s">
        <v>43</v>
      </c>
      <c r="L109" t="s">
        <v>91</v>
      </c>
      <c r="M109" t="s">
        <v>92</v>
      </c>
      <c r="N109" t="s">
        <v>80</v>
      </c>
      <c r="O109" t="s">
        <v>3552</v>
      </c>
      <c r="P109">
        <v>1.7</v>
      </c>
      <c r="Q109">
        <v>800</v>
      </c>
      <c r="R109">
        <v>73</v>
      </c>
      <c r="S109" t="s">
        <v>78</v>
      </c>
      <c r="T109" t="s">
        <v>30</v>
      </c>
      <c r="U109" t="s">
        <v>3658</v>
      </c>
      <c r="V109" t="s">
        <v>36</v>
      </c>
      <c r="W109" t="s">
        <v>82</v>
      </c>
      <c r="X109">
        <v>4</v>
      </c>
    </row>
    <row r="110" spans="2:24">
      <c r="B110" t="s">
        <v>268</v>
      </c>
      <c r="C110" t="s">
        <v>160</v>
      </c>
      <c r="D110" t="s">
        <v>41</v>
      </c>
      <c r="E110" t="s">
        <v>3549</v>
      </c>
      <c r="F110" t="s">
        <v>110</v>
      </c>
      <c r="G110" t="s">
        <v>96</v>
      </c>
      <c r="H110">
        <v>24</v>
      </c>
      <c r="I110" t="s">
        <v>3550</v>
      </c>
      <c r="J110" t="s">
        <v>30</v>
      </c>
      <c r="K110" t="s">
        <v>43</v>
      </c>
      <c r="L110" t="s">
        <v>91</v>
      </c>
      <c r="M110" t="s">
        <v>92</v>
      </c>
      <c r="N110" t="s">
        <v>80</v>
      </c>
      <c r="O110" t="s">
        <v>3552</v>
      </c>
      <c r="P110">
        <v>1.7</v>
      </c>
      <c r="Q110">
        <v>800</v>
      </c>
      <c r="R110">
        <v>73</v>
      </c>
      <c r="S110" t="s">
        <v>78</v>
      </c>
      <c r="T110" t="s">
        <v>30</v>
      </c>
      <c r="U110" t="s">
        <v>3659</v>
      </c>
      <c r="V110" t="s">
        <v>36</v>
      </c>
      <c r="W110" t="s">
        <v>82</v>
      </c>
      <c r="X110">
        <v>4</v>
      </c>
    </row>
    <row r="111" spans="2:24">
      <c r="B111" t="s">
        <v>269</v>
      </c>
      <c r="C111" t="s">
        <v>160</v>
      </c>
      <c r="D111" t="s">
        <v>55</v>
      </c>
      <c r="E111" t="s">
        <v>3549</v>
      </c>
      <c r="F111" t="s">
        <v>110</v>
      </c>
      <c r="G111" t="s">
        <v>96</v>
      </c>
      <c r="H111">
        <v>25</v>
      </c>
      <c r="I111" t="s">
        <v>3550</v>
      </c>
      <c r="J111" t="s">
        <v>63</v>
      </c>
      <c r="K111" t="s">
        <v>42</v>
      </c>
      <c r="L111" t="s">
        <v>91</v>
      </c>
      <c r="M111" t="s">
        <v>92</v>
      </c>
      <c r="N111" t="s">
        <v>80</v>
      </c>
      <c r="O111" t="s">
        <v>20</v>
      </c>
      <c r="P111">
        <v>1.7</v>
      </c>
      <c r="Q111">
        <v>800</v>
      </c>
      <c r="R111">
        <v>76</v>
      </c>
      <c r="S111" t="s">
        <v>78</v>
      </c>
      <c r="T111" t="s">
        <v>30</v>
      </c>
      <c r="U111" t="s">
        <v>3660</v>
      </c>
      <c r="V111" t="s">
        <v>36</v>
      </c>
      <c r="W111" t="s">
        <v>82</v>
      </c>
      <c r="X111">
        <v>4</v>
      </c>
    </row>
    <row r="112" spans="2:24">
      <c r="B112" t="s">
        <v>270</v>
      </c>
      <c r="C112" t="s">
        <v>160</v>
      </c>
      <c r="D112" t="s">
        <v>55</v>
      </c>
      <c r="E112" t="s">
        <v>3549</v>
      </c>
      <c r="F112" t="s">
        <v>110</v>
      </c>
      <c r="G112" t="s">
        <v>96</v>
      </c>
      <c r="H112">
        <v>25</v>
      </c>
      <c r="I112" t="s">
        <v>3550</v>
      </c>
      <c r="J112" t="s">
        <v>28</v>
      </c>
      <c r="K112" t="s">
        <v>42</v>
      </c>
      <c r="L112" t="s">
        <v>91</v>
      </c>
      <c r="M112" t="s">
        <v>92</v>
      </c>
      <c r="N112" t="s">
        <v>80</v>
      </c>
      <c r="O112" t="s">
        <v>20</v>
      </c>
      <c r="P112">
        <v>1.7</v>
      </c>
      <c r="Q112">
        <v>800</v>
      </c>
      <c r="R112">
        <v>76</v>
      </c>
      <c r="S112" t="s">
        <v>78</v>
      </c>
      <c r="T112" t="s">
        <v>30</v>
      </c>
      <c r="U112" t="s">
        <v>3661</v>
      </c>
      <c r="V112" t="s">
        <v>36</v>
      </c>
      <c r="W112" t="s">
        <v>82</v>
      </c>
      <c r="X112">
        <v>4</v>
      </c>
    </row>
    <row r="113" spans="2:24">
      <c r="B113" t="s">
        <v>271</v>
      </c>
      <c r="C113" t="s">
        <v>160</v>
      </c>
      <c r="D113" t="s">
        <v>55</v>
      </c>
      <c r="E113" t="s">
        <v>3549</v>
      </c>
      <c r="F113" t="s">
        <v>110</v>
      </c>
      <c r="G113" t="s">
        <v>96</v>
      </c>
      <c r="H113">
        <v>25</v>
      </c>
      <c r="I113" t="s">
        <v>3550</v>
      </c>
      <c r="J113" t="s">
        <v>79</v>
      </c>
      <c r="K113" t="s">
        <v>42</v>
      </c>
      <c r="L113" t="s">
        <v>91</v>
      </c>
      <c r="M113" t="s">
        <v>92</v>
      </c>
      <c r="N113" t="s">
        <v>80</v>
      </c>
      <c r="O113" t="s">
        <v>20</v>
      </c>
      <c r="P113">
        <v>1.7</v>
      </c>
      <c r="Q113">
        <v>800</v>
      </c>
      <c r="R113">
        <v>76</v>
      </c>
      <c r="S113" t="s">
        <v>78</v>
      </c>
      <c r="T113" t="s">
        <v>30</v>
      </c>
      <c r="U113" t="s">
        <v>3662</v>
      </c>
      <c r="V113" t="s">
        <v>36</v>
      </c>
      <c r="W113" t="s">
        <v>82</v>
      </c>
      <c r="X113">
        <v>4</v>
      </c>
    </row>
    <row r="114" spans="2:24">
      <c r="B114" t="s">
        <v>272</v>
      </c>
      <c r="C114" t="s">
        <v>160</v>
      </c>
      <c r="D114" t="s">
        <v>55</v>
      </c>
      <c r="E114" t="s">
        <v>3549</v>
      </c>
      <c r="F114" t="s">
        <v>110</v>
      </c>
      <c r="G114" t="s">
        <v>96</v>
      </c>
      <c r="H114">
        <v>25</v>
      </c>
      <c r="I114" t="s">
        <v>3550</v>
      </c>
      <c r="J114" t="s">
        <v>30</v>
      </c>
      <c r="K114" t="s">
        <v>42</v>
      </c>
      <c r="L114" t="s">
        <v>91</v>
      </c>
      <c r="M114" t="s">
        <v>92</v>
      </c>
      <c r="N114" t="s">
        <v>80</v>
      </c>
      <c r="O114" t="s">
        <v>20</v>
      </c>
      <c r="P114">
        <v>1.7</v>
      </c>
      <c r="Q114">
        <v>800</v>
      </c>
      <c r="R114">
        <v>76</v>
      </c>
      <c r="S114" t="s">
        <v>78</v>
      </c>
      <c r="T114" t="s">
        <v>30</v>
      </c>
      <c r="U114" t="s">
        <v>3663</v>
      </c>
      <c r="V114" t="s">
        <v>36</v>
      </c>
      <c r="W114" t="s">
        <v>82</v>
      </c>
      <c r="X114">
        <v>4</v>
      </c>
    </row>
    <row r="115" spans="2:24">
      <c r="B115" t="s">
        <v>273</v>
      </c>
      <c r="C115" t="s">
        <v>160</v>
      </c>
      <c r="D115" t="s">
        <v>41</v>
      </c>
      <c r="E115" t="s">
        <v>3549</v>
      </c>
      <c r="F115" t="s">
        <v>110</v>
      </c>
      <c r="G115" t="s">
        <v>96</v>
      </c>
      <c r="H115">
        <v>30</v>
      </c>
      <c r="I115" t="s">
        <v>3550</v>
      </c>
      <c r="J115" t="s">
        <v>63</v>
      </c>
      <c r="K115" t="s">
        <v>43</v>
      </c>
      <c r="L115" t="s">
        <v>91</v>
      </c>
      <c r="M115" t="s">
        <v>92</v>
      </c>
      <c r="N115" t="s">
        <v>80</v>
      </c>
      <c r="O115" t="s">
        <v>20</v>
      </c>
      <c r="P115">
        <v>2</v>
      </c>
      <c r="Q115">
        <v>1000</v>
      </c>
      <c r="R115">
        <v>76</v>
      </c>
      <c r="S115" t="s">
        <v>78</v>
      </c>
      <c r="T115" t="s">
        <v>30</v>
      </c>
      <c r="U115" t="s">
        <v>3664</v>
      </c>
      <c r="V115" t="s">
        <v>36</v>
      </c>
      <c r="W115" t="s">
        <v>82</v>
      </c>
      <c r="X115">
        <v>4</v>
      </c>
    </row>
    <row r="116" spans="2:24">
      <c r="B116" t="s">
        <v>274</v>
      </c>
      <c r="C116" t="s">
        <v>160</v>
      </c>
      <c r="D116" t="s">
        <v>41</v>
      </c>
      <c r="E116" t="s">
        <v>3549</v>
      </c>
      <c r="F116" t="s">
        <v>110</v>
      </c>
      <c r="G116" t="s">
        <v>96</v>
      </c>
      <c r="H116">
        <v>30</v>
      </c>
      <c r="I116" t="s">
        <v>3550</v>
      </c>
      <c r="J116" t="s">
        <v>28</v>
      </c>
      <c r="K116" t="s">
        <v>43</v>
      </c>
      <c r="L116" t="s">
        <v>91</v>
      </c>
      <c r="M116" t="s">
        <v>92</v>
      </c>
      <c r="N116" t="s">
        <v>80</v>
      </c>
      <c r="O116" t="s">
        <v>20</v>
      </c>
      <c r="P116">
        <v>2</v>
      </c>
      <c r="Q116">
        <v>1000</v>
      </c>
      <c r="R116">
        <v>76</v>
      </c>
      <c r="S116" t="s">
        <v>78</v>
      </c>
      <c r="T116" t="s">
        <v>30</v>
      </c>
      <c r="U116" t="s">
        <v>3665</v>
      </c>
      <c r="V116" t="s">
        <v>36</v>
      </c>
      <c r="W116" t="s">
        <v>82</v>
      </c>
      <c r="X116">
        <v>4</v>
      </c>
    </row>
    <row r="117" spans="2:24">
      <c r="B117" t="s">
        <v>275</v>
      </c>
      <c r="C117" t="s">
        <v>160</v>
      </c>
      <c r="D117" t="s">
        <v>41</v>
      </c>
      <c r="E117" t="s">
        <v>3549</v>
      </c>
      <c r="F117" t="s">
        <v>110</v>
      </c>
      <c r="G117" t="s">
        <v>96</v>
      </c>
      <c r="H117">
        <v>30</v>
      </c>
      <c r="I117" t="s">
        <v>3550</v>
      </c>
      <c r="J117" t="s">
        <v>79</v>
      </c>
      <c r="K117" t="s">
        <v>43</v>
      </c>
      <c r="L117" t="s">
        <v>91</v>
      </c>
      <c r="M117" t="s">
        <v>92</v>
      </c>
      <c r="N117" t="s">
        <v>80</v>
      </c>
      <c r="O117" t="s">
        <v>20</v>
      </c>
      <c r="P117">
        <v>2</v>
      </c>
      <c r="Q117">
        <v>1000</v>
      </c>
      <c r="R117">
        <v>76</v>
      </c>
      <c r="S117" t="s">
        <v>78</v>
      </c>
      <c r="T117" t="s">
        <v>30</v>
      </c>
      <c r="U117" t="s">
        <v>3666</v>
      </c>
      <c r="V117" t="s">
        <v>36</v>
      </c>
      <c r="W117" t="s">
        <v>82</v>
      </c>
      <c r="X117">
        <v>4</v>
      </c>
    </row>
    <row r="118" spans="2:24">
      <c r="B118" t="s">
        <v>276</v>
      </c>
      <c r="C118" t="s">
        <v>160</v>
      </c>
      <c r="D118" t="s">
        <v>41</v>
      </c>
      <c r="E118" t="s">
        <v>3549</v>
      </c>
      <c r="F118" t="s">
        <v>110</v>
      </c>
      <c r="G118" t="s">
        <v>96</v>
      </c>
      <c r="H118">
        <v>30</v>
      </c>
      <c r="I118" t="s">
        <v>3550</v>
      </c>
      <c r="J118" t="s">
        <v>30</v>
      </c>
      <c r="K118" t="s">
        <v>43</v>
      </c>
      <c r="L118" t="s">
        <v>91</v>
      </c>
      <c r="M118" t="s">
        <v>92</v>
      </c>
      <c r="N118" t="s">
        <v>80</v>
      </c>
      <c r="O118" t="s">
        <v>20</v>
      </c>
      <c r="P118">
        <v>2</v>
      </c>
      <c r="Q118">
        <v>1000</v>
      </c>
      <c r="R118">
        <v>76</v>
      </c>
      <c r="S118" t="s">
        <v>78</v>
      </c>
      <c r="T118" t="s">
        <v>30</v>
      </c>
      <c r="U118" t="s">
        <v>3667</v>
      </c>
      <c r="V118" t="s">
        <v>36</v>
      </c>
      <c r="W118" t="s">
        <v>82</v>
      </c>
      <c r="X118">
        <v>4</v>
      </c>
    </row>
    <row r="119" spans="2:24">
      <c r="B119" t="s">
        <v>277</v>
      </c>
      <c r="C119" t="s">
        <v>160</v>
      </c>
      <c r="D119" t="s">
        <v>55</v>
      </c>
      <c r="E119" t="s">
        <v>3549</v>
      </c>
      <c r="F119" t="s">
        <v>110</v>
      </c>
      <c r="G119" t="s">
        <v>96</v>
      </c>
      <c r="H119">
        <v>31</v>
      </c>
      <c r="I119" t="s">
        <v>3550</v>
      </c>
      <c r="J119" t="s">
        <v>63</v>
      </c>
      <c r="K119" t="s">
        <v>42</v>
      </c>
      <c r="L119" t="s">
        <v>91</v>
      </c>
      <c r="M119" t="s">
        <v>92</v>
      </c>
      <c r="N119" t="s">
        <v>80</v>
      </c>
      <c r="O119" t="s">
        <v>20</v>
      </c>
      <c r="P119">
        <v>2.2000000000000002</v>
      </c>
      <c r="Q119">
        <v>1000</v>
      </c>
      <c r="R119">
        <v>79</v>
      </c>
      <c r="S119" t="s">
        <v>78</v>
      </c>
      <c r="T119" t="s">
        <v>30</v>
      </c>
      <c r="U119" t="s">
        <v>3668</v>
      </c>
      <c r="V119" t="s">
        <v>36</v>
      </c>
      <c r="W119" t="s">
        <v>82</v>
      </c>
      <c r="X119">
        <v>4</v>
      </c>
    </row>
    <row r="120" spans="2:24">
      <c r="B120" t="s">
        <v>278</v>
      </c>
      <c r="C120" t="s">
        <v>160</v>
      </c>
      <c r="D120" t="s">
        <v>55</v>
      </c>
      <c r="E120" t="s">
        <v>3549</v>
      </c>
      <c r="F120" t="s">
        <v>110</v>
      </c>
      <c r="G120" t="s">
        <v>96</v>
      </c>
      <c r="H120">
        <v>31</v>
      </c>
      <c r="I120" t="s">
        <v>3550</v>
      </c>
      <c r="J120" t="s">
        <v>28</v>
      </c>
      <c r="K120" t="s">
        <v>42</v>
      </c>
      <c r="L120" t="s">
        <v>91</v>
      </c>
      <c r="M120" t="s">
        <v>92</v>
      </c>
      <c r="N120" t="s">
        <v>80</v>
      </c>
      <c r="O120" t="s">
        <v>20</v>
      </c>
      <c r="P120">
        <v>2.2000000000000002</v>
      </c>
      <c r="Q120">
        <v>1000</v>
      </c>
      <c r="R120">
        <v>79</v>
      </c>
      <c r="S120" t="s">
        <v>78</v>
      </c>
      <c r="T120" t="s">
        <v>30</v>
      </c>
      <c r="U120" t="s">
        <v>3669</v>
      </c>
      <c r="V120" t="s">
        <v>36</v>
      </c>
      <c r="W120" t="s">
        <v>82</v>
      </c>
      <c r="X120">
        <v>4</v>
      </c>
    </row>
    <row r="121" spans="2:24">
      <c r="B121" t="s">
        <v>279</v>
      </c>
      <c r="C121" t="s">
        <v>160</v>
      </c>
      <c r="D121" t="s">
        <v>55</v>
      </c>
      <c r="E121" t="s">
        <v>3549</v>
      </c>
      <c r="F121" t="s">
        <v>110</v>
      </c>
      <c r="G121" t="s">
        <v>96</v>
      </c>
      <c r="H121">
        <v>31</v>
      </c>
      <c r="I121" t="s">
        <v>3550</v>
      </c>
      <c r="J121" t="s">
        <v>79</v>
      </c>
      <c r="K121" t="s">
        <v>42</v>
      </c>
      <c r="L121" t="s">
        <v>91</v>
      </c>
      <c r="M121" t="s">
        <v>92</v>
      </c>
      <c r="N121" t="s">
        <v>80</v>
      </c>
      <c r="O121" t="s">
        <v>20</v>
      </c>
      <c r="P121">
        <v>2.2000000000000002</v>
      </c>
      <c r="Q121">
        <v>1000</v>
      </c>
      <c r="R121">
        <v>79</v>
      </c>
      <c r="S121" t="s">
        <v>78</v>
      </c>
      <c r="T121" t="s">
        <v>30</v>
      </c>
      <c r="U121" t="s">
        <v>3670</v>
      </c>
      <c r="V121" t="s">
        <v>36</v>
      </c>
      <c r="W121" t="s">
        <v>82</v>
      </c>
      <c r="X121">
        <v>4</v>
      </c>
    </row>
    <row r="122" spans="2:24">
      <c r="B122" t="s">
        <v>280</v>
      </c>
      <c r="C122" t="s">
        <v>160</v>
      </c>
      <c r="D122" t="s">
        <v>55</v>
      </c>
      <c r="E122" t="s">
        <v>3549</v>
      </c>
      <c r="F122" t="s">
        <v>110</v>
      </c>
      <c r="G122" t="s">
        <v>96</v>
      </c>
      <c r="H122">
        <v>31</v>
      </c>
      <c r="I122" t="s">
        <v>3550</v>
      </c>
      <c r="J122" t="s">
        <v>30</v>
      </c>
      <c r="K122" t="s">
        <v>42</v>
      </c>
      <c r="L122" t="s">
        <v>91</v>
      </c>
      <c r="M122" t="s">
        <v>92</v>
      </c>
      <c r="N122" t="s">
        <v>80</v>
      </c>
      <c r="O122" t="s">
        <v>20</v>
      </c>
      <c r="P122">
        <v>2.2000000000000002</v>
      </c>
      <c r="Q122">
        <v>1000</v>
      </c>
      <c r="R122">
        <v>79</v>
      </c>
      <c r="S122" t="s">
        <v>78</v>
      </c>
      <c r="T122" t="s">
        <v>30</v>
      </c>
      <c r="U122" t="s">
        <v>3671</v>
      </c>
      <c r="V122" t="s">
        <v>36</v>
      </c>
      <c r="W122" t="s">
        <v>82</v>
      </c>
      <c r="X122">
        <v>4</v>
      </c>
    </row>
    <row r="123" spans="2:24">
      <c r="B123" t="s">
        <v>281</v>
      </c>
      <c r="C123" t="s">
        <v>160</v>
      </c>
      <c r="D123" t="s">
        <v>41</v>
      </c>
      <c r="E123" t="s">
        <v>3549</v>
      </c>
      <c r="F123" t="s">
        <v>110</v>
      </c>
      <c r="G123" t="s">
        <v>96</v>
      </c>
      <c r="H123">
        <v>36</v>
      </c>
      <c r="I123" t="s">
        <v>3550</v>
      </c>
      <c r="J123" t="s">
        <v>63</v>
      </c>
      <c r="K123" t="s">
        <v>43</v>
      </c>
      <c r="L123" t="s">
        <v>91</v>
      </c>
      <c r="M123" t="s">
        <v>92</v>
      </c>
      <c r="N123" t="s">
        <v>80</v>
      </c>
      <c r="O123" t="s">
        <v>20</v>
      </c>
      <c r="P123">
        <v>2</v>
      </c>
      <c r="Q123">
        <v>1200</v>
      </c>
      <c r="R123">
        <v>76</v>
      </c>
      <c r="S123" t="s">
        <v>78</v>
      </c>
      <c r="T123" t="s">
        <v>30</v>
      </c>
      <c r="U123" t="s">
        <v>3672</v>
      </c>
      <c r="V123" t="s">
        <v>36</v>
      </c>
      <c r="W123" t="s">
        <v>82</v>
      </c>
      <c r="X123">
        <v>4</v>
      </c>
    </row>
    <row r="124" spans="2:24">
      <c r="B124" t="s">
        <v>282</v>
      </c>
      <c r="C124" t="s">
        <v>160</v>
      </c>
      <c r="D124" t="s">
        <v>41</v>
      </c>
      <c r="E124" t="s">
        <v>3549</v>
      </c>
      <c r="F124" t="s">
        <v>110</v>
      </c>
      <c r="G124" t="s">
        <v>96</v>
      </c>
      <c r="H124">
        <v>36</v>
      </c>
      <c r="I124" t="s">
        <v>3550</v>
      </c>
      <c r="J124" t="s">
        <v>28</v>
      </c>
      <c r="K124" t="s">
        <v>43</v>
      </c>
      <c r="L124" t="s">
        <v>91</v>
      </c>
      <c r="M124" t="s">
        <v>92</v>
      </c>
      <c r="N124" t="s">
        <v>80</v>
      </c>
      <c r="O124" t="s">
        <v>20</v>
      </c>
      <c r="P124">
        <v>2</v>
      </c>
      <c r="Q124">
        <v>1200</v>
      </c>
      <c r="R124">
        <v>76</v>
      </c>
      <c r="S124" t="s">
        <v>78</v>
      </c>
      <c r="T124" t="s">
        <v>30</v>
      </c>
      <c r="U124" t="s">
        <v>3673</v>
      </c>
      <c r="V124" t="s">
        <v>36</v>
      </c>
      <c r="W124" t="s">
        <v>82</v>
      </c>
      <c r="X124">
        <v>4</v>
      </c>
    </row>
    <row r="125" spans="2:24">
      <c r="B125" t="s">
        <v>283</v>
      </c>
      <c r="C125" t="s">
        <v>160</v>
      </c>
      <c r="D125" t="s">
        <v>41</v>
      </c>
      <c r="E125" t="s">
        <v>3549</v>
      </c>
      <c r="F125" t="s">
        <v>110</v>
      </c>
      <c r="G125" t="s">
        <v>96</v>
      </c>
      <c r="H125">
        <v>36</v>
      </c>
      <c r="I125" t="s">
        <v>3550</v>
      </c>
      <c r="J125" t="s">
        <v>79</v>
      </c>
      <c r="K125" t="s">
        <v>43</v>
      </c>
      <c r="L125" t="s">
        <v>91</v>
      </c>
      <c r="M125" t="s">
        <v>92</v>
      </c>
      <c r="N125" t="s">
        <v>80</v>
      </c>
      <c r="O125" t="s">
        <v>20</v>
      </c>
      <c r="P125">
        <v>2</v>
      </c>
      <c r="Q125">
        <v>1200</v>
      </c>
      <c r="R125">
        <v>76</v>
      </c>
      <c r="S125" t="s">
        <v>78</v>
      </c>
      <c r="T125" t="s">
        <v>30</v>
      </c>
      <c r="U125" t="s">
        <v>3674</v>
      </c>
      <c r="V125" t="s">
        <v>36</v>
      </c>
      <c r="W125" t="s">
        <v>82</v>
      </c>
      <c r="X125">
        <v>4</v>
      </c>
    </row>
    <row r="126" spans="2:24">
      <c r="B126" t="s">
        <v>284</v>
      </c>
      <c r="C126" t="s">
        <v>160</v>
      </c>
      <c r="D126" t="s">
        <v>41</v>
      </c>
      <c r="E126" t="s">
        <v>3549</v>
      </c>
      <c r="F126" t="s">
        <v>110</v>
      </c>
      <c r="G126" t="s">
        <v>96</v>
      </c>
      <c r="H126">
        <v>36</v>
      </c>
      <c r="I126" t="s">
        <v>3550</v>
      </c>
      <c r="J126" t="s">
        <v>30</v>
      </c>
      <c r="K126" t="s">
        <v>43</v>
      </c>
      <c r="L126" t="s">
        <v>91</v>
      </c>
      <c r="M126" t="s">
        <v>92</v>
      </c>
      <c r="N126" t="s">
        <v>80</v>
      </c>
      <c r="O126" t="s">
        <v>20</v>
      </c>
      <c r="P126">
        <v>2</v>
      </c>
      <c r="Q126">
        <v>1200</v>
      </c>
      <c r="R126">
        <v>76</v>
      </c>
      <c r="S126" t="s">
        <v>78</v>
      </c>
      <c r="T126" t="s">
        <v>30</v>
      </c>
      <c r="U126" t="s">
        <v>3675</v>
      </c>
      <c r="V126" t="s">
        <v>36</v>
      </c>
      <c r="W126" t="s">
        <v>82</v>
      </c>
      <c r="X126">
        <v>4</v>
      </c>
    </row>
    <row r="127" spans="2:24">
      <c r="B127" t="s">
        <v>285</v>
      </c>
      <c r="C127" t="s">
        <v>160</v>
      </c>
      <c r="D127" t="s">
        <v>55</v>
      </c>
      <c r="E127" t="s">
        <v>3549</v>
      </c>
      <c r="F127" t="s">
        <v>110</v>
      </c>
      <c r="G127" t="s">
        <v>96</v>
      </c>
      <c r="H127">
        <v>37</v>
      </c>
      <c r="I127" t="s">
        <v>3550</v>
      </c>
      <c r="J127" t="s">
        <v>63</v>
      </c>
      <c r="K127" t="s">
        <v>42</v>
      </c>
      <c r="L127" t="s">
        <v>91</v>
      </c>
      <c r="M127" t="s">
        <v>92</v>
      </c>
      <c r="N127" t="s">
        <v>80</v>
      </c>
      <c r="O127" t="s">
        <v>35</v>
      </c>
      <c r="P127">
        <v>2.9</v>
      </c>
      <c r="Q127">
        <v>1200</v>
      </c>
      <c r="R127">
        <v>79</v>
      </c>
      <c r="S127" t="s">
        <v>78</v>
      </c>
      <c r="T127" t="s">
        <v>30</v>
      </c>
      <c r="U127" t="s">
        <v>3676</v>
      </c>
      <c r="V127" t="s">
        <v>36</v>
      </c>
      <c r="W127" t="s">
        <v>82</v>
      </c>
      <c r="X127">
        <v>4</v>
      </c>
    </row>
    <row r="128" spans="2:24">
      <c r="B128" t="s">
        <v>286</v>
      </c>
      <c r="C128" t="s">
        <v>160</v>
      </c>
      <c r="D128" t="s">
        <v>55</v>
      </c>
      <c r="E128" t="s">
        <v>3549</v>
      </c>
      <c r="F128" t="s">
        <v>110</v>
      </c>
      <c r="G128" t="s">
        <v>96</v>
      </c>
      <c r="H128">
        <v>37</v>
      </c>
      <c r="I128" t="s">
        <v>3550</v>
      </c>
      <c r="J128" t="s">
        <v>28</v>
      </c>
      <c r="K128" t="s">
        <v>42</v>
      </c>
      <c r="L128" t="s">
        <v>91</v>
      </c>
      <c r="M128" t="s">
        <v>92</v>
      </c>
      <c r="N128" t="s">
        <v>80</v>
      </c>
      <c r="O128" t="s">
        <v>35</v>
      </c>
      <c r="P128">
        <v>2.9</v>
      </c>
      <c r="Q128">
        <v>1200</v>
      </c>
      <c r="R128">
        <v>79</v>
      </c>
      <c r="S128" t="s">
        <v>78</v>
      </c>
      <c r="T128" t="s">
        <v>30</v>
      </c>
      <c r="U128" t="s">
        <v>3677</v>
      </c>
      <c r="V128" t="s">
        <v>36</v>
      </c>
      <c r="W128" t="s">
        <v>82</v>
      </c>
      <c r="X128">
        <v>4</v>
      </c>
    </row>
    <row r="129" spans="2:24">
      <c r="B129" t="s">
        <v>287</v>
      </c>
      <c r="C129" t="s">
        <v>160</v>
      </c>
      <c r="D129" t="s">
        <v>55</v>
      </c>
      <c r="E129" t="s">
        <v>3549</v>
      </c>
      <c r="F129" t="s">
        <v>110</v>
      </c>
      <c r="G129" t="s">
        <v>96</v>
      </c>
      <c r="H129">
        <v>37</v>
      </c>
      <c r="I129" t="s">
        <v>3550</v>
      </c>
      <c r="J129" t="s">
        <v>79</v>
      </c>
      <c r="K129" t="s">
        <v>42</v>
      </c>
      <c r="L129" t="s">
        <v>91</v>
      </c>
      <c r="M129" t="s">
        <v>92</v>
      </c>
      <c r="N129" t="s">
        <v>80</v>
      </c>
      <c r="O129" t="s">
        <v>35</v>
      </c>
      <c r="P129">
        <v>2.9</v>
      </c>
      <c r="Q129">
        <v>1200</v>
      </c>
      <c r="R129">
        <v>79</v>
      </c>
      <c r="S129" t="s">
        <v>78</v>
      </c>
      <c r="T129" t="s">
        <v>30</v>
      </c>
      <c r="U129" t="s">
        <v>3678</v>
      </c>
      <c r="V129" t="s">
        <v>36</v>
      </c>
      <c r="W129" t="s">
        <v>82</v>
      </c>
      <c r="X129">
        <v>4</v>
      </c>
    </row>
    <row r="130" spans="2:24">
      <c r="B130" t="s">
        <v>288</v>
      </c>
      <c r="C130" t="s">
        <v>160</v>
      </c>
      <c r="D130" t="s">
        <v>55</v>
      </c>
      <c r="E130" t="s">
        <v>3549</v>
      </c>
      <c r="F130" t="s">
        <v>110</v>
      </c>
      <c r="G130" t="s">
        <v>96</v>
      </c>
      <c r="H130">
        <v>37</v>
      </c>
      <c r="I130" t="s">
        <v>3550</v>
      </c>
      <c r="J130" t="s">
        <v>30</v>
      </c>
      <c r="K130" t="s">
        <v>42</v>
      </c>
      <c r="L130" t="s">
        <v>91</v>
      </c>
      <c r="M130" t="s">
        <v>92</v>
      </c>
      <c r="N130" t="s">
        <v>80</v>
      </c>
      <c r="O130" t="s">
        <v>35</v>
      </c>
      <c r="P130">
        <v>2.9</v>
      </c>
      <c r="Q130">
        <v>1200</v>
      </c>
      <c r="R130">
        <v>79</v>
      </c>
      <c r="S130" t="s">
        <v>78</v>
      </c>
      <c r="T130" t="s">
        <v>30</v>
      </c>
      <c r="U130" t="s">
        <v>3679</v>
      </c>
      <c r="V130" t="s">
        <v>36</v>
      </c>
      <c r="W130" t="s">
        <v>82</v>
      </c>
      <c r="X130">
        <v>4</v>
      </c>
    </row>
    <row r="131" spans="2:24">
      <c r="B131" t="s">
        <v>289</v>
      </c>
      <c r="C131" t="s">
        <v>160</v>
      </c>
      <c r="D131" t="s">
        <v>41</v>
      </c>
      <c r="E131" t="s">
        <v>3549</v>
      </c>
      <c r="F131" t="s">
        <v>147</v>
      </c>
      <c r="G131" t="s">
        <v>90</v>
      </c>
      <c r="H131">
        <v>18</v>
      </c>
      <c r="I131" t="s">
        <v>3550</v>
      </c>
      <c r="J131" t="s">
        <v>63</v>
      </c>
      <c r="K131" t="s">
        <v>43</v>
      </c>
      <c r="L131" t="s">
        <v>91</v>
      </c>
      <c r="M131" t="s">
        <v>92</v>
      </c>
      <c r="N131" t="s">
        <v>33</v>
      </c>
      <c r="O131" t="s">
        <v>3552</v>
      </c>
      <c r="P131">
        <v>1.7</v>
      </c>
      <c r="Q131">
        <v>600</v>
      </c>
      <c r="R131">
        <v>73</v>
      </c>
      <c r="S131" t="s">
        <v>78</v>
      </c>
      <c r="T131" t="s">
        <v>30</v>
      </c>
      <c r="U131" t="s">
        <v>3680</v>
      </c>
      <c r="V131" t="s">
        <v>36</v>
      </c>
      <c r="W131" t="s">
        <v>82</v>
      </c>
      <c r="X131">
        <v>4</v>
      </c>
    </row>
    <row r="132" spans="2:24">
      <c r="B132" t="s">
        <v>290</v>
      </c>
      <c r="C132" t="s">
        <v>160</v>
      </c>
      <c r="D132" t="s">
        <v>41</v>
      </c>
      <c r="E132" t="s">
        <v>3549</v>
      </c>
      <c r="F132" t="s">
        <v>147</v>
      </c>
      <c r="G132" t="s">
        <v>90</v>
      </c>
      <c r="H132">
        <v>18</v>
      </c>
      <c r="I132" t="s">
        <v>3550</v>
      </c>
      <c r="J132" t="s">
        <v>28</v>
      </c>
      <c r="K132" t="s">
        <v>43</v>
      </c>
      <c r="L132" t="s">
        <v>91</v>
      </c>
      <c r="M132" t="s">
        <v>92</v>
      </c>
      <c r="N132" t="s">
        <v>33</v>
      </c>
      <c r="O132" t="s">
        <v>3552</v>
      </c>
      <c r="P132">
        <v>1.7</v>
      </c>
      <c r="Q132">
        <v>600</v>
      </c>
      <c r="R132">
        <v>73</v>
      </c>
      <c r="S132" t="s">
        <v>78</v>
      </c>
      <c r="T132" t="s">
        <v>30</v>
      </c>
      <c r="U132" t="s">
        <v>3681</v>
      </c>
      <c r="V132" t="s">
        <v>36</v>
      </c>
      <c r="W132" t="s">
        <v>82</v>
      </c>
      <c r="X132">
        <v>4</v>
      </c>
    </row>
    <row r="133" spans="2:24">
      <c r="B133" t="s">
        <v>291</v>
      </c>
      <c r="C133" t="s">
        <v>160</v>
      </c>
      <c r="D133" t="s">
        <v>41</v>
      </c>
      <c r="E133" t="s">
        <v>3549</v>
      </c>
      <c r="F133" t="s">
        <v>147</v>
      </c>
      <c r="G133" t="s">
        <v>90</v>
      </c>
      <c r="H133">
        <v>18</v>
      </c>
      <c r="I133" t="s">
        <v>3550</v>
      </c>
      <c r="J133" t="s">
        <v>79</v>
      </c>
      <c r="K133" t="s">
        <v>43</v>
      </c>
      <c r="L133" t="s">
        <v>91</v>
      </c>
      <c r="M133" t="s">
        <v>92</v>
      </c>
      <c r="N133" t="s">
        <v>33</v>
      </c>
      <c r="O133" t="s">
        <v>3552</v>
      </c>
      <c r="P133">
        <v>1.7</v>
      </c>
      <c r="Q133">
        <v>600</v>
      </c>
      <c r="R133">
        <v>73</v>
      </c>
      <c r="S133" t="s">
        <v>78</v>
      </c>
      <c r="T133" t="s">
        <v>30</v>
      </c>
      <c r="U133" t="s">
        <v>3682</v>
      </c>
      <c r="V133" t="s">
        <v>36</v>
      </c>
      <c r="W133" t="s">
        <v>82</v>
      </c>
      <c r="X133">
        <v>4</v>
      </c>
    </row>
    <row r="134" spans="2:24">
      <c r="B134" t="s">
        <v>292</v>
      </c>
      <c r="C134" t="s">
        <v>160</v>
      </c>
      <c r="D134" t="s">
        <v>41</v>
      </c>
      <c r="E134" t="s">
        <v>3549</v>
      </c>
      <c r="F134" t="s">
        <v>147</v>
      </c>
      <c r="G134" t="s">
        <v>90</v>
      </c>
      <c r="H134">
        <v>18</v>
      </c>
      <c r="I134" t="s">
        <v>3550</v>
      </c>
      <c r="J134" t="s">
        <v>30</v>
      </c>
      <c r="K134" t="s">
        <v>43</v>
      </c>
      <c r="L134" t="s">
        <v>91</v>
      </c>
      <c r="M134" t="s">
        <v>92</v>
      </c>
      <c r="N134" t="s">
        <v>33</v>
      </c>
      <c r="O134" t="s">
        <v>3552</v>
      </c>
      <c r="P134">
        <v>1.7</v>
      </c>
      <c r="Q134">
        <v>600</v>
      </c>
      <c r="R134">
        <v>73</v>
      </c>
      <c r="S134" t="s">
        <v>78</v>
      </c>
      <c r="T134" t="s">
        <v>30</v>
      </c>
      <c r="U134" t="s">
        <v>3683</v>
      </c>
      <c r="V134" t="s">
        <v>36</v>
      </c>
      <c r="W134" t="s">
        <v>82</v>
      </c>
      <c r="X134">
        <v>4</v>
      </c>
    </row>
    <row r="135" spans="2:24">
      <c r="B135" t="s">
        <v>293</v>
      </c>
      <c r="C135" t="s">
        <v>160</v>
      </c>
      <c r="D135" t="s">
        <v>55</v>
      </c>
      <c r="E135" t="s">
        <v>3549</v>
      </c>
      <c r="F135" t="s">
        <v>147</v>
      </c>
      <c r="G135" t="s">
        <v>90</v>
      </c>
      <c r="H135">
        <v>19</v>
      </c>
      <c r="I135" t="s">
        <v>3550</v>
      </c>
      <c r="J135" t="s">
        <v>63</v>
      </c>
      <c r="K135" t="s">
        <v>42</v>
      </c>
      <c r="L135" t="s">
        <v>91</v>
      </c>
      <c r="M135" t="s">
        <v>92</v>
      </c>
      <c r="N135" t="s">
        <v>33</v>
      </c>
      <c r="O135" t="s">
        <v>20</v>
      </c>
      <c r="P135">
        <v>0.8</v>
      </c>
      <c r="Q135">
        <v>600</v>
      </c>
      <c r="R135">
        <v>76</v>
      </c>
      <c r="S135" t="s">
        <v>78</v>
      </c>
      <c r="T135" t="s">
        <v>30</v>
      </c>
      <c r="U135" t="s">
        <v>3684</v>
      </c>
      <c r="V135" t="s">
        <v>36</v>
      </c>
      <c r="W135" t="s">
        <v>82</v>
      </c>
      <c r="X135">
        <v>4</v>
      </c>
    </row>
    <row r="136" spans="2:24">
      <c r="B136" t="s">
        <v>294</v>
      </c>
      <c r="C136" t="s">
        <v>160</v>
      </c>
      <c r="D136" t="s">
        <v>55</v>
      </c>
      <c r="E136" t="s">
        <v>3549</v>
      </c>
      <c r="F136" t="s">
        <v>147</v>
      </c>
      <c r="G136" t="s">
        <v>90</v>
      </c>
      <c r="H136">
        <v>19</v>
      </c>
      <c r="I136" t="s">
        <v>3550</v>
      </c>
      <c r="J136" t="s">
        <v>28</v>
      </c>
      <c r="K136" t="s">
        <v>42</v>
      </c>
      <c r="L136" t="s">
        <v>91</v>
      </c>
      <c r="M136" t="s">
        <v>92</v>
      </c>
      <c r="N136" t="s">
        <v>33</v>
      </c>
      <c r="O136" t="s">
        <v>20</v>
      </c>
      <c r="P136">
        <v>0.8</v>
      </c>
      <c r="Q136">
        <v>600</v>
      </c>
      <c r="R136">
        <v>76</v>
      </c>
      <c r="S136" t="s">
        <v>78</v>
      </c>
      <c r="T136" t="s">
        <v>30</v>
      </c>
      <c r="U136" t="s">
        <v>3685</v>
      </c>
      <c r="V136" t="s">
        <v>36</v>
      </c>
      <c r="W136" t="s">
        <v>82</v>
      </c>
      <c r="X136">
        <v>4</v>
      </c>
    </row>
    <row r="137" spans="2:24">
      <c r="B137" t="s">
        <v>295</v>
      </c>
      <c r="C137" t="s">
        <v>160</v>
      </c>
      <c r="D137" t="s">
        <v>55</v>
      </c>
      <c r="E137" t="s">
        <v>3549</v>
      </c>
      <c r="F137" t="s">
        <v>147</v>
      </c>
      <c r="G137" t="s">
        <v>90</v>
      </c>
      <c r="H137">
        <v>19</v>
      </c>
      <c r="I137" t="s">
        <v>3550</v>
      </c>
      <c r="J137" t="s">
        <v>79</v>
      </c>
      <c r="K137" t="s">
        <v>42</v>
      </c>
      <c r="L137" t="s">
        <v>91</v>
      </c>
      <c r="M137" t="s">
        <v>92</v>
      </c>
      <c r="N137" t="s">
        <v>33</v>
      </c>
      <c r="O137" t="s">
        <v>20</v>
      </c>
      <c r="P137">
        <v>0.8</v>
      </c>
      <c r="Q137">
        <v>600</v>
      </c>
      <c r="R137">
        <v>76</v>
      </c>
      <c r="S137" t="s">
        <v>78</v>
      </c>
      <c r="T137" t="s">
        <v>30</v>
      </c>
      <c r="U137" t="s">
        <v>3686</v>
      </c>
      <c r="V137" t="s">
        <v>36</v>
      </c>
      <c r="W137" t="s">
        <v>82</v>
      </c>
      <c r="X137">
        <v>4</v>
      </c>
    </row>
    <row r="138" spans="2:24">
      <c r="B138" t="s">
        <v>296</v>
      </c>
      <c r="C138" t="s">
        <v>160</v>
      </c>
      <c r="D138" t="s">
        <v>55</v>
      </c>
      <c r="E138" t="s">
        <v>3549</v>
      </c>
      <c r="F138" t="s">
        <v>147</v>
      </c>
      <c r="G138" t="s">
        <v>90</v>
      </c>
      <c r="H138">
        <v>19</v>
      </c>
      <c r="I138" t="s">
        <v>3550</v>
      </c>
      <c r="J138" t="s">
        <v>30</v>
      </c>
      <c r="K138" t="s">
        <v>42</v>
      </c>
      <c r="L138" t="s">
        <v>91</v>
      </c>
      <c r="M138" t="s">
        <v>92</v>
      </c>
      <c r="N138" t="s">
        <v>33</v>
      </c>
      <c r="O138" t="s">
        <v>20</v>
      </c>
      <c r="P138">
        <v>0.8</v>
      </c>
      <c r="Q138">
        <v>600</v>
      </c>
      <c r="R138">
        <v>76</v>
      </c>
      <c r="S138" t="s">
        <v>78</v>
      </c>
      <c r="T138" t="s">
        <v>30</v>
      </c>
      <c r="U138" t="s">
        <v>3687</v>
      </c>
      <c r="V138" t="s">
        <v>36</v>
      </c>
      <c r="W138" t="s">
        <v>82</v>
      </c>
      <c r="X138">
        <v>4</v>
      </c>
    </row>
    <row r="139" spans="2:24">
      <c r="B139" t="s">
        <v>297</v>
      </c>
      <c r="C139" t="s">
        <v>160</v>
      </c>
      <c r="D139" t="s">
        <v>41</v>
      </c>
      <c r="E139" t="s">
        <v>3549</v>
      </c>
      <c r="F139" t="s">
        <v>147</v>
      </c>
      <c r="G139" t="s">
        <v>90</v>
      </c>
      <c r="H139">
        <v>24</v>
      </c>
      <c r="I139" t="s">
        <v>3550</v>
      </c>
      <c r="J139" t="s">
        <v>63</v>
      </c>
      <c r="K139" t="s">
        <v>43</v>
      </c>
      <c r="L139" t="s">
        <v>91</v>
      </c>
      <c r="M139" t="s">
        <v>92</v>
      </c>
      <c r="N139" t="s">
        <v>33</v>
      </c>
      <c r="O139" t="s">
        <v>3552</v>
      </c>
      <c r="P139">
        <v>1.7</v>
      </c>
      <c r="Q139">
        <v>800</v>
      </c>
      <c r="R139">
        <v>73</v>
      </c>
      <c r="S139" t="s">
        <v>78</v>
      </c>
      <c r="T139" t="s">
        <v>30</v>
      </c>
      <c r="U139" t="s">
        <v>3688</v>
      </c>
      <c r="V139" t="s">
        <v>36</v>
      </c>
      <c r="W139" t="s">
        <v>82</v>
      </c>
      <c r="X139">
        <v>4</v>
      </c>
    </row>
    <row r="140" spans="2:24">
      <c r="B140" t="s">
        <v>298</v>
      </c>
      <c r="C140" t="s">
        <v>160</v>
      </c>
      <c r="D140" t="s">
        <v>41</v>
      </c>
      <c r="E140" t="s">
        <v>3549</v>
      </c>
      <c r="F140" t="s">
        <v>147</v>
      </c>
      <c r="G140" t="s">
        <v>90</v>
      </c>
      <c r="H140">
        <v>24</v>
      </c>
      <c r="I140" t="s">
        <v>3550</v>
      </c>
      <c r="J140" t="s">
        <v>28</v>
      </c>
      <c r="K140" t="s">
        <v>43</v>
      </c>
      <c r="L140" t="s">
        <v>91</v>
      </c>
      <c r="M140" t="s">
        <v>92</v>
      </c>
      <c r="N140" t="s">
        <v>33</v>
      </c>
      <c r="O140" t="s">
        <v>3552</v>
      </c>
      <c r="P140">
        <v>1.7</v>
      </c>
      <c r="Q140">
        <v>800</v>
      </c>
      <c r="R140">
        <v>73</v>
      </c>
      <c r="S140" t="s">
        <v>78</v>
      </c>
      <c r="T140" t="s">
        <v>30</v>
      </c>
      <c r="U140" t="s">
        <v>3689</v>
      </c>
      <c r="V140" t="s">
        <v>36</v>
      </c>
      <c r="W140" t="s">
        <v>82</v>
      </c>
      <c r="X140">
        <v>4</v>
      </c>
    </row>
    <row r="141" spans="2:24">
      <c r="B141" t="s">
        <v>299</v>
      </c>
      <c r="C141" t="s">
        <v>160</v>
      </c>
      <c r="D141" t="s">
        <v>41</v>
      </c>
      <c r="E141" t="s">
        <v>3549</v>
      </c>
      <c r="F141" t="s">
        <v>147</v>
      </c>
      <c r="G141" t="s">
        <v>90</v>
      </c>
      <c r="H141">
        <v>24</v>
      </c>
      <c r="I141" t="s">
        <v>3550</v>
      </c>
      <c r="J141" t="s">
        <v>79</v>
      </c>
      <c r="K141" t="s">
        <v>43</v>
      </c>
      <c r="L141" t="s">
        <v>91</v>
      </c>
      <c r="M141" t="s">
        <v>92</v>
      </c>
      <c r="N141" t="s">
        <v>33</v>
      </c>
      <c r="O141" t="s">
        <v>3552</v>
      </c>
      <c r="P141">
        <v>1.7</v>
      </c>
      <c r="Q141">
        <v>800</v>
      </c>
      <c r="R141">
        <v>73</v>
      </c>
      <c r="S141" t="s">
        <v>78</v>
      </c>
      <c r="T141" t="s">
        <v>30</v>
      </c>
      <c r="U141" t="s">
        <v>3690</v>
      </c>
      <c r="V141" t="s">
        <v>36</v>
      </c>
      <c r="W141" t="s">
        <v>82</v>
      </c>
      <c r="X141">
        <v>4</v>
      </c>
    </row>
    <row r="142" spans="2:24">
      <c r="B142" t="s">
        <v>300</v>
      </c>
      <c r="C142" t="s">
        <v>160</v>
      </c>
      <c r="D142" t="s">
        <v>41</v>
      </c>
      <c r="E142" t="s">
        <v>3549</v>
      </c>
      <c r="F142" t="s">
        <v>147</v>
      </c>
      <c r="G142" t="s">
        <v>90</v>
      </c>
      <c r="H142">
        <v>24</v>
      </c>
      <c r="I142" t="s">
        <v>3550</v>
      </c>
      <c r="J142" t="s">
        <v>30</v>
      </c>
      <c r="K142" t="s">
        <v>43</v>
      </c>
      <c r="L142" t="s">
        <v>91</v>
      </c>
      <c r="M142" t="s">
        <v>92</v>
      </c>
      <c r="N142" t="s">
        <v>33</v>
      </c>
      <c r="O142" t="s">
        <v>3552</v>
      </c>
      <c r="P142">
        <v>1.7</v>
      </c>
      <c r="Q142">
        <v>800</v>
      </c>
      <c r="R142">
        <v>73</v>
      </c>
      <c r="S142" t="s">
        <v>78</v>
      </c>
      <c r="T142" t="s">
        <v>30</v>
      </c>
      <c r="U142" t="s">
        <v>3691</v>
      </c>
      <c r="V142" t="s">
        <v>36</v>
      </c>
      <c r="W142" t="s">
        <v>82</v>
      </c>
      <c r="X142">
        <v>4</v>
      </c>
    </row>
    <row r="143" spans="2:24">
      <c r="B143" t="s">
        <v>301</v>
      </c>
      <c r="C143" t="s">
        <v>160</v>
      </c>
      <c r="D143" t="s">
        <v>55</v>
      </c>
      <c r="E143" t="s">
        <v>3549</v>
      </c>
      <c r="F143" t="s">
        <v>147</v>
      </c>
      <c r="G143" t="s">
        <v>90</v>
      </c>
      <c r="H143">
        <v>25</v>
      </c>
      <c r="I143" t="s">
        <v>3550</v>
      </c>
      <c r="J143" t="s">
        <v>63</v>
      </c>
      <c r="K143" t="s">
        <v>42</v>
      </c>
      <c r="L143" t="s">
        <v>91</v>
      </c>
      <c r="M143" t="s">
        <v>92</v>
      </c>
      <c r="N143" t="s">
        <v>33</v>
      </c>
      <c r="O143" t="s">
        <v>20</v>
      </c>
      <c r="P143">
        <v>1.7</v>
      </c>
      <c r="Q143">
        <v>800</v>
      </c>
      <c r="R143">
        <v>76</v>
      </c>
      <c r="S143" t="s">
        <v>78</v>
      </c>
      <c r="T143" t="s">
        <v>30</v>
      </c>
      <c r="U143" t="s">
        <v>3692</v>
      </c>
      <c r="V143" t="s">
        <v>36</v>
      </c>
      <c r="W143" t="s">
        <v>82</v>
      </c>
      <c r="X143">
        <v>4</v>
      </c>
    </row>
    <row r="144" spans="2:24">
      <c r="B144" t="s">
        <v>302</v>
      </c>
      <c r="C144" t="s">
        <v>160</v>
      </c>
      <c r="D144" t="s">
        <v>55</v>
      </c>
      <c r="E144" t="s">
        <v>3549</v>
      </c>
      <c r="F144" t="s">
        <v>147</v>
      </c>
      <c r="G144" t="s">
        <v>90</v>
      </c>
      <c r="H144">
        <v>25</v>
      </c>
      <c r="I144" t="s">
        <v>3550</v>
      </c>
      <c r="J144" t="s">
        <v>28</v>
      </c>
      <c r="K144" t="s">
        <v>42</v>
      </c>
      <c r="L144" t="s">
        <v>91</v>
      </c>
      <c r="M144" t="s">
        <v>92</v>
      </c>
      <c r="N144" t="s">
        <v>33</v>
      </c>
      <c r="O144" t="s">
        <v>20</v>
      </c>
      <c r="P144">
        <v>1.7</v>
      </c>
      <c r="Q144">
        <v>800</v>
      </c>
      <c r="R144">
        <v>76</v>
      </c>
      <c r="S144" t="s">
        <v>78</v>
      </c>
      <c r="T144" t="s">
        <v>30</v>
      </c>
      <c r="U144" t="s">
        <v>3693</v>
      </c>
      <c r="V144" t="s">
        <v>36</v>
      </c>
      <c r="W144" t="s">
        <v>82</v>
      </c>
      <c r="X144">
        <v>4</v>
      </c>
    </row>
    <row r="145" spans="2:24">
      <c r="B145" t="s">
        <v>303</v>
      </c>
      <c r="C145" t="s">
        <v>160</v>
      </c>
      <c r="D145" t="s">
        <v>55</v>
      </c>
      <c r="E145" t="s">
        <v>3549</v>
      </c>
      <c r="F145" t="s">
        <v>147</v>
      </c>
      <c r="G145" t="s">
        <v>90</v>
      </c>
      <c r="H145">
        <v>25</v>
      </c>
      <c r="I145" t="s">
        <v>3550</v>
      </c>
      <c r="J145" t="s">
        <v>79</v>
      </c>
      <c r="K145" t="s">
        <v>42</v>
      </c>
      <c r="L145" t="s">
        <v>91</v>
      </c>
      <c r="M145" t="s">
        <v>92</v>
      </c>
      <c r="N145" t="s">
        <v>33</v>
      </c>
      <c r="O145" t="s">
        <v>20</v>
      </c>
      <c r="P145">
        <v>1.7</v>
      </c>
      <c r="Q145">
        <v>800</v>
      </c>
      <c r="R145">
        <v>76</v>
      </c>
      <c r="S145" t="s">
        <v>78</v>
      </c>
      <c r="T145" t="s">
        <v>30</v>
      </c>
      <c r="U145" t="s">
        <v>3694</v>
      </c>
      <c r="V145" t="s">
        <v>36</v>
      </c>
      <c r="W145" t="s">
        <v>82</v>
      </c>
      <c r="X145">
        <v>4</v>
      </c>
    </row>
    <row r="146" spans="2:24">
      <c r="B146" t="s">
        <v>304</v>
      </c>
      <c r="C146" t="s">
        <v>160</v>
      </c>
      <c r="D146" t="s">
        <v>55</v>
      </c>
      <c r="E146" t="s">
        <v>3549</v>
      </c>
      <c r="F146" t="s">
        <v>147</v>
      </c>
      <c r="G146" t="s">
        <v>90</v>
      </c>
      <c r="H146">
        <v>25</v>
      </c>
      <c r="I146" t="s">
        <v>3550</v>
      </c>
      <c r="J146" t="s">
        <v>30</v>
      </c>
      <c r="K146" t="s">
        <v>42</v>
      </c>
      <c r="L146" t="s">
        <v>91</v>
      </c>
      <c r="M146" t="s">
        <v>92</v>
      </c>
      <c r="N146" t="s">
        <v>33</v>
      </c>
      <c r="O146" t="s">
        <v>20</v>
      </c>
      <c r="P146">
        <v>1.7</v>
      </c>
      <c r="Q146">
        <v>800</v>
      </c>
      <c r="R146">
        <v>76</v>
      </c>
      <c r="S146" t="s">
        <v>78</v>
      </c>
      <c r="T146" t="s">
        <v>30</v>
      </c>
      <c r="U146" t="s">
        <v>3695</v>
      </c>
      <c r="V146" t="s">
        <v>36</v>
      </c>
      <c r="W146" t="s">
        <v>82</v>
      </c>
      <c r="X146">
        <v>4</v>
      </c>
    </row>
    <row r="147" spans="2:24">
      <c r="B147" t="s">
        <v>305</v>
      </c>
      <c r="C147" t="s">
        <v>160</v>
      </c>
      <c r="D147" t="s">
        <v>41</v>
      </c>
      <c r="E147" t="s">
        <v>3549</v>
      </c>
      <c r="F147" t="s">
        <v>147</v>
      </c>
      <c r="G147" t="s">
        <v>90</v>
      </c>
      <c r="H147">
        <v>30</v>
      </c>
      <c r="I147" t="s">
        <v>3550</v>
      </c>
      <c r="J147" t="s">
        <v>63</v>
      </c>
      <c r="K147" t="s">
        <v>43</v>
      </c>
      <c r="L147" t="s">
        <v>91</v>
      </c>
      <c r="M147" t="s">
        <v>92</v>
      </c>
      <c r="N147" t="s">
        <v>33</v>
      </c>
      <c r="O147" t="s">
        <v>20</v>
      </c>
      <c r="P147">
        <v>2</v>
      </c>
      <c r="Q147">
        <v>1000</v>
      </c>
      <c r="R147">
        <v>76</v>
      </c>
      <c r="S147" t="s">
        <v>78</v>
      </c>
      <c r="T147" t="s">
        <v>30</v>
      </c>
      <c r="U147" t="s">
        <v>3696</v>
      </c>
      <c r="V147" t="s">
        <v>36</v>
      </c>
      <c r="W147" t="s">
        <v>82</v>
      </c>
      <c r="X147">
        <v>4</v>
      </c>
    </row>
    <row r="148" spans="2:24">
      <c r="B148" t="s">
        <v>306</v>
      </c>
      <c r="C148" t="s">
        <v>160</v>
      </c>
      <c r="D148" t="s">
        <v>41</v>
      </c>
      <c r="E148" t="s">
        <v>3549</v>
      </c>
      <c r="F148" t="s">
        <v>147</v>
      </c>
      <c r="G148" t="s">
        <v>90</v>
      </c>
      <c r="H148">
        <v>30</v>
      </c>
      <c r="I148" t="s">
        <v>3550</v>
      </c>
      <c r="J148" t="s">
        <v>28</v>
      </c>
      <c r="K148" t="s">
        <v>43</v>
      </c>
      <c r="L148" t="s">
        <v>91</v>
      </c>
      <c r="M148" t="s">
        <v>92</v>
      </c>
      <c r="N148" t="s">
        <v>33</v>
      </c>
      <c r="O148" t="s">
        <v>20</v>
      </c>
      <c r="P148">
        <v>2</v>
      </c>
      <c r="Q148">
        <v>1000</v>
      </c>
      <c r="R148">
        <v>76</v>
      </c>
      <c r="S148" t="s">
        <v>78</v>
      </c>
      <c r="T148" t="s">
        <v>30</v>
      </c>
      <c r="U148" t="s">
        <v>3697</v>
      </c>
      <c r="V148" t="s">
        <v>36</v>
      </c>
      <c r="W148" t="s">
        <v>82</v>
      </c>
      <c r="X148">
        <v>4</v>
      </c>
    </row>
    <row r="149" spans="2:24">
      <c r="B149" t="s">
        <v>307</v>
      </c>
      <c r="C149" t="s">
        <v>160</v>
      </c>
      <c r="D149" t="s">
        <v>41</v>
      </c>
      <c r="E149" t="s">
        <v>3549</v>
      </c>
      <c r="F149" t="s">
        <v>147</v>
      </c>
      <c r="G149" t="s">
        <v>90</v>
      </c>
      <c r="H149">
        <v>30</v>
      </c>
      <c r="I149" t="s">
        <v>3550</v>
      </c>
      <c r="J149" t="s">
        <v>79</v>
      </c>
      <c r="K149" t="s">
        <v>43</v>
      </c>
      <c r="L149" t="s">
        <v>91</v>
      </c>
      <c r="M149" t="s">
        <v>92</v>
      </c>
      <c r="N149" t="s">
        <v>33</v>
      </c>
      <c r="O149" t="s">
        <v>20</v>
      </c>
      <c r="P149">
        <v>2</v>
      </c>
      <c r="Q149">
        <v>1000</v>
      </c>
      <c r="R149">
        <v>76</v>
      </c>
      <c r="S149" t="s">
        <v>78</v>
      </c>
      <c r="T149" t="s">
        <v>30</v>
      </c>
      <c r="U149" t="s">
        <v>3698</v>
      </c>
      <c r="V149" t="s">
        <v>36</v>
      </c>
      <c r="W149" t="s">
        <v>82</v>
      </c>
      <c r="X149">
        <v>4</v>
      </c>
    </row>
    <row r="150" spans="2:24">
      <c r="B150" t="s">
        <v>308</v>
      </c>
      <c r="C150" t="s">
        <v>160</v>
      </c>
      <c r="D150" t="s">
        <v>41</v>
      </c>
      <c r="E150" t="s">
        <v>3549</v>
      </c>
      <c r="F150" t="s">
        <v>147</v>
      </c>
      <c r="G150" t="s">
        <v>90</v>
      </c>
      <c r="H150">
        <v>30</v>
      </c>
      <c r="I150" t="s">
        <v>3550</v>
      </c>
      <c r="J150" t="s">
        <v>30</v>
      </c>
      <c r="K150" t="s">
        <v>43</v>
      </c>
      <c r="L150" t="s">
        <v>91</v>
      </c>
      <c r="M150" t="s">
        <v>92</v>
      </c>
      <c r="N150" t="s">
        <v>33</v>
      </c>
      <c r="O150" t="s">
        <v>20</v>
      </c>
      <c r="P150">
        <v>2</v>
      </c>
      <c r="Q150">
        <v>1000</v>
      </c>
      <c r="R150">
        <v>76</v>
      </c>
      <c r="S150" t="s">
        <v>78</v>
      </c>
      <c r="T150" t="s">
        <v>30</v>
      </c>
      <c r="U150" t="s">
        <v>3699</v>
      </c>
      <c r="V150" t="s">
        <v>36</v>
      </c>
      <c r="W150" t="s">
        <v>82</v>
      </c>
      <c r="X150">
        <v>4</v>
      </c>
    </row>
    <row r="151" spans="2:24">
      <c r="B151" t="s">
        <v>309</v>
      </c>
      <c r="C151" t="s">
        <v>160</v>
      </c>
      <c r="D151" t="s">
        <v>55</v>
      </c>
      <c r="E151" t="s">
        <v>3549</v>
      </c>
      <c r="F151" t="s">
        <v>147</v>
      </c>
      <c r="G151" t="s">
        <v>90</v>
      </c>
      <c r="H151">
        <v>31</v>
      </c>
      <c r="I151" t="s">
        <v>3550</v>
      </c>
      <c r="J151" t="s">
        <v>63</v>
      </c>
      <c r="K151" t="s">
        <v>42</v>
      </c>
      <c r="L151" t="s">
        <v>91</v>
      </c>
      <c r="M151" t="s">
        <v>92</v>
      </c>
      <c r="N151" t="s">
        <v>33</v>
      </c>
      <c r="O151" t="s">
        <v>20</v>
      </c>
      <c r="P151">
        <v>2.2000000000000002</v>
      </c>
      <c r="Q151">
        <v>1000</v>
      </c>
      <c r="R151">
        <v>79</v>
      </c>
      <c r="S151" t="s">
        <v>78</v>
      </c>
      <c r="T151" t="s">
        <v>30</v>
      </c>
      <c r="U151" t="s">
        <v>3700</v>
      </c>
      <c r="V151" t="s">
        <v>36</v>
      </c>
      <c r="W151" t="s">
        <v>82</v>
      </c>
      <c r="X151">
        <v>4</v>
      </c>
    </row>
    <row r="152" spans="2:24">
      <c r="B152" t="s">
        <v>310</v>
      </c>
      <c r="C152" t="s">
        <v>160</v>
      </c>
      <c r="D152" t="s">
        <v>55</v>
      </c>
      <c r="E152" t="s">
        <v>3549</v>
      </c>
      <c r="F152" t="s">
        <v>147</v>
      </c>
      <c r="G152" t="s">
        <v>90</v>
      </c>
      <c r="H152">
        <v>31</v>
      </c>
      <c r="I152" t="s">
        <v>3550</v>
      </c>
      <c r="J152" t="s">
        <v>28</v>
      </c>
      <c r="K152" t="s">
        <v>42</v>
      </c>
      <c r="L152" t="s">
        <v>91</v>
      </c>
      <c r="M152" t="s">
        <v>92</v>
      </c>
      <c r="N152" t="s">
        <v>33</v>
      </c>
      <c r="O152" t="s">
        <v>20</v>
      </c>
      <c r="P152">
        <v>2.2000000000000002</v>
      </c>
      <c r="Q152">
        <v>1000</v>
      </c>
      <c r="R152">
        <v>79</v>
      </c>
      <c r="S152" t="s">
        <v>78</v>
      </c>
      <c r="T152" t="s">
        <v>30</v>
      </c>
      <c r="U152" t="s">
        <v>3701</v>
      </c>
      <c r="V152" t="s">
        <v>36</v>
      </c>
      <c r="W152" t="s">
        <v>82</v>
      </c>
      <c r="X152">
        <v>4</v>
      </c>
    </row>
    <row r="153" spans="2:24">
      <c r="B153" t="s">
        <v>311</v>
      </c>
      <c r="C153" t="s">
        <v>160</v>
      </c>
      <c r="D153" t="s">
        <v>55</v>
      </c>
      <c r="E153" t="s">
        <v>3549</v>
      </c>
      <c r="F153" t="s">
        <v>147</v>
      </c>
      <c r="G153" t="s">
        <v>90</v>
      </c>
      <c r="H153">
        <v>31</v>
      </c>
      <c r="I153" t="s">
        <v>3550</v>
      </c>
      <c r="J153" t="s">
        <v>79</v>
      </c>
      <c r="K153" t="s">
        <v>42</v>
      </c>
      <c r="L153" t="s">
        <v>91</v>
      </c>
      <c r="M153" t="s">
        <v>92</v>
      </c>
      <c r="N153" t="s">
        <v>33</v>
      </c>
      <c r="O153" t="s">
        <v>20</v>
      </c>
      <c r="P153">
        <v>2.2000000000000002</v>
      </c>
      <c r="Q153">
        <v>1000</v>
      </c>
      <c r="R153">
        <v>79</v>
      </c>
      <c r="S153" t="s">
        <v>78</v>
      </c>
      <c r="T153" t="s">
        <v>30</v>
      </c>
      <c r="U153" t="s">
        <v>3702</v>
      </c>
      <c r="V153" t="s">
        <v>36</v>
      </c>
      <c r="W153" t="s">
        <v>82</v>
      </c>
      <c r="X153">
        <v>4</v>
      </c>
    </row>
    <row r="154" spans="2:24">
      <c r="B154" t="s">
        <v>312</v>
      </c>
      <c r="C154" t="s">
        <v>160</v>
      </c>
      <c r="D154" t="s">
        <v>55</v>
      </c>
      <c r="E154" t="s">
        <v>3549</v>
      </c>
      <c r="F154" t="s">
        <v>147</v>
      </c>
      <c r="G154" t="s">
        <v>90</v>
      </c>
      <c r="H154">
        <v>31</v>
      </c>
      <c r="I154" t="s">
        <v>3550</v>
      </c>
      <c r="J154" t="s">
        <v>30</v>
      </c>
      <c r="K154" t="s">
        <v>42</v>
      </c>
      <c r="L154" t="s">
        <v>91</v>
      </c>
      <c r="M154" t="s">
        <v>92</v>
      </c>
      <c r="N154" t="s">
        <v>33</v>
      </c>
      <c r="O154" t="s">
        <v>20</v>
      </c>
      <c r="P154">
        <v>2.2000000000000002</v>
      </c>
      <c r="Q154">
        <v>1000</v>
      </c>
      <c r="R154">
        <v>79</v>
      </c>
      <c r="S154" t="s">
        <v>78</v>
      </c>
      <c r="T154" t="s">
        <v>30</v>
      </c>
      <c r="U154" t="s">
        <v>3703</v>
      </c>
      <c r="V154" t="s">
        <v>36</v>
      </c>
      <c r="W154" t="s">
        <v>82</v>
      </c>
      <c r="X154">
        <v>4</v>
      </c>
    </row>
    <row r="155" spans="2:24">
      <c r="B155" t="s">
        <v>313</v>
      </c>
      <c r="C155" t="s">
        <v>160</v>
      </c>
      <c r="D155" t="s">
        <v>41</v>
      </c>
      <c r="E155" t="s">
        <v>3549</v>
      </c>
      <c r="F155" t="s">
        <v>147</v>
      </c>
      <c r="G155" t="s">
        <v>90</v>
      </c>
      <c r="H155">
        <v>36</v>
      </c>
      <c r="I155" t="s">
        <v>3550</v>
      </c>
      <c r="J155" t="s">
        <v>63</v>
      </c>
      <c r="K155" t="s">
        <v>43</v>
      </c>
      <c r="L155" t="s">
        <v>91</v>
      </c>
      <c r="M155" t="s">
        <v>92</v>
      </c>
      <c r="N155" t="s">
        <v>33</v>
      </c>
      <c r="O155" t="s">
        <v>20</v>
      </c>
      <c r="P155">
        <v>2</v>
      </c>
      <c r="Q155">
        <v>1200</v>
      </c>
      <c r="R155">
        <v>76</v>
      </c>
      <c r="S155" t="s">
        <v>78</v>
      </c>
      <c r="T155" t="s">
        <v>30</v>
      </c>
      <c r="U155" t="s">
        <v>3704</v>
      </c>
      <c r="V155" t="s">
        <v>36</v>
      </c>
      <c r="W155" t="s">
        <v>82</v>
      </c>
      <c r="X155">
        <v>4</v>
      </c>
    </row>
    <row r="156" spans="2:24">
      <c r="B156" t="s">
        <v>314</v>
      </c>
      <c r="C156" t="s">
        <v>160</v>
      </c>
      <c r="D156" t="s">
        <v>41</v>
      </c>
      <c r="E156" t="s">
        <v>3549</v>
      </c>
      <c r="F156" t="s">
        <v>147</v>
      </c>
      <c r="G156" t="s">
        <v>90</v>
      </c>
      <c r="H156">
        <v>36</v>
      </c>
      <c r="I156" t="s">
        <v>3550</v>
      </c>
      <c r="J156" t="s">
        <v>28</v>
      </c>
      <c r="K156" t="s">
        <v>43</v>
      </c>
      <c r="L156" t="s">
        <v>91</v>
      </c>
      <c r="M156" t="s">
        <v>92</v>
      </c>
      <c r="N156" t="s">
        <v>33</v>
      </c>
      <c r="O156" t="s">
        <v>20</v>
      </c>
      <c r="P156">
        <v>2</v>
      </c>
      <c r="Q156">
        <v>1200</v>
      </c>
      <c r="R156">
        <v>76</v>
      </c>
      <c r="S156" t="s">
        <v>78</v>
      </c>
      <c r="T156" t="s">
        <v>30</v>
      </c>
      <c r="U156" t="s">
        <v>3705</v>
      </c>
      <c r="V156" t="s">
        <v>36</v>
      </c>
      <c r="W156" t="s">
        <v>82</v>
      </c>
      <c r="X156">
        <v>4</v>
      </c>
    </row>
    <row r="157" spans="2:24">
      <c r="B157" t="s">
        <v>315</v>
      </c>
      <c r="C157" t="s">
        <v>160</v>
      </c>
      <c r="D157" t="s">
        <v>41</v>
      </c>
      <c r="E157" t="s">
        <v>3549</v>
      </c>
      <c r="F157" t="s">
        <v>147</v>
      </c>
      <c r="G157" t="s">
        <v>90</v>
      </c>
      <c r="H157">
        <v>36</v>
      </c>
      <c r="I157" t="s">
        <v>3550</v>
      </c>
      <c r="J157" t="s">
        <v>79</v>
      </c>
      <c r="K157" t="s">
        <v>43</v>
      </c>
      <c r="L157" t="s">
        <v>91</v>
      </c>
      <c r="M157" t="s">
        <v>92</v>
      </c>
      <c r="N157" t="s">
        <v>33</v>
      </c>
      <c r="O157" t="s">
        <v>20</v>
      </c>
      <c r="P157">
        <v>2</v>
      </c>
      <c r="Q157">
        <v>1200</v>
      </c>
      <c r="R157">
        <v>76</v>
      </c>
      <c r="S157" t="s">
        <v>78</v>
      </c>
      <c r="T157" t="s">
        <v>30</v>
      </c>
      <c r="U157" t="s">
        <v>3706</v>
      </c>
      <c r="V157" t="s">
        <v>36</v>
      </c>
      <c r="W157" t="s">
        <v>82</v>
      </c>
      <c r="X157">
        <v>4</v>
      </c>
    </row>
    <row r="158" spans="2:24">
      <c r="B158" t="s">
        <v>316</v>
      </c>
      <c r="C158" t="s">
        <v>160</v>
      </c>
      <c r="D158" t="s">
        <v>41</v>
      </c>
      <c r="E158" t="s">
        <v>3549</v>
      </c>
      <c r="F158" t="s">
        <v>147</v>
      </c>
      <c r="G158" t="s">
        <v>90</v>
      </c>
      <c r="H158">
        <v>36</v>
      </c>
      <c r="I158" t="s">
        <v>3550</v>
      </c>
      <c r="J158" t="s">
        <v>30</v>
      </c>
      <c r="K158" t="s">
        <v>43</v>
      </c>
      <c r="L158" t="s">
        <v>91</v>
      </c>
      <c r="M158" t="s">
        <v>92</v>
      </c>
      <c r="N158" t="s">
        <v>33</v>
      </c>
      <c r="O158" t="s">
        <v>20</v>
      </c>
      <c r="P158">
        <v>2</v>
      </c>
      <c r="Q158">
        <v>1200</v>
      </c>
      <c r="R158">
        <v>76</v>
      </c>
      <c r="S158" t="s">
        <v>78</v>
      </c>
      <c r="T158" t="s">
        <v>30</v>
      </c>
      <c r="U158" t="s">
        <v>3707</v>
      </c>
      <c r="V158" t="s">
        <v>36</v>
      </c>
      <c r="W158" t="s">
        <v>82</v>
      </c>
      <c r="X158">
        <v>4</v>
      </c>
    </row>
    <row r="159" spans="2:24">
      <c r="B159" t="s">
        <v>317</v>
      </c>
      <c r="C159" t="s">
        <v>160</v>
      </c>
      <c r="D159" t="s">
        <v>55</v>
      </c>
      <c r="E159" t="s">
        <v>3549</v>
      </c>
      <c r="F159" t="s">
        <v>147</v>
      </c>
      <c r="G159" t="s">
        <v>90</v>
      </c>
      <c r="H159">
        <v>37</v>
      </c>
      <c r="I159" t="s">
        <v>3550</v>
      </c>
      <c r="J159" t="s">
        <v>63</v>
      </c>
      <c r="K159" t="s">
        <v>42</v>
      </c>
      <c r="L159" t="s">
        <v>91</v>
      </c>
      <c r="M159" t="s">
        <v>92</v>
      </c>
      <c r="N159" t="s">
        <v>33</v>
      </c>
      <c r="O159" t="s">
        <v>35</v>
      </c>
      <c r="P159">
        <v>2.9</v>
      </c>
      <c r="Q159">
        <v>1200</v>
      </c>
      <c r="R159">
        <v>79</v>
      </c>
      <c r="S159" t="s">
        <v>78</v>
      </c>
      <c r="T159" t="s">
        <v>30</v>
      </c>
      <c r="U159" t="s">
        <v>3708</v>
      </c>
      <c r="V159" t="s">
        <v>36</v>
      </c>
      <c r="W159" t="s">
        <v>82</v>
      </c>
      <c r="X159">
        <v>4</v>
      </c>
    </row>
    <row r="160" spans="2:24">
      <c r="B160" t="s">
        <v>318</v>
      </c>
      <c r="C160" t="s">
        <v>160</v>
      </c>
      <c r="D160" t="s">
        <v>55</v>
      </c>
      <c r="E160" t="s">
        <v>3549</v>
      </c>
      <c r="F160" t="s">
        <v>147</v>
      </c>
      <c r="G160" t="s">
        <v>90</v>
      </c>
      <c r="H160">
        <v>37</v>
      </c>
      <c r="I160" t="s">
        <v>3550</v>
      </c>
      <c r="J160" t="s">
        <v>28</v>
      </c>
      <c r="K160" t="s">
        <v>42</v>
      </c>
      <c r="L160" t="s">
        <v>91</v>
      </c>
      <c r="M160" t="s">
        <v>92</v>
      </c>
      <c r="N160" t="s">
        <v>33</v>
      </c>
      <c r="O160" t="s">
        <v>35</v>
      </c>
      <c r="P160">
        <v>2.9</v>
      </c>
      <c r="Q160">
        <v>1200</v>
      </c>
      <c r="R160">
        <v>79</v>
      </c>
      <c r="S160" t="s">
        <v>78</v>
      </c>
      <c r="T160" t="s">
        <v>30</v>
      </c>
      <c r="U160" t="s">
        <v>3709</v>
      </c>
      <c r="V160" t="s">
        <v>36</v>
      </c>
      <c r="W160" t="s">
        <v>82</v>
      </c>
      <c r="X160">
        <v>4</v>
      </c>
    </row>
    <row r="161" spans="2:24">
      <c r="B161" t="s">
        <v>319</v>
      </c>
      <c r="C161" t="s">
        <v>160</v>
      </c>
      <c r="D161" t="s">
        <v>55</v>
      </c>
      <c r="E161" t="s">
        <v>3549</v>
      </c>
      <c r="F161" t="s">
        <v>147</v>
      </c>
      <c r="G161" t="s">
        <v>90</v>
      </c>
      <c r="H161">
        <v>37</v>
      </c>
      <c r="I161" t="s">
        <v>3550</v>
      </c>
      <c r="J161" t="s">
        <v>79</v>
      </c>
      <c r="K161" t="s">
        <v>42</v>
      </c>
      <c r="L161" t="s">
        <v>91</v>
      </c>
      <c r="M161" t="s">
        <v>92</v>
      </c>
      <c r="N161" t="s">
        <v>33</v>
      </c>
      <c r="O161" t="s">
        <v>35</v>
      </c>
      <c r="P161">
        <v>2.9</v>
      </c>
      <c r="Q161">
        <v>1200</v>
      </c>
      <c r="R161">
        <v>79</v>
      </c>
      <c r="S161" t="s">
        <v>78</v>
      </c>
      <c r="T161" t="s">
        <v>30</v>
      </c>
      <c r="U161" t="s">
        <v>3710</v>
      </c>
      <c r="V161" t="s">
        <v>36</v>
      </c>
      <c r="W161" t="s">
        <v>82</v>
      </c>
      <c r="X161">
        <v>4</v>
      </c>
    </row>
    <row r="162" spans="2:24">
      <c r="B162" t="s">
        <v>320</v>
      </c>
      <c r="C162" t="s">
        <v>160</v>
      </c>
      <c r="D162" t="s">
        <v>55</v>
      </c>
      <c r="E162" t="s">
        <v>3549</v>
      </c>
      <c r="F162" t="s">
        <v>147</v>
      </c>
      <c r="G162" t="s">
        <v>90</v>
      </c>
      <c r="H162">
        <v>37</v>
      </c>
      <c r="I162" t="s">
        <v>3550</v>
      </c>
      <c r="J162" t="s">
        <v>30</v>
      </c>
      <c r="K162" t="s">
        <v>42</v>
      </c>
      <c r="L162" t="s">
        <v>91</v>
      </c>
      <c r="M162" t="s">
        <v>92</v>
      </c>
      <c r="N162" t="s">
        <v>33</v>
      </c>
      <c r="O162" t="s">
        <v>35</v>
      </c>
      <c r="P162">
        <v>2.9</v>
      </c>
      <c r="Q162">
        <v>1200</v>
      </c>
      <c r="R162">
        <v>79</v>
      </c>
      <c r="S162" t="s">
        <v>78</v>
      </c>
      <c r="T162" t="s">
        <v>30</v>
      </c>
      <c r="U162" t="s">
        <v>3711</v>
      </c>
      <c r="V162" t="s">
        <v>36</v>
      </c>
      <c r="W162" t="s">
        <v>82</v>
      </c>
      <c r="X162">
        <v>4</v>
      </c>
    </row>
    <row r="163" spans="2:24">
      <c r="B163" t="s">
        <v>321</v>
      </c>
      <c r="C163" t="s">
        <v>160</v>
      </c>
      <c r="D163" t="s">
        <v>41</v>
      </c>
      <c r="E163" t="s">
        <v>3549</v>
      </c>
      <c r="F163" t="s">
        <v>147</v>
      </c>
      <c r="G163" t="s">
        <v>93</v>
      </c>
      <c r="H163">
        <v>18</v>
      </c>
      <c r="I163" t="s">
        <v>3550</v>
      </c>
      <c r="J163" t="s">
        <v>63</v>
      </c>
      <c r="K163" t="s">
        <v>43</v>
      </c>
      <c r="L163" t="s">
        <v>91</v>
      </c>
      <c r="M163" t="s">
        <v>92</v>
      </c>
      <c r="N163" t="s">
        <v>81</v>
      </c>
      <c r="O163" t="s">
        <v>3552</v>
      </c>
      <c r="P163">
        <v>1.7</v>
      </c>
      <c r="Q163">
        <v>600</v>
      </c>
      <c r="R163">
        <v>73</v>
      </c>
      <c r="S163" t="s">
        <v>78</v>
      </c>
      <c r="T163" t="s">
        <v>30</v>
      </c>
      <c r="U163" t="s">
        <v>3712</v>
      </c>
      <c r="V163" t="s">
        <v>36</v>
      </c>
      <c r="W163" t="s">
        <v>82</v>
      </c>
      <c r="X163">
        <v>4</v>
      </c>
    </row>
    <row r="164" spans="2:24">
      <c r="B164" t="s">
        <v>322</v>
      </c>
      <c r="C164" t="s">
        <v>160</v>
      </c>
      <c r="D164" t="s">
        <v>41</v>
      </c>
      <c r="E164" t="s">
        <v>3549</v>
      </c>
      <c r="F164" t="s">
        <v>147</v>
      </c>
      <c r="G164" t="s">
        <v>93</v>
      </c>
      <c r="H164">
        <v>18</v>
      </c>
      <c r="I164" t="s">
        <v>3550</v>
      </c>
      <c r="J164" t="s">
        <v>28</v>
      </c>
      <c r="K164" t="s">
        <v>43</v>
      </c>
      <c r="L164" t="s">
        <v>91</v>
      </c>
      <c r="M164" t="s">
        <v>92</v>
      </c>
      <c r="N164" t="s">
        <v>81</v>
      </c>
      <c r="O164" t="s">
        <v>3552</v>
      </c>
      <c r="P164">
        <v>1.7</v>
      </c>
      <c r="Q164">
        <v>600</v>
      </c>
      <c r="R164">
        <v>73</v>
      </c>
      <c r="S164" t="s">
        <v>78</v>
      </c>
      <c r="T164" t="s">
        <v>30</v>
      </c>
      <c r="U164" t="s">
        <v>3713</v>
      </c>
      <c r="V164" t="s">
        <v>36</v>
      </c>
      <c r="W164" t="s">
        <v>82</v>
      </c>
      <c r="X164">
        <v>4</v>
      </c>
    </row>
    <row r="165" spans="2:24">
      <c r="B165" t="s">
        <v>323</v>
      </c>
      <c r="C165" t="s">
        <v>160</v>
      </c>
      <c r="D165" t="s">
        <v>41</v>
      </c>
      <c r="E165" t="s">
        <v>3549</v>
      </c>
      <c r="F165" t="s">
        <v>147</v>
      </c>
      <c r="G165" t="s">
        <v>93</v>
      </c>
      <c r="H165">
        <v>18</v>
      </c>
      <c r="I165" t="s">
        <v>3550</v>
      </c>
      <c r="J165" t="s">
        <v>79</v>
      </c>
      <c r="K165" t="s">
        <v>43</v>
      </c>
      <c r="L165" t="s">
        <v>91</v>
      </c>
      <c r="M165" t="s">
        <v>92</v>
      </c>
      <c r="N165" t="s">
        <v>81</v>
      </c>
      <c r="O165" t="s">
        <v>3552</v>
      </c>
      <c r="P165">
        <v>1.7</v>
      </c>
      <c r="Q165">
        <v>600</v>
      </c>
      <c r="R165">
        <v>73</v>
      </c>
      <c r="S165" t="s">
        <v>78</v>
      </c>
      <c r="T165" t="s">
        <v>30</v>
      </c>
      <c r="U165" t="s">
        <v>3714</v>
      </c>
      <c r="V165" t="s">
        <v>36</v>
      </c>
      <c r="W165" t="s">
        <v>82</v>
      </c>
      <c r="X165">
        <v>4</v>
      </c>
    </row>
    <row r="166" spans="2:24">
      <c r="B166" t="s">
        <v>324</v>
      </c>
      <c r="C166" t="s">
        <v>160</v>
      </c>
      <c r="D166" t="s">
        <v>41</v>
      </c>
      <c r="E166" t="s">
        <v>3549</v>
      </c>
      <c r="F166" t="s">
        <v>147</v>
      </c>
      <c r="G166" t="s">
        <v>93</v>
      </c>
      <c r="H166">
        <v>18</v>
      </c>
      <c r="I166" t="s">
        <v>3550</v>
      </c>
      <c r="J166" t="s">
        <v>30</v>
      </c>
      <c r="K166" t="s">
        <v>43</v>
      </c>
      <c r="L166" t="s">
        <v>91</v>
      </c>
      <c r="M166" t="s">
        <v>92</v>
      </c>
      <c r="N166" t="s">
        <v>81</v>
      </c>
      <c r="O166" t="s">
        <v>3552</v>
      </c>
      <c r="P166">
        <v>1.7</v>
      </c>
      <c r="Q166">
        <v>600</v>
      </c>
      <c r="R166">
        <v>73</v>
      </c>
      <c r="S166" t="s">
        <v>78</v>
      </c>
      <c r="T166" t="s">
        <v>30</v>
      </c>
      <c r="U166" t="s">
        <v>3715</v>
      </c>
      <c r="V166" t="s">
        <v>36</v>
      </c>
      <c r="W166" t="s">
        <v>82</v>
      </c>
      <c r="X166">
        <v>4</v>
      </c>
    </row>
    <row r="167" spans="2:24">
      <c r="B167" t="s">
        <v>325</v>
      </c>
      <c r="C167" t="s">
        <v>160</v>
      </c>
      <c r="D167" t="s">
        <v>55</v>
      </c>
      <c r="E167" t="s">
        <v>3549</v>
      </c>
      <c r="F167" t="s">
        <v>147</v>
      </c>
      <c r="G167" t="s">
        <v>93</v>
      </c>
      <c r="H167">
        <v>19</v>
      </c>
      <c r="I167" t="s">
        <v>3550</v>
      </c>
      <c r="J167" t="s">
        <v>63</v>
      </c>
      <c r="K167" t="s">
        <v>42</v>
      </c>
      <c r="L167" t="s">
        <v>91</v>
      </c>
      <c r="M167" t="s">
        <v>92</v>
      </c>
      <c r="N167" t="s">
        <v>81</v>
      </c>
      <c r="O167" t="s">
        <v>20</v>
      </c>
      <c r="P167">
        <v>0.8</v>
      </c>
      <c r="Q167">
        <v>600</v>
      </c>
      <c r="R167">
        <v>76</v>
      </c>
      <c r="S167" t="s">
        <v>78</v>
      </c>
      <c r="T167" t="s">
        <v>30</v>
      </c>
      <c r="U167" t="s">
        <v>3716</v>
      </c>
      <c r="V167" t="s">
        <v>36</v>
      </c>
      <c r="W167" t="s">
        <v>82</v>
      </c>
      <c r="X167">
        <v>4</v>
      </c>
    </row>
    <row r="168" spans="2:24">
      <c r="B168" t="s">
        <v>326</v>
      </c>
      <c r="C168" t="s">
        <v>160</v>
      </c>
      <c r="D168" t="s">
        <v>55</v>
      </c>
      <c r="E168" t="s">
        <v>3549</v>
      </c>
      <c r="F168" t="s">
        <v>147</v>
      </c>
      <c r="G168" t="s">
        <v>93</v>
      </c>
      <c r="H168">
        <v>19</v>
      </c>
      <c r="I168" t="s">
        <v>3550</v>
      </c>
      <c r="J168" t="s">
        <v>28</v>
      </c>
      <c r="K168" t="s">
        <v>42</v>
      </c>
      <c r="L168" t="s">
        <v>91</v>
      </c>
      <c r="M168" t="s">
        <v>92</v>
      </c>
      <c r="N168" t="s">
        <v>81</v>
      </c>
      <c r="O168" t="s">
        <v>20</v>
      </c>
      <c r="P168">
        <v>0.8</v>
      </c>
      <c r="Q168">
        <v>600</v>
      </c>
      <c r="R168">
        <v>76</v>
      </c>
      <c r="S168" t="s">
        <v>78</v>
      </c>
      <c r="T168" t="s">
        <v>30</v>
      </c>
      <c r="U168" t="s">
        <v>3717</v>
      </c>
      <c r="V168" t="s">
        <v>36</v>
      </c>
      <c r="W168" t="s">
        <v>82</v>
      </c>
      <c r="X168">
        <v>4</v>
      </c>
    </row>
    <row r="169" spans="2:24">
      <c r="B169" t="s">
        <v>327</v>
      </c>
      <c r="C169" t="s">
        <v>160</v>
      </c>
      <c r="D169" t="s">
        <v>55</v>
      </c>
      <c r="E169" t="s">
        <v>3549</v>
      </c>
      <c r="F169" t="s">
        <v>147</v>
      </c>
      <c r="G169" t="s">
        <v>93</v>
      </c>
      <c r="H169">
        <v>19</v>
      </c>
      <c r="I169" t="s">
        <v>3550</v>
      </c>
      <c r="J169" t="s">
        <v>79</v>
      </c>
      <c r="K169" t="s">
        <v>42</v>
      </c>
      <c r="L169" t="s">
        <v>91</v>
      </c>
      <c r="M169" t="s">
        <v>92</v>
      </c>
      <c r="N169" t="s">
        <v>81</v>
      </c>
      <c r="O169" t="s">
        <v>20</v>
      </c>
      <c r="P169">
        <v>0.8</v>
      </c>
      <c r="Q169">
        <v>600</v>
      </c>
      <c r="R169">
        <v>76</v>
      </c>
      <c r="S169" t="s">
        <v>78</v>
      </c>
      <c r="T169" t="s">
        <v>30</v>
      </c>
      <c r="U169" t="s">
        <v>3718</v>
      </c>
      <c r="V169" t="s">
        <v>36</v>
      </c>
      <c r="W169" t="s">
        <v>82</v>
      </c>
      <c r="X169">
        <v>4</v>
      </c>
    </row>
    <row r="170" spans="2:24">
      <c r="B170" t="s">
        <v>328</v>
      </c>
      <c r="C170" t="s">
        <v>160</v>
      </c>
      <c r="D170" t="s">
        <v>55</v>
      </c>
      <c r="E170" t="s">
        <v>3549</v>
      </c>
      <c r="F170" t="s">
        <v>147</v>
      </c>
      <c r="G170" t="s">
        <v>93</v>
      </c>
      <c r="H170">
        <v>19</v>
      </c>
      <c r="I170" t="s">
        <v>3550</v>
      </c>
      <c r="J170" t="s">
        <v>30</v>
      </c>
      <c r="K170" t="s">
        <v>42</v>
      </c>
      <c r="L170" t="s">
        <v>91</v>
      </c>
      <c r="M170" t="s">
        <v>92</v>
      </c>
      <c r="N170" t="s">
        <v>81</v>
      </c>
      <c r="O170" t="s">
        <v>20</v>
      </c>
      <c r="P170">
        <v>0.8</v>
      </c>
      <c r="Q170">
        <v>600</v>
      </c>
      <c r="R170">
        <v>76</v>
      </c>
      <c r="S170" t="s">
        <v>78</v>
      </c>
      <c r="T170" t="s">
        <v>30</v>
      </c>
      <c r="U170" t="s">
        <v>3719</v>
      </c>
      <c r="V170" t="s">
        <v>36</v>
      </c>
      <c r="W170" t="s">
        <v>82</v>
      </c>
      <c r="X170">
        <v>4</v>
      </c>
    </row>
    <row r="171" spans="2:24">
      <c r="B171" t="s">
        <v>329</v>
      </c>
      <c r="C171" t="s">
        <v>160</v>
      </c>
      <c r="D171" t="s">
        <v>41</v>
      </c>
      <c r="E171" t="s">
        <v>3549</v>
      </c>
      <c r="F171" t="s">
        <v>147</v>
      </c>
      <c r="G171" t="s">
        <v>93</v>
      </c>
      <c r="H171">
        <v>24</v>
      </c>
      <c r="I171" t="s">
        <v>3550</v>
      </c>
      <c r="J171" t="s">
        <v>63</v>
      </c>
      <c r="K171" t="s">
        <v>43</v>
      </c>
      <c r="L171" t="s">
        <v>91</v>
      </c>
      <c r="M171" t="s">
        <v>92</v>
      </c>
      <c r="N171" t="s">
        <v>81</v>
      </c>
      <c r="O171" t="s">
        <v>3552</v>
      </c>
      <c r="P171">
        <v>1.7</v>
      </c>
      <c r="Q171">
        <v>800</v>
      </c>
      <c r="R171">
        <v>73</v>
      </c>
      <c r="S171" t="s">
        <v>78</v>
      </c>
      <c r="T171" t="s">
        <v>30</v>
      </c>
      <c r="U171" t="s">
        <v>3720</v>
      </c>
      <c r="V171" t="s">
        <v>36</v>
      </c>
      <c r="W171" t="s">
        <v>82</v>
      </c>
      <c r="X171">
        <v>4</v>
      </c>
    </row>
    <row r="172" spans="2:24">
      <c r="B172" t="s">
        <v>330</v>
      </c>
      <c r="C172" t="s">
        <v>160</v>
      </c>
      <c r="D172" t="s">
        <v>41</v>
      </c>
      <c r="E172" t="s">
        <v>3549</v>
      </c>
      <c r="F172" t="s">
        <v>147</v>
      </c>
      <c r="G172" t="s">
        <v>93</v>
      </c>
      <c r="H172">
        <v>24</v>
      </c>
      <c r="I172" t="s">
        <v>3550</v>
      </c>
      <c r="J172" t="s">
        <v>28</v>
      </c>
      <c r="K172" t="s">
        <v>43</v>
      </c>
      <c r="L172" t="s">
        <v>91</v>
      </c>
      <c r="M172" t="s">
        <v>92</v>
      </c>
      <c r="N172" t="s">
        <v>81</v>
      </c>
      <c r="O172" t="s">
        <v>3552</v>
      </c>
      <c r="P172">
        <v>1.7</v>
      </c>
      <c r="Q172">
        <v>800</v>
      </c>
      <c r="R172">
        <v>73</v>
      </c>
      <c r="S172" t="s">
        <v>78</v>
      </c>
      <c r="T172" t="s">
        <v>30</v>
      </c>
      <c r="U172" t="s">
        <v>3721</v>
      </c>
      <c r="V172" t="s">
        <v>36</v>
      </c>
      <c r="W172" t="s">
        <v>82</v>
      </c>
      <c r="X172">
        <v>4</v>
      </c>
    </row>
    <row r="173" spans="2:24">
      <c r="B173" t="s">
        <v>331</v>
      </c>
      <c r="C173" t="s">
        <v>160</v>
      </c>
      <c r="D173" t="s">
        <v>41</v>
      </c>
      <c r="E173" t="s">
        <v>3549</v>
      </c>
      <c r="F173" t="s">
        <v>147</v>
      </c>
      <c r="G173" t="s">
        <v>93</v>
      </c>
      <c r="H173">
        <v>24</v>
      </c>
      <c r="I173" t="s">
        <v>3550</v>
      </c>
      <c r="J173" t="s">
        <v>79</v>
      </c>
      <c r="K173" t="s">
        <v>43</v>
      </c>
      <c r="L173" t="s">
        <v>91</v>
      </c>
      <c r="M173" t="s">
        <v>92</v>
      </c>
      <c r="N173" t="s">
        <v>81</v>
      </c>
      <c r="O173" t="s">
        <v>3552</v>
      </c>
      <c r="P173">
        <v>1.7</v>
      </c>
      <c r="Q173">
        <v>800</v>
      </c>
      <c r="R173">
        <v>73</v>
      </c>
      <c r="S173" t="s">
        <v>78</v>
      </c>
      <c r="T173" t="s">
        <v>30</v>
      </c>
      <c r="U173" t="s">
        <v>3722</v>
      </c>
      <c r="V173" t="s">
        <v>36</v>
      </c>
      <c r="W173" t="s">
        <v>82</v>
      </c>
      <c r="X173">
        <v>4</v>
      </c>
    </row>
    <row r="174" spans="2:24">
      <c r="B174" t="s">
        <v>332</v>
      </c>
      <c r="C174" t="s">
        <v>160</v>
      </c>
      <c r="D174" t="s">
        <v>41</v>
      </c>
      <c r="E174" t="s">
        <v>3549</v>
      </c>
      <c r="F174" t="s">
        <v>147</v>
      </c>
      <c r="G174" t="s">
        <v>93</v>
      </c>
      <c r="H174">
        <v>24</v>
      </c>
      <c r="I174" t="s">
        <v>3550</v>
      </c>
      <c r="J174" t="s">
        <v>30</v>
      </c>
      <c r="K174" t="s">
        <v>43</v>
      </c>
      <c r="L174" t="s">
        <v>91</v>
      </c>
      <c r="M174" t="s">
        <v>92</v>
      </c>
      <c r="N174" t="s">
        <v>81</v>
      </c>
      <c r="O174" t="s">
        <v>3552</v>
      </c>
      <c r="P174">
        <v>1.7</v>
      </c>
      <c r="Q174">
        <v>800</v>
      </c>
      <c r="R174">
        <v>73</v>
      </c>
      <c r="S174" t="s">
        <v>78</v>
      </c>
      <c r="T174" t="s">
        <v>30</v>
      </c>
      <c r="U174" t="s">
        <v>3723</v>
      </c>
      <c r="V174" t="s">
        <v>36</v>
      </c>
      <c r="W174" t="s">
        <v>82</v>
      </c>
      <c r="X174">
        <v>4</v>
      </c>
    </row>
    <row r="175" spans="2:24">
      <c r="B175" t="s">
        <v>333</v>
      </c>
      <c r="C175" t="s">
        <v>160</v>
      </c>
      <c r="D175" t="s">
        <v>55</v>
      </c>
      <c r="E175" t="s">
        <v>3549</v>
      </c>
      <c r="F175" t="s">
        <v>147</v>
      </c>
      <c r="G175" t="s">
        <v>93</v>
      </c>
      <c r="H175">
        <v>25</v>
      </c>
      <c r="I175" t="s">
        <v>3550</v>
      </c>
      <c r="J175" t="s">
        <v>63</v>
      </c>
      <c r="K175" t="s">
        <v>42</v>
      </c>
      <c r="L175" t="s">
        <v>91</v>
      </c>
      <c r="M175" t="s">
        <v>92</v>
      </c>
      <c r="N175" t="s">
        <v>81</v>
      </c>
      <c r="O175" t="s">
        <v>20</v>
      </c>
      <c r="P175">
        <v>1.7</v>
      </c>
      <c r="Q175">
        <v>800</v>
      </c>
      <c r="R175">
        <v>76</v>
      </c>
      <c r="S175" t="s">
        <v>78</v>
      </c>
      <c r="T175" t="s">
        <v>30</v>
      </c>
      <c r="U175" t="s">
        <v>3724</v>
      </c>
      <c r="V175" t="s">
        <v>36</v>
      </c>
      <c r="W175" t="s">
        <v>82</v>
      </c>
      <c r="X175">
        <v>4</v>
      </c>
    </row>
    <row r="176" spans="2:24">
      <c r="B176" t="s">
        <v>334</v>
      </c>
      <c r="C176" t="s">
        <v>160</v>
      </c>
      <c r="D176" t="s">
        <v>55</v>
      </c>
      <c r="E176" t="s">
        <v>3549</v>
      </c>
      <c r="F176" t="s">
        <v>147</v>
      </c>
      <c r="G176" t="s">
        <v>93</v>
      </c>
      <c r="H176">
        <v>25</v>
      </c>
      <c r="I176" t="s">
        <v>3550</v>
      </c>
      <c r="J176" t="s">
        <v>28</v>
      </c>
      <c r="K176" t="s">
        <v>42</v>
      </c>
      <c r="L176" t="s">
        <v>91</v>
      </c>
      <c r="M176" t="s">
        <v>92</v>
      </c>
      <c r="N176" t="s">
        <v>81</v>
      </c>
      <c r="O176" t="s">
        <v>20</v>
      </c>
      <c r="P176">
        <v>1.7</v>
      </c>
      <c r="Q176">
        <v>800</v>
      </c>
      <c r="R176">
        <v>76</v>
      </c>
      <c r="S176" t="s">
        <v>78</v>
      </c>
      <c r="T176" t="s">
        <v>30</v>
      </c>
      <c r="U176" t="s">
        <v>3725</v>
      </c>
      <c r="V176" t="s">
        <v>36</v>
      </c>
      <c r="W176" t="s">
        <v>82</v>
      </c>
      <c r="X176">
        <v>4</v>
      </c>
    </row>
    <row r="177" spans="2:24">
      <c r="B177" t="s">
        <v>335</v>
      </c>
      <c r="C177" t="s">
        <v>160</v>
      </c>
      <c r="D177" t="s">
        <v>55</v>
      </c>
      <c r="E177" t="s">
        <v>3549</v>
      </c>
      <c r="F177" t="s">
        <v>147</v>
      </c>
      <c r="G177" t="s">
        <v>93</v>
      </c>
      <c r="H177">
        <v>25</v>
      </c>
      <c r="I177" t="s">
        <v>3550</v>
      </c>
      <c r="J177" t="s">
        <v>79</v>
      </c>
      <c r="K177" t="s">
        <v>42</v>
      </c>
      <c r="L177" t="s">
        <v>91</v>
      </c>
      <c r="M177" t="s">
        <v>92</v>
      </c>
      <c r="N177" t="s">
        <v>81</v>
      </c>
      <c r="O177" t="s">
        <v>20</v>
      </c>
      <c r="P177">
        <v>1.7</v>
      </c>
      <c r="Q177">
        <v>800</v>
      </c>
      <c r="R177">
        <v>76</v>
      </c>
      <c r="S177" t="s">
        <v>78</v>
      </c>
      <c r="T177" t="s">
        <v>30</v>
      </c>
      <c r="U177" t="s">
        <v>3726</v>
      </c>
      <c r="V177" t="s">
        <v>36</v>
      </c>
      <c r="W177" t="s">
        <v>82</v>
      </c>
      <c r="X177">
        <v>4</v>
      </c>
    </row>
    <row r="178" spans="2:24">
      <c r="B178" t="s">
        <v>336</v>
      </c>
      <c r="C178" t="s">
        <v>160</v>
      </c>
      <c r="D178" t="s">
        <v>55</v>
      </c>
      <c r="E178" t="s">
        <v>3549</v>
      </c>
      <c r="F178" t="s">
        <v>147</v>
      </c>
      <c r="G178" t="s">
        <v>93</v>
      </c>
      <c r="H178">
        <v>25</v>
      </c>
      <c r="I178" t="s">
        <v>3550</v>
      </c>
      <c r="J178" t="s">
        <v>30</v>
      </c>
      <c r="K178" t="s">
        <v>42</v>
      </c>
      <c r="L178" t="s">
        <v>91</v>
      </c>
      <c r="M178" t="s">
        <v>92</v>
      </c>
      <c r="N178" t="s">
        <v>81</v>
      </c>
      <c r="O178" t="s">
        <v>20</v>
      </c>
      <c r="P178">
        <v>1.7</v>
      </c>
      <c r="Q178">
        <v>800</v>
      </c>
      <c r="R178">
        <v>76</v>
      </c>
      <c r="S178" t="s">
        <v>78</v>
      </c>
      <c r="T178" t="s">
        <v>30</v>
      </c>
      <c r="U178" t="s">
        <v>3727</v>
      </c>
      <c r="V178" t="s">
        <v>36</v>
      </c>
      <c r="W178" t="s">
        <v>82</v>
      </c>
      <c r="X178">
        <v>4</v>
      </c>
    </row>
    <row r="179" spans="2:24">
      <c r="B179" t="s">
        <v>337</v>
      </c>
      <c r="C179" t="s">
        <v>160</v>
      </c>
      <c r="D179" t="s">
        <v>41</v>
      </c>
      <c r="E179" t="s">
        <v>3549</v>
      </c>
      <c r="F179" t="s">
        <v>147</v>
      </c>
      <c r="G179" t="s">
        <v>93</v>
      </c>
      <c r="H179">
        <v>30</v>
      </c>
      <c r="I179" t="s">
        <v>3550</v>
      </c>
      <c r="J179" t="s">
        <v>63</v>
      </c>
      <c r="K179" t="s">
        <v>43</v>
      </c>
      <c r="L179" t="s">
        <v>91</v>
      </c>
      <c r="M179" t="s">
        <v>92</v>
      </c>
      <c r="N179" t="s">
        <v>81</v>
      </c>
      <c r="O179" t="s">
        <v>20</v>
      </c>
      <c r="P179">
        <v>2</v>
      </c>
      <c r="Q179">
        <v>1000</v>
      </c>
      <c r="R179">
        <v>76</v>
      </c>
      <c r="S179" t="s">
        <v>78</v>
      </c>
      <c r="T179" t="s">
        <v>30</v>
      </c>
      <c r="U179" t="s">
        <v>3728</v>
      </c>
      <c r="V179" t="s">
        <v>36</v>
      </c>
      <c r="W179" t="s">
        <v>82</v>
      </c>
      <c r="X179">
        <v>4</v>
      </c>
    </row>
    <row r="180" spans="2:24">
      <c r="B180" t="s">
        <v>338</v>
      </c>
      <c r="C180" t="s">
        <v>160</v>
      </c>
      <c r="D180" t="s">
        <v>41</v>
      </c>
      <c r="E180" t="s">
        <v>3549</v>
      </c>
      <c r="F180" t="s">
        <v>147</v>
      </c>
      <c r="G180" t="s">
        <v>93</v>
      </c>
      <c r="H180">
        <v>30</v>
      </c>
      <c r="I180" t="s">
        <v>3550</v>
      </c>
      <c r="J180" t="s">
        <v>28</v>
      </c>
      <c r="K180" t="s">
        <v>43</v>
      </c>
      <c r="L180" t="s">
        <v>91</v>
      </c>
      <c r="M180" t="s">
        <v>92</v>
      </c>
      <c r="N180" t="s">
        <v>81</v>
      </c>
      <c r="O180" t="s">
        <v>20</v>
      </c>
      <c r="P180">
        <v>2</v>
      </c>
      <c r="Q180">
        <v>1000</v>
      </c>
      <c r="R180">
        <v>76</v>
      </c>
      <c r="S180" t="s">
        <v>78</v>
      </c>
      <c r="T180" t="s">
        <v>30</v>
      </c>
      <c r="U180" t="s">
        <v>3729</v>
      </c>
      <c r="V180" t="s">
        <v>36</v>
      </c>
      <c r="W180" t="s">
        <v>82</v>
      </c>
      <c r="X180">
        <v>4</v>
      </c>
    </row>
    <row r="181" spans="2:24">
      <c r="B181" t="s">
        <v>339</v>
      </c>
      <c r="C181" t="s">
        <v>160</v>
      </c>
      <c r="D181" t="s">
        <v>41</v>
      </c>
      <c r="E181" t="s">
        <v>3549</v>
      </c>
      <c r="F181" t="s">
        <v>147</v>
      </c>
      <c r="G181" t="s">
        <v>93</v>
      </c>
      <c r="H181">
        <v>30</v>
      </c>
      <c r="I181" t="s">
        <v>3550</v>
      </c>
      <c r="J181" t="s">
        <v>79</v>
      </c>
      <c r="K181" t="s">
        <v>43</v>
      </c>
      <c r="L181" t="s">
        <v>91</v>
      </c>
      <c r="M181" t="s">
        <v>92</v>
      </c>
      <c r="N181" t="s">
        <v>81</v>
      </c>
      <c r="O181" t="s">
        <v>20</v>
      </c>
      <c r="P181">
        <v>2</v>
      </c>
      <c r="Q181">
        <v>1000</v>
      </c>
      <c r="R181">
        <v>76</v>
      </c>
      <c r="S181" t="s">
        <v>78</v>
      </c>
      <c r="T181" t="s">
        <v>30</v>
      </c>
      <c r="U181" t="s">
        <v>3730</v>
      </c>
      <c r="V181" t="s">
        <v>36</v>
      </c>
      <c r="W181" t="s">
        <v>82</v>
      </c>
      <c r="X181">
        <v>4</v>
      </c>
    </row>
    <row r="182" spans="2:24">
      <c r="B182" t="s">
        <v>340</v>
      </c>
      <c r="C182" t="s">
        <v>160</v>
      </c>
      <c r="D182" t="s">
        <v>41</v>
      </c>
      <c r="E182" t="s">
        <v>3549</v>
      </c>
      <c r="F182" t="s">
        <v>147</v>
      </c>
      <c r="G182" t="s">
        <v>93</v>
      </c>
      <c r="H182">
        <v>30</v>
      </c>
      <c r="I182" t="s">
        <v>3550</v>
      </c>
      <c r="J182" t="s">
        <v>30</v>
      </c>
      <c r="K182" t="s">
        <v>43</v>
      </c>
      <c r="L182" t="s">
        <v>91</v>
      </c>
      <c r="M182" t="s">
        <v>92</v>
      </c>
      <c r="N182" t="s">
        <v>81</v>
      </c>
      <c r="O182" t="s">
        <v>20</v>
      </c>
      <c r="P182">
        <v>2</v>
      </c>
      <c r="Q182">
        <v>1000</v>
      </c>
      <c r="R182">
        <v>76</v>
      </c>
      <c r="S182" t="s">
        <v>78</v>
      </c>
      <c r="T182" t="s">
        <v>30</v>
      </c>
      <c r="U182" t="s">
        <v>3731</v>
      </c>
      <c r="V182" t="s">
        <v>36</v>
      </c>
      <c r="W182" t="s">
        <v>82</v>
      </c>
      <c r="X182">
        <v>4</v>
      </c>
    </row>
    <row r="183" spans="2:24">
      <c r="B183" t="s">
        <v>341</v>
      </c>
      <c r="C183" t="s">
        <v>160</v>
      </c>
      <c r="D183" t="s">
        <v>55</v>
      </c>
      <c r="E183" t="s">
        <v>3549</v>
      </c>
      <c r="F183" t="s">
        <v>147</v>
      </c>
      <c r="G183" t="s">
        <v>93</v>
      </c>
      <c r="H183">
        <v>31</v>
      </c>
      <c r="I183" t="s">
        <v>3550</v>
      </c>
      <c r="J183" t="s">
        <v>63</v>
      </c>
      <c r="K183" t="s">
        <v>42</v>
      </c>
      <c r="L183" t="s">
        <v>91</v>
      </c>
      <c r="M183" t="s">
        <v>92</v>
      </c>
      <c r="N183" t="s">
        <v>81</v>
      </c>
      <c r="O183" t="s">
        <v>20</v>
      </c>
      <c r="P183">
        <v>2.2000000000000002</v>
      </c>
      <c r="Q183">
        <v>1000</v>
      </c>
      <c r="R183">
        <v>79</v>
      </c>
      <c r="S183" t="s">
        <v>78</v>
      </c>
      <c r="T183" t="s">
        <v>30</v>
      </c>
      <c r="U183" t="s">
        <v>3732</v>
      </c>
      <c r="V183" t="s">
        <v>36</v>
      </c>
      <c r="W183" t="s">
        <v>82</v>
      </c>
      <c r="X183">
        <v>4</v>
      </c>
    </row>
    <row r="184" spans="2:24">
      <c r="B184" t="s">
        <v>342</v>
      </c>
      <c r="C184" t="s">
        <v>160</v>
      </c>
      <c r="D184" t="s">
        <v>55</v>
      </c>
      <c r="E184" t="s">
        <v>3549</v>
      </c>
      <c r="F184" t="s">
        <v>147</v>
      </c>
      <c r="G184" t="s">
        <v>93</v>
      </c>
      <c r="H184">
        <v>31</v>
      </c>
      <c r="I184" t="s">
        <v>3550</v>
      </c>
      <c r="J184" t="s">
        <v>28</v>
      </c>
      <c r="K184" t="s">
        <v>42</v>
      </c>
      <c r="L184" t="s">
        <v>91</v>
      </c>
      <c r="M184" t="s">
        <v>92</v>
      </c>
      <c r="N184" t="s">
        <v>81</v>
      </c>
      <c r="O184" t="s">
        <v>20</v>
      </c>
      <c r="P184">
        <v>2.2000000000000002</v>
      </c>
      <c r="Q184">
        <v>1000</v>
      </c>
      <c r="R184">
        <v>79</v>
      </c>
      <c r="S184" t="s">
        <v>78</v>
      </c>
      <c r="T184" t="s">
        <v>30</v>
      </c>
      <c r="U184" t="s">
        <v>3733</v>
      </c>
      <c r="V184" t="s">
        <v>36</v>
      </c>
      <c r="W184" t="s">
        <v>82</v>
      </c>
      <c r="X184">
        <v>4</v>
      </c>
    </row>
    <row r="185" spans="2:24">
      <c r="B185" t="s">
        <v>343</v>
      </c>
      <c r="C185" t="s">
        <v>160</v>
      </c>
      <c r="D185" t="s">
        <v>55</v>
      </c>
      <c r="E185" t="s">
        <v>3549</v>
      </c>
      <c r="F185" t="s">
        <v>147</v>
      </c>
      <c r="G185" t="s">
        <v>93</v>
      </c>
      <c r="H185">
        <v>31</v>
      </c>
      <c r="I185" t="s">
        <v>3550</v>
      </c>
      <c r="J185" t="s">
        <v>79</v>
      </c>
      <c r="K185" t="s">
        <v>42</v>
      </c>
      <c r="L185" t="s">
        <v>91</v>
      </c>
      <c r="M185" t="s">
        <v>92</v>
      </c>
      <c r="N185" t="s">
        <v>81</v>
      </c>
      <c r="O185" t="s">
        <v>20</v>
      </c>
      <c r="P185">
        <v>2.2000000000000002</v>
      </c>
      <c r="Q185">
        <v>1000</v>
      </c>
      <c r="R185">
        <v>79</v>
      </c>
      <c r="S185" t="s">
        <v>78</v>
      </c>
      <c r="T185" t="s">
        <v>30</v>
      </c>
      <c r="U185" t="s">
        <v>3734</v>
      </c>
      <c r="V185" t="s">
        <v>36</v>
      </c>
      <c r="W185" t="s">
        <v>82</v>
      </c>
      <c r="X185">
        <v>4</v>
      </c>
    </row>
    <row r="186" spans="2:24">
      <c r="B186" t="s">
        <v>344</v>
      </c>
      <c r="C186" t="s">
        <v>160</v>
      </c>
      <c r="D186" t="s">
        <v>55</v>
      </c>
      <c r="E186" t="s">
        <v>3549</v>
      </c>
      <c r="F186" t="s">
        <v>147</v>
      </c>
      <c r="G186" t="s">
        <v>93</v>
      </c>
      <c r="H186">
        <v>31</v>
      </c>
      <c r="I186" t="s">
        <v>3550</v>
      </c>
      <c r="J186" t="s">
        <v>30</v>
      </c>
      <c r="K186" t="s">
        <v>42</v>
      </c>
      <c r="L186" t="s">
        <v>91</v>
      </c>
      <c r="M186" t="s">
        <v>92</v>
      </c>
      <c r="N186" t="s">
        <v>81</v>
      </c>
      <c r="O186" t="s">
        <v>20</v>
      </c>
      <c r="P186">
        <v>2.2000000000000002</v>
      </c>
      <c r="Q186">
        <v>1000</v>
      </c>
      <c r="R186">
        <v>79</v>
      </c>
      <c r="S186" t="s">
        <v>78</v>
      </c>
      <c r="T186" t="s">
        <v>30</v>
      </c>
      <c r="U186" t="s">
        <v>3735</v>
      </c>
      <c r="V186" t="s">
        <v>36</v>
      </c>
      <c r="W186" t="s">
        <v>82</v>
      </c>
      <c r="X186">
        <v>4</v>
      </c>
    </row>
    <row r="187" spans="2:24">
      <c r="B187" t="s">
        <v>345</v>
      </c>
      <c r="C187" t="s">
        <v>160</v>
      </c>
      <c r="D187" t="s">
        <v>41</v>
      </c>
      <c r="E187" t="s">
        <v>3549</v>
      </c>
      <c r="F187" t="s">
        <v>147</v>
      </c>
      <c r="G187" t="s">
        <v>93</v>
      </c>
      <c r="H187">
        <v>36</v>
      </c>
      <c r="I187" t="s">
        <v>3550</v>
      </c>
      <c r="J187" t="s">
        <v>63</v>
      </c>
      <c r="K187" t="s">
        <v>43</v>
      </c>
      <c r="L187" t="s">
        <v>91</v>
      </c>
      <c r="M187" t="s">
        <v>92</v>
      </c>
      <c r="N187" t="s">
        <v>81</v>
      </c>
      <c r="O187" t="s">
        <v>20</v>
      </c>
      <c r="P187">
        <v>2</v>
      </c>
      <c r="Q187">
        <v>1200</v>
      </c>
      <c r="R187">
        <v>76</v>
      </c>
      <c r="S187" t="s">
        <v>78</v>
      </c>
      <c r="T187" t="s">
        <v>30</v>
      </c>
      <c r="U187" t="s">
        <v>3736</v>
      </c>
      <c r="V187" t="s">
        <v>36</v>
      </c>
      <c r="W187" t="s">
        <v>82</v>
      </c>
      <c r="X187">
        <v>4</v>
      </c>
    </row>
    <row r="188" spans="2:24">
      <c r="B188" t="s">
        <v>346</v>
      </c>
      <c r="C188" t="s">
        <v>160</v>
      </c>
      <c r="D188" t="s">
        <v>41</v>
      </c>
      <c r="E188" t="s">
        <v>3549</v>
      </c>
      <c r="F188" t="s">
        <v>147</v>
      </c>
      <c r="G188" t="s">
        <v>93</v>
      </c>
      <c r="H188">
        <v>36</v>
      </c>
      <c r="I188" t="s">
        <v>3550</v>
      </c>
      <c r="J188" t="s">
        <v>28</v>
      </c>
      <c r="K188" t="s">
        <v>43</v>
      </c>
      <c r="L188" t="s">
        <v>91</v>
      </c>
      <c r="M188" t="s">
        <v>92</v>
      </c>
      <c r="N188" t="s">
        <v>81</v>
      </c>
      <c r="O188" t="s">
        <v>20</v>
      </c>
      <c r="P188">
        <v>2</v>
      </c>
      <c r="Q188">
        <v>1200</v>
      </c>
      <c r="R188">
        <v>76</v>
      </c>
      <c r="S188" t="s">
        <v>78</v>
      </c>
      <c r="T188" t="s">
        <v>30</v>
      </c>
      <c r="U188" t="s">
        <v>3737</v>
      </c>
      <c r="V188" t="s">
        <v>36</v>
      </c>
      <c r="W188" t="s">
        <v>82</v>
      </c>
      <c r="X188">
        <v>4</v>
      </c>
    </row>
    <row r="189" spans="2:24">
      <c r="B189" t="s">
        <v>347</v>
      </c>
      <c r="C189" t="s">
        <v>160</v>
      </c>
      <c r="D189" t="s">
        <v>41</v>
      </c>
      <c r="E189" t="s">
        <v>3549</v>
      </c>
      <c r="F189" t="s">
        <v>147</v>
      </c>
      <c r="G189" t="s">
        <v>93</v>
      </c>
      <c r="H189">
        <v>36</v>
      </c>
      <c r="I189" t="s">
        <v>3550</v>
      </c>
      <c r="J189" t="s">
        <v>79</v>
      </c>
      <c r="K189" t="s">
        <v>43</v>
      </c>
      <c r="L189" t="s">
        <v>91</v>
      </c>
      <c r="M189" t="s">
        <v>92</v>
      </c>
      <c r="N189" t="s">
        <v>81</v>
      </c>
      <c r="O189" t="s">
        <v>20</v>
      </c>
      <c r="P189">
        <v>2</v>
      </c>
      <c r="Q189">
        <v>1200</v>
      </c>
      <c r="R189">
        <v>76</v>
      </c>
      <c r="S189" t="s">
        <v>78</v>
      </c>
      <c r="T189" t="s">
        <v>30</v>
      </c>
      <c r="U189" t="s">
        <v>3738</v>
      </c>
      <c r="V189" t="s">
        <v>36</v>
      </c>
      <c r="W189" t="s">
        <v>82</v>
      </c>
      <c r="X189">
        <v>4</v>
      </c>
    </row>
    <row r="190" spans="2:24">
      <c r="B190" t="s">
        <v>348</v>
      </c>
      <c r="C190" t="s">
        <v>160</v>
      </c>
      <c r="D190" t="s">
        <v>41</v>
      </c>
      <c r="E190" t="s">
        <v>3549</v>
      </c>
      <c r="F190" t="s">
        <v>147</v>
      </c>
      <c r="G190" t="s">
        <v>93</v>
      </c>
      <c r="H190">
        <v>36</v>
      </c>
      <c r="I190" t="s">
        <v>3550</v>
      </c>
      <c r="J190" t="s">
        <v>30</v>
      </c>
      <c r="K190" t="s">
        <v>43</v>
      </c>
      <c r="L190" t="s">
        <v>91</v>
      </c>
      <c r="M190" t="s">
        <v>92</v>
      </c>
      <c r="N190" t="s">
        <v>81</v>
      </c>
      <c r="O190" t="s">
        <v>20</v>
      </c>
      <c r="P190">
        <v>2</v>
      </c>
      <c r="Q190">
        <v>1200</v>
      </c>
      <c r="R190">
        <v>76</v>
      </c>
      <c r="S190" t="s">
        <v>78</v>
      </c>
      <c r="T190" t="s">
        <v>30</v>
      </c>
      <c r="U190" t="s">
        <v>3739</v>
      </c>
      <c r="V190" t="s">
        <v>36</v>
      </c>
      <c r="W190" t="s">
        <v>82</v>
      </c>
      <c r="X190">
        <v>4</v>
      </c>
    </row>
    <row r="191" spans="2:24">
      <c r="B191" t="s">
        <v>349</v>
      </c>
      <c r="C191" t="s">
        <v>160</v>
      </c>
      <c r="D191" t="s">
        <v>55</v>
      </c>
      <c r="E191" t="s">
        <v>3549</v>
      </c>
      <c r="F191" t="s">
        <v>147</v>
      </c>
      <c r="G191" t="s">
        <v>93</v>
      </c>
      <c r="H191">
        <v>37</v>
      </c>
      <c r="I191" t="s">
        <v>3550</v>
      </c>
      <c r="J191" t="s">
        <v>63</v>
      </c>
      <c r="K191" t="s">
        <v>42</v>
      </c>
      <c r="L191" t="s">
        <v>91</v>
      </c>
      <c r="M191" t="s">
        <v>92</v>
      </c>
      <c r="N191" t="s">
        <v>81</v>
      </c>
      <c r="O191" t="s">
        <v>35</v>
      </c>
      <c r="P191">
        <v>2.9</v>
      </c>
      <c r="Q191">
        <v>1200</v>
      </c>
      <c r="R191">
        <v>79</v>
      </c>
      <c r="S191" t="s">
        <v>78</v>
      </c>
      <c r="T191" t="s">
        <v>30</v>
      </c>
      <c r="U191" t="s">
        <v>3740</v>
      </c>
      <c r="V191" t="s">
        <v>36</v>
      </c>
      <c r="W191" t="s">
        <v>82</v>
      </c>
      <c r="X191">
        <v>4</v>
      </c>
    </row>
    <row r="192" spans="2:24">
      <c r="B192" t="s">
        <v>350</v>
      </c>
      <c r="C192" t="s">
        <v>160</v>
      </c>
      <c r="D192" t="s">
        <v>55</v>
      </c>
      <c r="E192" t="s">
        <v>3549</v>
      </c>
      <c r="F192" t="s">
        <v>147</v>
      </c>
      <c r="G192" t="s">
        <v>93</v>
      </c>
      <c r="H192">
        <v>37</v>
      </c>
      <c r="I192" t="s">
        <v>3550</v>
      </c>
      <c r="J192" t="s">
        <v>28</v>
      </c>
      <c r="K192" t="s">
        <v>42</v>
      </c>
      <c r="L192" t="s">
        <v>91</v>
      </c>
      <c r="M192" t="s">
        <v>92</v>
      </c>
      <c r="N192" t="s">
        <v>81</v>
      </c>
      <c r="O192" t="s">
        <v>35</v>
      </c>
      <c r="P192">
        <v>2.9</v>
      </c>
      <c r="Q192">
        <v>1200</v>
      </c>
      <c r="R192">
        <v>79</v>
      </c>
      <c r="S192" t="s">
        <v>78</v>
      </c>
      <c r="T192" t="s">
        <v>30</v>
      </c>
      <c r="U192" t="s">
        <v>3741</v>
      </c>
      <c r="V192" t="s">
        <v>36</v>
      </c>
      <c r="W192" t="s">
        <v>82</v>
      </c>
      <c r="X192">
        <v>4</v>
      </c>
    </row>
    <row r="193" spans="2:24">
      <c r="B193" t="s">
        <v>351</v>
      </c>
      <c r="C193" t="s">
        <v>160</v>
      </c>
      <c r="D193" t="s">
        <v>55</v>
      </c>
      <c r="E193" t="s">
        <v>3549</v>
      </c>
      <c r="F193" t="s">
        <v>147</v>
      </c>
      <c r="G193" t="s">
        <v>93</v>
      </c>
      <c r="H193">
        <v>37</v>
      </c>
      <c r="I193" t="s">
        <v>3550</v>
      </c>
      <c r="J193" t="s">
        <v>79</v>
      </c>
      <c r="K193" t="s">
        <v>42</v>
      </c>
      <c r="L193" t="s">
        <v>91</v>
      </c>
      <c r="M193" t="s">
        <v>92</v>
      </c>
      <c r="N193" t="s">
        <v>81</v>
      </c>
      <c r="O193" t="s">
        <v>35</v>
      </c>
      <c r="P193">
        <v>2.9</v>
      </c>
      <c r="Q193">
        <v>1200</v>
      </c>
      <c r="R193">
        <v>79</v>
      </c>
      <c r="S193" t="s">
        <v>78</v>
      </c>
      <c r="T193" t="s">
        <v>30</v>
      </c>
      <c r="U193" t="s">
        <v>3742</v>
      </c>
      <c r="V193" t="s">
        <v>36</v>
      </c>
      <c r="W193" t="s">
        <v>82</v>
      </c>
      <c r="X193">
        <v>4</v>
      </c>
    </row>
    <row r="194" spans="2:24">
      <c r="B194" t="s">
        <v>352</v>
      </c>
      <c r="C194" t="s">
        <v>160</v>
      </c>
      <c r="D194" t="s">
        <v>55</v>
      </c>
      <c r="E194" t="s">
        <v>3549</v>
      </c>
      <c r="F194" t="s">
        <v>147</v>
      </c>
      <c r="G194" t="s">
        <v>93</v>
      </c>
      <c r="H194">
        <v>37</v>
      </c>
      <c r="I194" t="s">
        <v>3550</v>
      </c>
      <c r="J194" t="s">
        <v>30</v>
      </c>
      <c r="K194" t="s">
        <v>42</v>
      </c>
      <c r="L194" t="s">
        <v>91</v>
      </c>
      <c r="M194" t="s">
        <v>92</v>
      </c>
      <c r="N194" t="s">
        <v>81</v>
      </c>
      <c r="O194" t="s">
        <v>35</v>
      </c>
      <c r="P194">
        <v>2.9</v>
      </c>
      <c r="Q194">
        <v>1200</v>
      </c>
      <c r="R194">
        <v>79</v>
      </c>
      <c r="S194" t="s">
        <v>78</v>
      </c>
      <c r="T194" t="s">
        <v>30</v>
      </c>
      <c r="U194" t="s">
        <v>3743</v>
      </c>
      <c r="V194" t="s">
        <v>36</v>
      </c>
      <c r="W194" t="s">
        <v>82</v>
      </c>
      <c r="X194">
        <v>4</v>
      </c>
    </row>
    <row r="195" spans="2:24">
      <c r="B195" t="s">
        <v>353</v>
      </c>
      <c r="C195" t="s">
        <v>160</v>
      </c>
      <c r="D195" t="s">
        <v>41</v>
      </c>
      <c r="E195" t="s">
        <v>3549</v>
      </c>
      <c r="F195" t="s">
        <v>147</v>
      </c>
      <c r="G195" t="s">
        <v>94</v>
      </c>
      <c r="H195">
        <v>18</v>
      </c>
      <c r="I195" t="s">
        <v>3550</v>
      </c>
      <c r="J195" t="s">
        <v>63</v>
      </c>
      <c r="K195" t="s">
        <v>43</v>
      </c>
      <c r="L195" t="s">
        <v>91</v>
      </c>
      <c r="M195" t="s">
        <v>95</v>
      </c>
      <c r="N195" t="s">
        <v>81</v>
      </c>
      <c r="O195" t="s">
        <v>3552</v>
      </c>
      <c r="P195">
        <v>1.7</v>
      </c>
      <c r="Q195">
        <v>600</v>
      </c>
      <c r="R195">
        <v>73</v>
      </c>
      <c r="S195" t="s">
        <v>78</v>
      </c>
      <c r="T195" t="s">
        <v>30</v>
      </c>
      <c r="U195" t="s">
        <v>3744</v>
      </c>
      <c r="V195" t="s">
        <v>36</v>
      </c>
      <c r="W195" t="s">
        <v>82</v>
      </c>
      <c r="X195">
        <v>4</v>
      </c>
    </row>
    <row r="196" spans="2:24">
      <c r="B196" t="s">
        <v>354</v>
      </c>
      <c r="C196" t="s">
        <v>160</v>
      </c>
      <c r="D196" t="s">
        <v>41</v>
      </c>
      <c r="E196" t="s">
        <v>3549</v>
      </c>
      <c r="F196" t="s">
        <v>147</v>
      </c>
      <c r="G196" t="s">
        <v>94</v>
      </c>
      <c r="H196">
        <v>18</v>
      </c>
      <c r="I196" t="s">
        <v>3550</v>
      </c>
      <c r="J196" t="s">
        <v>28</v>
      </c>
      <c r="K196" t="s">
        <v>43</v>
      </c>
      <c r="L196" t="s">
        <v>91</v>
      </c>
      <c r="M196" t="s">
        <v>95</v>
      </c>
      <c r="N196" t="s">
        <v>81</v>
      </c>
      <c r="O196" t="s">
        <v>3552</v>
      </c>
      <c r="P196">
        <v>1.7</v>
      </c>
      <c r="Q196">
        <v>600</v>
      </c>
      <c r="R196">
        <v>73</v>
      </c>
      <c r="S196" t="s">
        <v>78</v>
      </c>
      <c r="T196" t="s">
        <v>30</v>
      </c>
      <c r="U196" t="s">
        <v>3745</v>
      </c>
      <c r="V196" t="s">
        <v>36</v>
      </c>
      <c r="W196" t="s">
        <v>82</v>
      </c>
      <c r="X196">
        <v>4</v>
      </c>
    </row>
    <row r="197" spans="2:24">
      <c r="B197" t="s">
        <v>355</v>
      </c>
      <c r="C197" t="s">
        <v>160</v>
      </c>
      <c r="D197" t="s">
        <v>41</v>
      </c>
      <c r="E197" t="s">
        <v>3549</v>
      </c>
      <c r="F197" t="s">
        <v>147</v>
      </c>
      <c r="G197" t="s">
        <v>94</v>
      </c>
      <c r="H197">
        <v>18</v>
      </c>
      <c r="I197" t="s">
        <v>3550</v>
      </c>
      <c r="J197" t="s">
        <v>79</v>
      </c>
      <c r="K197" t="s">
        <v>43</v>
      </c>
      <c r="L197" t="s">
        <v>91</v>
      </c>
      <c r="M197" t="s">
        <v>95</v>
      </c>
      <c r="N197" t="s">
        <v>81</v>
      </c>
      <c r="O197" t="s">
        <v>3552</v>
      </c>
      <c r="P197">
        <v>1.7</v>
      </c>
      <c r="Q197">
        <v>600</v>
      </c>
      <c r="R197">
        <v>73</v>
      </c>
      <c r="S197" t="s">
        <v>78</v>
      </c>
      <c r="T197" t="s">
        <v>30</v>
      </c>
      <c r="U197" t="s">
        <v>3746</v>
      </c>
      <c r="V197" t="s">
        <v>36</v>
      </c>
      <c r="W197" t="s">
        <v>82</v>
      </c>
      <c r="X197">
        <v>4</v>
      </c>
    </row>
    <row r="198" spans="2:24">
      <c r="B198" t="s">
        <v>356</v>
      </c>
      <c r="C198" t="s">
        <v>160</v>
      </c>
      <c r="D198" t="s">
        <v>41</v>
      </c>
      <c r="E198" t="s">
        <v>3549</v>
      </c>
      <c r="F198" t="s">
        <v>147</v>
      </c>
      <c r="G198" t="s">
        <v>94</v>
      </c>
      <c r="H198">
        <v>18</v>
      </c>
      <c r="I198" t="s">
        <v>3550</v>
      </c>
      <c r="J198" t="s">
        <v>30</v>
      </c>
      <c r="K198" t="s">
        <v>43</v>
      </c>
      <c r="L198" t="s">
        <v>91</v>
      </c>
      <c r="M198" t="s">
        <v>95</v>
      </c>
      <c r="N198" t="s">
        <v>81</v>
      </c>
      <c r="O198" t="s">
        <v>3552</v>
      </c>
      <c r="P198">
        <v>1.7</v>
      </c>
      <c r="Q198">
        <v>600</v>
      </c>
      <c r="R198">
        <v>73</v>
      </c>
      <c r="S198" t="s">
        <v>78</v>
      </c>
      <c r="T198" t="s">
        <v>30</v>
      </c>
      <c r="U198" t="s">
        <v>3747</v>
      </c>
      <c r="V198" t="s">
        <v>36</v>
      </c>
      <c r="W198" t="s">
        <v>82</v>
      </c>
      <c r="X198">
        <v>4</v>
      </c>
    </row>
    <row r="199" spans="2:24">
      <c r="B199" t="s">
        <v>357</v>
      </c>
      <c r="C199" t="s">
        <v>160</v>
      </c>
      <c r="D199" t="s">
        <v>55</v>
      </c>
      <c r="E199" t="s">
        <v>3549</v>
      </c>
      <c r="F199" t="s">
        <v>147</v>
      </c>
      <c r="G199" t="s">
        <v>94</v>
      </c>
      <c r="H199">
        <v>19</v>
      </c>
      <c r="I199" t="s">
        <v>3550</v>
      </c>
      <c r="J199" t="s">
        <v>63</v>
      </c>
      <c r="K199" t="s">
        <v>42</v>
      </c>
      <c r="L199" t="s">
        <v>91</v>
      </c>
      <c r="M199" t="s">
        <v>95</v>
      </c>
      <c r="N199" t="s">
        <v>81</v>
      </c>
      <c r="O199" t="s">
        <v>20</v>
      </c>
      <c r="P199">
        <v>0.8</v>
      </c>
      <c r="Q199">
        <v>600</v>
      </c>
      <c r="R199">
        <v>76</v>
      </c>
      <c r="S199" t="s">
        <v>78</v>
      </c>
      <c r="T199" t="s">
        <v>30</v>
      </c>
      <c r="U199" t="s">
        <v>3748</v>
      </c>
      <c r="V199" t="s">
        <v>36</v>
      </c>
      <c r="W199" t="s">
        <v>82</v>
      </c>
      <c r="X199">
        <v>4</v>
      </c>
    </row>
    <row r="200" spans="2:24">
      <c r="B200" t="s">
        <v>358</v>
      </c>
      <c r="C200" t="s">
        <v>160</v>
      </c>
      <c r="D200" t="s">
        <v>55</v>
      </c>
      <c r="E200" t="s">
        <v>3549</v>
      </c>
      <c r="F200" t="s">
        <v>147</v>
      </c>
      <c r="G200" t="s">
        <v>94</v>
      </c>
      <c r="H200">
        <v>19</v>
      </c>
      <c r="I200" t="s">
        <v>3550</v>
      </c>
      <c r="J200" t="s">
        <v>28</v>
      </c>
      <c r="K200" t="s">
        <v>42</v>
      </c>
      <c r="L200" t="s">
        <v>91</v>
      </c>
      <c r="M200" t="s">
        <v>95</v>
      </c>
      <c r="N200" t="s">
        <v>81</v>
      </c>
      <c r="O200" t="s">
        <v>20</v>
      </c>
      <c r="P200">
        <v>0.8</v>
      </c>
      <c r="Q200">
        <v>600</v>
      </c>
      <c r="R200">
        <v>76</v>
      </c>
      <c r="S200" t="s">
        <v>78</v>
      </c>
      <c r="T200" t="s">
        <v>30</v>
      </c>
      <c r="U200" t="s">
        <v>3749</v>
      </c>
      <c r="V200" t="s">
        <v>36</v>
      </c>
      <c r="W200" t="s">
        <v>82</v>
      </c>
      <c r="X200">
        <v>4</v>
      </c>
    </row>
    <row r="201" spans="2:24">
      <c r="B201" t="s">
        <v>359</v>
      </c>
      <c r="C201" t="s">
        <v>160</v>
      </c>
      <c r="D201" t="s">
        <v>55</v>
      </c>
      <c r="E201" t="s">
        <v>3549</v>
      </c>
      <c r="F201" t="s">
        <v>147</v>
      </c>
      <c r="G201" t="s">
        <v>94</v>
      </c>
      <c r="H201">
        <v>19</v>
      </c>
      <c r="I201" t="s">
        <v>3550</v>
      </c>
      <c r="J201" t="s">
        <v>79</v>
      </c>
      <c r="K201" t="s">
        <v>42</v>
      </c>
      <c r="L201" t="s">
        <v>91</v>
      </c>
      <c r="M201" t="s">
        <v>95</v>
      </c>
      <c r="N201" t="s">
        <v>81</v>
      </c>
      <c r="O201" t="s">
        <v>20</v>
      </c>
      <c r="P201">
        <v>0.8</v>
      </c>
      <c r="Q201">
        <v>600</v>
      </c>
      <c r="R201">
        <v>76</v>
      </c>
      <c r="S201" t="s">
        <v>78</v>
      </c>
      <c r="T201" t="s">
        <v>30</v>
      </c>
      <c r="U201" t="s">
        <v>3750</v>
      </c>
      <c r="V201" t="s">
        <v>36</v>
      </c>
      <c r="W201" t="s">
        <v>82</v>
      </c>
      <c r="X201">
        <v>4</v>
      </c>
    </row>
    <row r="202" spans="2:24">
      <c r="B202" t="s">
        <v>360</v>
      </c>
      <c r="C202" t="s">
        <v>160</v>
      </c>
      <c r="D202" t="s">
        <v>55</v>
      </c>
      <c r="E202" t="s">
        <v>3549</v>
      </c>
      <c r="F202" t="s">
        <v>147</v>
      </c>
      <c r="G202" t="s">
        <v>94</v>
      </c>
      <c r="H202">
        <v>19</v>
      </c>
      <c r="I202" t="s">
        <v>3550</v>
      </c>
      <c r="J202" t="s">
        <v>30</v>
      </c>
      <c r="K202" t="s">
        <v>42</v>
      </c>
      <c r="L202" t="s">
        <v>91</v>
      </c>
      <c r="M202" t="s">
        <v>95</v>
      </c>
      <c r="N202" t="s">
        <v>81</v>
      </c>
      <c r="O202" t="s">
        <v>20</v>
      </c>
      <c r="P202">
        <v>0.8</v>
      </c>
      <c r="Q202">
        <v>600</v>
      </c>
      <c r="R202">
        <v>76</v>
      </c>
      <c r="S202" t="s">
        <v>78</v>
      </c>
      <c r="T202" t="s">
        <v>30</v>
      </c>
      <c r="U202" t="s">
        <v>3751</v>
      </c>
      <c r="V202" t="s">
        <v>36</v>
      </c>
      <c r="W202" t="s">
        <v>82</v>
      </c>
      <c r="X202">
        <v>4</v>
      </c>
    </row>
    <row r="203" spans="2:24">
      <c r="B203" t="s">
        <v>361</v>
      </c>
      <c r="C203" t="s">
        <v>160</v>
      </c>
      <c r="D203" t="s">
        <v>41</v>
      </c>
      <c r="E203" t="s">
        <v>3549</v>
      </c>
      <c r="F203" t="s">
        <v>147</v>
      </c>
      <c r="G203" t="s">
        <v>94</v>
      </c>
      <c r="H203">
        <v>24</v>
      </c>
      <c r="I203" t="s">
        <v>3550</v>
      </c>
      <c r="J203" t="s">
        <v>63</v>
      </c>
      <c r="K203" t="s">
        <v>43</v>
      </c>
      <c r="L203" t="s">
        <v>91</v>
      </c>
      <c r="M203" t="s">
        <v>95</v>
      </c>
      <c r="N203" t="s">
        <v>81</v>
      </c>
      <c r="O203" t="s">
        <v>3552</v>
      </c>
      <c r="P203">
        <v>1.7</v>
      </c>
      <c r="Q203">
        <v>800</v>
      </c>
      <c r="R203">
        <v>73</v>
      </c>
      <c r="S203" t="s">
        <v>78</v>
      </c>
      <c r="T203" t="s">
        <v>30</v>
      </c>
      <c r="U203" t="s">
        <v>3752</v>
      </c>
      <c r="V203" t="s">
        <v>36</v>
      </c>
      <c r="W203" t="s">
        <v>82</v>
      </c>
      <c r="X203">
        <v>4</v>
      </c>
    </row>
    <row r="204" spans="2:24">
      <c r="B204" t="s">
        <v>362</v>
      </c>
      <c r="C204" t="s">
        <v>160</v>
      </c>
      <c r="D204" t="s">
        <v>41</v>
      </c>
      <c r="E204" t="s">
        <v>3549</v>
      </c>
      <c r="F204" t="s">
        <v>147</v>
      </c>
      <c r="G204" t="s">
        <v>94</v>
      </c>
      <c r="H204">
        <v>24</v>
      </c>
      <c r="I204" t="s">
        <v>3550</v>
      </c>
      <c r="J204" t="s">
        <v>28</v>
      </c>
      <c r="K204" t="s">
        <v>43</v>
      </c>
      <c r="L204" t="s">
        <v>91</v>
      </c>
      <c r="M204" t="s">
        <v>95</v>
      </c>
      <c r="N204" t="s">
        <v>81</v>
      </c>
      <c r="O204" t="s">
        <v>3552</v>
      </c>
      <c r="P204">
        <v>1.7</v>
      </c>
      <c r="Q204">
        <v>800</v>
      </c>
      <c r="R204">
        <v>73</v>
      </c>
      <c r="S204" t="s">
        <v>78</v>
      </c>
      <c r="T204" t="s">
        <v>30</v>
      </c>
      <c r="U204" t="s">
        <v>3753</v>
      </c>
      <c r="V204" t="s">
        <v>36</v>
      </c>
      <c r="W204" t="s">
        <v>82</v>
      </c>
      <c r="X204">
        <v>4</v>
      </c>
    </row>
    <row r="205" spans="2:24">
      <c r="B205" t="s">
        <v>363</v>
      </c>
      <c r="C205" t="s">
        <v>160</v>
      </c>
      <c r="D205" t="s">
        <v>41</v>
      </c>
      <c r="E205" t="s">
        <v>3549</v>
      </c>
      <c r="F205" t="s">
        <v>147</v>
      </c>
      <c r="G205" t="s">
        <v>94</v>
      </c>
      <c r="H205">
        <v>24</v>
      </c>
      <c r="I205" t="s">
        <v>3550</v>
      </c>
      <c r="J205" t="s">
        <v>79</v>
      </c>
      <c r="K205" t="s">
        <v>43</v>
      </c>
      <c r="L205" t="s">
        <v>91</v>
      </c>
      <c r="M205" t="s">
        <v>95</v>
      </c>
      <c r="N205" t="s">
        <v>81</v>
      </c>
      <c r="O205" t="s">
        <v>3552</v>
      </c>
      <c r="P205">
        <v>1.7</v>
      </c>
      <c r="Q205">
        <v>800</v>
      </c>
      <c r="R205">
        <v>73</v>
      </c>
      <c r="S205" t="s">
        <v>78</v>
      </c>
      <c r="T205" t="s">
        <v>30</v>
      </c>
      <c r="U205" t="s">
        <v>3754</v>
      </c>
      <c r="V205" t="s">
        <v>36</v>
      </c>
      <c r="W205" t="s">
        <v>82</v>
      </c>
      <c r="X205">
        <v>4</v>
      </c>
    </row>
    <row r="206" spans="2:24">
      <c r="B206" t="s">
        <v>364</v>
      </c>
      <c r="C206" t="s">
        <v>160</v>
      </c>
      <c r="D206" t="s">
        <v>41</v>
      </c>
      <c r="E206" t="s">
        <v>3549</v>
      </c>
      <c r="F206" t="s">
        <v>147</v>
      </c>
      <c r="G206" t="s">
        <v>94</v>
      </c>
      <c r="H206">
        <v>24</v>
      </c>
      <c r="I206" t="s">
        <v>3550</v>
      </c>
      <c r="J206" t="s">
        <v>30</v>
      </c>
      <c r="K206" t="s">
        <v>43</v>
      </c>
      <c r="L206" t="s">
        <v>91</v>
      </c>
      <c r="M206" t="s">
        <v>95</v>
      </c>
      <c r="N206" t="s">
        <v>81</v>
      </c>
      <c r="O206" t="s">
        <v>3552</v>
      </c>
      <c r="P206">
        <v>1.7</v>
      </c>
      <c r="Q206">
        <v>800</v>
      </c>
      <c r="R206">
        <v>73</v>
      </c>
      <c r="S206" t="s">
        <v>78</v>
      </c>
      <c r="T206" t="s">
        <v>30</v>
      </c>
      <c r="U206" t="s">
        <v>3755</v>
      </c>
      <c r="V206" t="s">
        <v>36</v>
      </c>
      <c r="W206" t="s">
        <v>82</v>
      </c>
      <c r="X206">
        <v>4</v>
      </c>
    </row>
    <row r="207" spans="2:24">
      <c r="B207" t="s">
        <v>365</v>
      </c>
      <c r="C207" t="s">
        <v>160</v>
      </c>
      <c r="D207" t="s">
        <v>55</v>
      </c>
      <c r="E207" t="s">
        <v>3549</v>
      </c>
      <c r="F207" t="s">
        <v>147</v>
      </c>
      <c r="G207" t="s">
        <v>94</v>
      </c>
      <c r="H207">
        <v>25</v>
      </c>
      <c r="I207" t="s">
        <v>3550</v>
      </c>
      <c r="J207" t="s">
        <v>63</v>
      </c>
      <c r="K207" t="s">
        <v>42</v>
      </c>
      <c r="L207" t="s">
        <v>91</v>
      </c>
      <c r="M207" t="s">
        <v>95</v>
      </c>
      <c r="N207" t="s">
        <v>81</v>
      </c>
      <c r="O207" t="s">
        <v>20</v>
      </c>
      <c r="P207">
        <v>1.7</v>
      </c>
      <c r="Q207">
        <v>800</v>
      </c>
      <c r="R207">
        <v>76</v>
      </c>
      <c r="S207" t="s">
        <v>78</v>
      </c>
      <c r="T207" t="s">
        <v>30</v>
      </c>
      <c r="U207" t="s">
        <v>3756</v>
      </c>
      <c r="V207" t="s">
        <v>36</v>
      </c>
      <c r="W207" t="s">
        <v>82</v>
      </c>
      <c r="X207">
        <v>4</v>
      </c>
    </row>
    <row r="208" spans="2:24">
      <c r="B208" t="s">
        <v>366</v>
      </c>
      <c r="C208" t="s">
        <v>160</v>
      </c>
      <c r="D208" t="s">
        <v>55</v>
      </c>
      <c r="E208" t="s">
        <v>3549</v>
      </c>
      <c r="F208" t="s">
        <v>147</v>
      </c>
      <c r="G208" t="s">
        <v>94</v>
      </c>
      <c r="H208">
        <v>25</v>
      </c>
      <c r="I208" t="s">
        <v>3550</v>
      </c>
      <c r="J208" t="s">
        <v>28</v>
      </c>
      <c r="K208" t="s">
        <v>42</v>
      </c>
      <c r="L208" t="s">
        <v>91</v>
      </c>
      <c r="M208" t="s">
        <v>95</v>
      </c>
      <c r="N208" t="s">
        <v>81</v>
      </c>
      <c r="O208" t="s">
        <v>20</v>
      </c>
      <c r="P208">
        <v>1.7</v>
      </c>
      <c r="Q208">
        <v>800</v>
      </c>
      <c r="R208">
        <v>76</v>
      </c>
      <c r="S208" t="s">
        <v>78</v>
      </c>
      <c r="T208" t="s">
        <v>30</v>
      </c>
      <c r="U208" t="s">
        <v>3757</v>
      </c>
      <c r="V208" t="s">
        <v>36</v>
      </c>
      <c r="W208" t="s">
        <v>82</v>
      </c>
      <c r="X208">
        <v>4</v>
      </c>
    </row>
    <row r="209" spans="2:24">
      <c r="B209" t="s">
        <v>367</v>
      </c>
      <c r="C209" t="s">
        <v>160</v>
      </c>
      <c r="D209" t="s">
        <v>55</v>
      </c>
      <c r="E209" t="s">
        <v>3549</v>
      </c>
      <c r="F209" t="s">
        <v>147</v>
      </c>
      <c r="G209" t="s">
        <v>94</v>
      </c>
      <c r="H209">
        <v>25</v>
      </c>
      <c r="I209" t="s">
        <v>3550</v>
      </c>
      <c r="J209" t="s">
        <v>79</v>
      </c>
      <c r="K209" t="s">
        <v>42</v>
      </c>
      <c r="L209" t="s">
        <v>91</v>
      </c>
      <c r="M209" t="s">
        <v>95</v>
      </c>
      <c r="N209" t="s">
        <v>81</v>
      </c>
      <c r="O209" t="s">
        <v>20</v>
      </c>
      <c r="P209">
        <v>1.7</v>
      </c>
      <c r="Q209">
        <v>800</v>
      </c>
      <c r="R209">
        <v>76</v>
      </c>
      <c r="S209" t="s">
        <v>78</v>
      </c>
      <c r="T209" t="s">
        <v>30</v>
      </c>
      <c r="U209" t="s">
        <v>3758</v>
      </c>
      <c r="V209" t="s">
        <v>36</v>
      </c>
      <c r="W209" t="s">
        <v>82</v>
      </c>
      <c r="X209">
        <v>4</v>
      </c>
    </row>
    <row r="210" spans="2:24">
      <c r="B210" t="s">
        <v>368</v>
      </c>
      <c r="C210" t="s">
        <v>160</v>
      </c>
      <c r="D210" t="s">
        <v>55</v>
      </c>
      <c r="E210" t="s">
        <v>3549</v>
      </c>
      <c r="F210" t="s">
        <v>147</v>
      </c>
      <c r="G210" t="s">
        <v>94</v>
      </c>
      <c r="H210">
        <v>25</v>
      </c>
      <c r="I210" t="s">
        <v>3550</v>
      </c>
      <c r="J210" t="s">
        <v>30</v>
      </c>
      <c r="K210" t="s">
        <v>42</v>
      </c>
      <c r="L210" t="s">
        <v>91</v>
      </c>
      <c r="M210" t="s">
        <v>95</v>
      </c>
      <c r="N210" t="s">
        <v>81</v>
      </c>
      <c r="O210" t="s">
        <v>20</v>
      </c>
      <c r="P210">
        <v>1.7</v>
      </c>
      <c r="Q210">
        <v>800</v>
      </c>
      <c r="R210">
        <v>76</v>
      </c>
      <c r="S210" t="s">
        <v>78</v>
      </c>
      <c r="T210" t="s">
        <v>30</v>
      </c>
      <c r="U210" t="s">
        <v>3759</v>
      </c>
      <c r="V210" t="s">
        <v>36</v>
      </c>
      <c r="W210" t="s">
        <v>82</v>
      </c>
      <c r="X210">
        <v>4</v>
      </c>
    </row>
    <row r="211" spans="2:24">
      <c r="B211" t="s">
        <v>369</v>
      </c>
      <c r="C211" t="s">
        <v>160</v>
      </c>
      <c r="D211" t="s">
        <v>41</v>
      </c>
      <c r="E211" t="s">
        <v>3549</v>
      </c>
      <c r="F211" t="s">
        <v>147</v>
      </c>
      <c r="G211" t="s">
        <v>94</v>
      </c>
      <c r="H211">
        <v>30</v>
      </c>
      <c r="I211" t="s">
        <v>3550</v>
      </c>
      <c r="J211" t="s">
        <v>63</v>
      </c>
      <c r="K211" t="s">
        <v>43</v>
      </c>
      <c r="L211" t="s">
        <v>91</v>
      </c>
      <c r="M211" t="s">
        <v>95</v>
      </c>
      <c r="N211" t="s">
        <v>81</v>
      </c>
      <c r="O211" t="s">
        <v>20</v>
      </c>
      <c r="P211">
        <v>2</v>
      </c>
      <c r="Q211">
        <v>1000</v>
      </c>
      <c r="R211">
        <v>76</v>
      </c>
      <c r="S211" t="s">
        <v>78</v>
      </c>
      <c r="T211" t="s">
        <v>30</v>
      </c>
      <c r="U211" t="s">
        <v>3760</v>
      </c>
      <c r="V211" t="s">
        <v>36</v>
      </c>
      <c r="W211" t="s">
        <v>82</v>
      </c>
      <c r="X211">
        <v>4</v>
      </c>
    </row>
    <row r="212" spans="2:24">
      <c r="B212" t="s">
        <v>370</v>
      </c>
      <c r="C212" t="s">
        <v>160</v>
      </c>
      <c r="D212" t="s">
        <v>41</v>
      </c>
      <c r="E212" t="s">
        <v>3549</v>
      </c>
      <c r="F212" t="s">
        <v>147</v>
      </c>
      <c r="G212" t="s">
        <v>94</v>
      </c>
      <c r="H212">
        <v>30</v>
      </c>
      <c r="I212" t="s">
        <v>3550</v>
      </c>
      <c r="J212" t="s">
        <v>28</v>
      </c>
      <c r="K212" t="s">
        <v>43</v>
      </c>
      <c r="L212" t="s">
        <v>91</v>
      </c>
      <c r="M212" t="s">
        <v>95</v>
      </c>
      <c r="N212" t="s">
        <v>81</v>
      </c>
      <c r="O212" t="s">
        <v>20</v>
      </c>
      <c r="P212">
        <v>2</v>
      </c>
      <c r="Q212">
        <v>1000</v>
      </c>
      <c r="R212">
        <v>76</v>
      </c>
      <c r="S212" t="s">
        <v>78</v>
      </c>
      <c r="T212" t="s">
        <v>30</v>
      </c>
      <c r="U212" t="s">
        <v>3761</v>
      </c>
      <c r="V212" t="s">
        <v>36</v>
      </c>
      <c r="W212" t="s">
        <v>82</v>
      </c>
      <c r="X212">
        <v>4</v>
      </c>
    </row>
    <row r="213" spans="2:24">
      <c r="B213" t="s">
        <v>371</v>
      </c>
      <c r="C213" t="s">
        <v>160</v>
      </c>
      <c r="D213" t="s">
        <v>41</v>
      </c>
      <c r="E213" t="s">
        <v>3549</v>
      </c>
      <c r="F213" t="s">
        <v>147</v>
      </c>
      <c r="G213" t="s">
        <v>94</v>
      </c>
      <c r="H213">
        <v>30</v>
      </c>
      <c r="I213" t="s">
        <v>3550</v>
      </c>
      <c r="J213" t="s">
        <v>79</v>
      </c>
      <c r="K213" t="s">
        <v>43</v>
      </c>
      <c r="L213" t="s">
        <v>91</v>
      </c>
      <c r="M213" t="s">
        <v>95</v>
      </c>
      <c r="N213" t="s">
        <v>81</v>
      </c>
      <c r="O213" t="s">
        <v>20</v>
      </c>
      <c r="P213">
        <v>2</v>
      </c>
      <c r="Q213">
        <v>1000</v>
      </c>
      <c r="R213">
        <v>76</v>
      </c>
      <c r="S213" t="s">
        <v>78</v>
      </c>
      <c r="T213" t="s">
        <v>30</v>
      </c>
      <c r="U213" t="s">
        <v>3762</v>
      </c>
      <c r="V213" t="s">
        <v>36</v>
      </c>
      <c r="W213" t="s">
        <v>82</v>
      </c>
      <c r="X213">
        <v>4</v>
      </c>
    </row>
    <row r="214" spans="2:24">
      <c r="B214" t="s">
        <v>372</v>
      </c>
      <c r="C214" t="s">
        <v>160</v>
      </c>
      <c r="D214" t="s">
        <v>41</v>
      </c>
      <c r="E214" t="s">
        <v>3549</v>
      </c>
      <c r="F214" t="s">
        <v>147</v>
      </c>
      <c r="G214" t="s">
        <v>94</v>
      </c>
      <c r="H214">
        <v>30</v>
      </c>
      <c r="I214" t="s">
        <v>3550</v>
      </c>
      <c r="J214" t="s">
        <v>30</v>
      </c>
      <c r="K214" t="s">
        <v>43</v>
      </c>
      <c r="L214" t="s">
        <v>91</v>
      </c>
      <c r="M214" t="s">
        <v>95</v>
      </c>
      <c r="N214" t="s">
        <v>81</v>
      </c>
      <c r="O214" t="s">
        <v>20</v>
      </c>
      <c r="P214">
        <v>2</v>
      </c>
      <c r="Q214">
        <v>1000</v>
      </c>
      <c r="R214">
        <v>76</v>
      </c>
      <c r="S214" t="s">
        <v>78</v>
      </c>
      <c r="T214" t="s">
        <v>30</v>
      </c>
      <c r="U214" t="s">
        <v>3763</v>
      </c>
      <c r="V214" t="s">
        <v>36</v>
      </c>
      <c r="W214" t="s">
        <v>82</v>
      </c>
      <c r="X214">
        <v>4</v>
      </c>
    </row>
    <row r="215" spans="2:24">
      <c r="B215" t="s">
        <v>373</v>
      </c>
      <c r="C215" t="s">
        <v>160</v>
      </c>
      <c r="D215" t="s">
        <v>55</v>
      </c>
      <c r="E215" t="s">
        <v>3549</v>
      </c>
      <c r="F215" t="s">
        <v>147</v>
      </c>
      <c r="G215" t="s">
        <v>94</v>
      </c>
      <c r="H215">
        <v>31</v>
      </c>
      <c r="I215" t="s">
        <v>3550</v>
      </c>
      <c r="J215" t="s">
        <v>63</v>
      </c>
      <c r="K215" t="s">
        <v>42</v>
      </c>
      <c r="L215" t="s">
        <v>91</v>
      </c>
      <c r="M215" t="s">
        <v>95</v>
      </c>
      <c r="N215" t="s">
        <v>81</v>
      </c>
      <c r="O215" t="s">
        <v>20</v>
      </c>
      <c r="P215">
        <v>2.2000000000000002</v>
      </c>
      <c r="Q215">
        <v>1000</v>
      </c>
      <c r="R215">
        <v>79</v>
      </c>
      <c r="S215" t="s">
        <v>78</v>
      </c>
      <c r="T215" t="s">
        <v>30</v>
      </c>
      <c r="U215" t="s">
        <v>3764</v>
      </c>
      <c r="V215" t="s">
        <v>36</v>
      </c>
      <c r="W215" t="s">
        <v>82</v>
      </c>
      <c r="X215">
        <v>4</v>
      </c>
    </row>
    <row r="216" spans="2:24">
      <c r="B216" t="s">
        <v>374</v>
      </c>
      <c r="C216" t="s">
        <v>160</v>
      </c>
      <c r="D216" t="s">
        <v>55</v>
      </c>
      <c r="E216" t="s">
        <v>3549</v>
      </c>
      <c r="F216" t="s">
        <v>147</v>
      </c>
      <c r="G216" t="s">
        <v>94</v>
      </c>
      <c r="H216">
        <v>31</v>
      </c>
      <c r="I216" t="s">
        <v>3550</v>
      </c>
      <c r="J216" t="s">
        <v>28</v>
      </c>
      <c r="K216" t="s">
        <v>42</v>
      </c>
      <c r="L216" t="s">
        <v>91</v>
      </c>
      <c r="M216" t="s">
        <v>95</v>
      </c>
      <c r="N216" t="s">
        <v>81</v>
      </c>
      <c r="O216" t="s">
        <v>20</v>
      </c>
      <c r="P216">
        <v>2.2000000000000002</v>
      </c>
      <c r="Q216">
        <v>1000</v>
      </c>
      <c r="R216">
        <v>79</v>
      </c>
      <c r="S216" t="s">
        <v>78</v>
      </c>
      <c r="T216" t="s">
        <v>30</v>
      </c>
      <c r="U216" t="s">
        <v>3765</v>
      </c>
      <c r="V216" t="s">
        <v>36</v>
      </c>
      <c r="W216" t="s">
        <v>82</v>
      </c>
      <c r="X216">
        <v>4</v>
      </c>
    </row>
    <row r="217" spans="2:24">
      <c r="B217" t="s">
        <v>375</v>
      </c>
      <c r="C217" t="s">
        <v>160</v>
      </c>
      <c r="D217" t="s">
        <v>55</v>
      </c>
      <c r="E217" t="s">
        <v>3549</v>
      </c>
      <c r="F217" t="s">
        <v>147</v>
      </c>
      <c r="G217" t="s">
        <v>94</v>
      </c>
      <c r="H217">
        <v>31</v>
      </c>
      <c r="I217" t="s">
        <v>3550</v>
      </c>
      <c r="J217" t="s">
        <v>79</v>
      </c>
      <c r="K217" t="s">
        <v>42</v>
      </c>
      <c r="L217" t="s">
        <v>91</v>
      </c>
      <c r="M217" t="s">
        <v>95</v>
      </c>
      <c r="N217" t="s">
        <v>81</v>
      </c>
      <c r="O217" t="s">
        <v>20</v>
      </c>
      <c r="P217">
        <v>2.2000000000000002</v>
      </c>
      <c r="Q217">
        <v>1000</v>
      </c>
      <c r="R217">
        <v>79</v>
      </c>
      <c r="S217" t="s">
        <v>78</v>
      </c>
      <c r="T217" t="s">
        <v>30</v>
      </c>
      <c r="U217" t="s">
        <v>3766</v>
      </c>
      <c r="V217" t="s">
        <v>36</v>
      </c>
      <c r="W217" t="s">
        <v>82</v>
      </c>
      <c r="X217">
        <v>4</v>
      </c>
    </row>
    <row r="218" spans="2:24">
      <c r="B218" t="s">
        <v>376</v>
      </c>
      <c r="C218" t="s">
        <v>160</v>
      </c>
      <c r="D218" t="s">
        <v>55</v>
      </c>
      <c r="E218" t="s">
        <v>3549</v>
      </c>
      <c r="F218" t="s">
        <v>147</v>
      </c>
      <c r="G218" t="s">
        <v>94</v>
      </c>
      <c r="H218">
        <v>31</v>
      </c>
      <c r="I218" t="s">
        <v>3550</v>
      </c>
      <c r="J218" t="s">
        <v>30</v>
      </c>
      <c r="K218" t="s">
        <v>42</v>
      </c>
      <c r="L218" t="s">
        <v>91</v>
      </c>
      <c r="M218" t="s">
        <v>95</v>
      </c>
      <c r="N218" t="s">
        <v>81</v>
      </c>
      <c r="O218" t="s">
        <v>20</v>
      </c>
      <c r="P218">
        <v>2.2000000000000002</v>
      </c>
      <c r="Q218">
        <v>1000</v>
      </c>
      <c r="R218">
        <v>79</v>
      </c>
      <c r="S218" t="s">
        <v>78</v>
      </c>
      <c r="T218" t="s">
        <v>30</v>
      </c>
      <c r="U218" t="s">
        <v>3767</v>
      </c>
      <c r="V218" t="s">
        <v>36</v>
      </c>
      <c r="W218" t="s">
        <v>82</v>
      </c>
      <c r="X218">
        <v>4</v>
      </c>
    </row>
    <row r="219" spans="2:24">
      <c r="B219" t="s">
        <v>377</v>
      </c>
      <c r="C219" t="s">
        <v>160</v>
      </c>
      <c r="D219" t="s">
        <v>41</v>
      </c>
      <c r="E219" t="s">
        <v>3549</v>
      </c>
      <c r="F219" t="s">
        <v>147</v>
      </c>
      <c r="G219" t="s">
        <v>94</v>
      </c>
      <c r="H219">
        <v>36</v>
      </c>
      <c r="I219" t="s">
        <v>3550</v>
      </c>
      <c r="J219" t="s">
        <v>63</v>
      </c>
      <c r="K219" t="s">
        <v>43</v>
      </c>
      <c r="L219" t="s">
        <v>91</v>
      </c>
      <c r="M219" t="s">
        <v>95</v>
      </c>
      <c r="N219" t="s">
        <v>81</v>
      </c>
      <c r="O219" t="s">
        <v>20</v>
      </c>
      <c r="P219">
        <v>2</v>
      </c>
      <c r="Q219">
        <v>1200</v>
      </c>
      <c r="R219">
        <v>76</v>
      </c>
      <c r="S219" t="s">
        <v>78</v>
      </c>
      <c r="T219" t="s">
        <v>30</v>
      </c>
      <c r="U219" t="s">
        <v>3768</v>
      </c>
      <c r="V219" t="s">
        <v>36</v>
      </c>
      <c r="W219" t="s">
        <v>82</v>
      </c>
      <c r="X219">
        <v>4</v>
      </c>
    </row>
    <row r="220" spans="2:24">
      <c r="B220" t="s">
        <v>378</v>
      </c>
      <c r="C220" t="s">
        <v>160</v>
      </c>
      <c r="D220" t="s">
        <v>41</v>
      </c>
      <c r="E220" t="s">
        <v>3549</v>
      </c>
      <c r="F220" t="s">
        <v>147</v>
      </c>
      <c r="G220" t="s">
        <v>94</v>
      </c>
      <c r="H220">
        <v>36</v>
      </c>
      <c r="I220" t="s">
        <v>3550</v>
      </c>
      <c r="J220" t="s">
        <v>28</v>
      </c>
      <c r="K220" t="s">
        <v>43</v>
      </c>
      <c r="L220" t="s">
        <v>91</v>
      </c>
      <c r="M220" t="s">
        <v>95</v>
      </c>
      <c r="N220" t="s">
        <v>81</v>
      </c>
      <c r="O220" t="s">
        <v>20</v>
      </c>
      <c r="P220">
        <v>2</v>
      </c>
      <c r="Q220">
        <v>1200</v>
      </c>
      <c r="R220">
        <v>76</v>
      </c>
      <c r="S220" t="s">
        <v>78</v>
      </c>
      <c r="T220" t="s">
        <v>30</v>
      </c>
      <c r="U220" t="s">
        <v>3769</v>
      </c>
      <c r="V220" t="s">
        <v>36</v>
      </c>
      <c r="W220" t="s">
        <v>82</v>
      </c>
      <c r="X220">
        <v>4</v>
      </c>
    </row>
    <row r="221" spans="2:24">
      <c r="B221" t="s">
        <v>379</v>
      </c>
      <c r="C221" t="s">
        <v>160</v>
      </c>
      <c r="D221" t="s">
        <v>41</v>
      </c>
      <c r="E221" t="s">
        <v>3549</v>
      </c>
      <c r="F221" t="s">
        <v>147</v>
      </c>
      <c r="G221" t="s">
        <v>94</v>
      </c>
      <c r="H221">
        <v>36</v>
      </c>
      <c r="I221" t="s">
        <v>3550</v>
      </c>
      <c r="J221" t="s">
        <v>79</v>
      </c>
      <c r="K221" t="s">
        <v>43</v>
      </c>
      <c r="L221" t="s">
        <v>91</v>
      </c>
      <c r="M221" t="s">
        <v>95</v>
      </c>
      <c r="N221" t="s">
        <v>81</v>
      </c>
      <c r="O221" t="s">
        <v>20</v>
      </c>
      <c r="P221">
        <v>2</v>
      </c>
      <c r="Q221">
        <v>1200</v>
      </c>
      <c r="R221">
        <v>76</v>
      </c>
      <c r="S221" t="s">
        <v>78</v>
      </c>
      <c r="T221" t="s">
        <v>30</v>
      </c>
      <c r="U221" t="s">
        <v>3770</v>
      </c>
      <c r="V221" t="s">
        <v>36</v>
      </c>
      <c r="W221" t="s">
        <v>82</v>
      </c>
      <c r="X221">
        <v>4</v>
      </c>
    </row>
    <row r="222" spans="2:24">
      <c r="B222" t="s">
        <v>380</v>
      </c>
      <c r="C222" t="s">
        <v>160</v>
      </c>
      <c r="D222" t="s">
        <v>41</v>
      </c>
      <c r="E222" t="s">
        <v>3549</v>
      </c>
      <c r="F222" t="s">
        <v>147</v>
      </c>
      <c r="G222" t="s">
        <v>94</v>
      </c>
      <c r="H222">
        <v>36</v>
      </c>
      <c r="I222" t="s">
        <v>3550</v>
      </c>
      <c r="J222" t="s">
        <v>30</v>
      </c>
      <c r="K222" t="s">
        <v>43</v>
      </c>
      <c r="L222" t="s">
        <v>91</v>
      </c>
      <c r="M222" t="s">
        <v>95</v>
      </c>
      <c r="N222" t="s">
        <v>81</v>
      </c>
      <c r="O222" t="s">
        <v>20</v>
      </c>
      <c r="P222">
        <v>2</v>
      </c>
      <c r="Q222">
        <v>1200</v>
      </c>
      <c r="R222">
        <v>76</v>
      </c>
      <c r="S222" t="s">
        <v>78</v>
      </c>
      <c r="T222" t="s">
        <v>30</v>
      </c>
      <c r="U222" t="s">
        <v>3771</v>
      </c>
      <c r="V222" t="s">
        <v>36</v>
      </c>
      <c r="W222" t="s">
        <v>82</v>
      </c>
      <c r="X222">
        <v>4</v>
      </c>
    </row>
    <row r="223" spans="2:24">
      <c r="B223" t="s">
        <v>381</v>
      </c>
      <c r="C223" t="s">
        <v>160</v>
      </c>
      <c r="D223" t="s">
        <v>55</v>
      </c>
      <c r="E223" t="s">
        <v>3549</v>
      </c>
      <c r="F223" t="s">
        <v>147</v>
      </c>
      <c r="G223" t="s">
        <v>94</v>
      </c>
      <c r="H223">
        <v>37</v>
      </c>
      <c r="I223" t="s">
        <v>3550</v>
      </c>
      <c r="J223" t="s">
        <v>63</v>
      </c>
      <c r="K223" t="s">
        <v>42</v>
      </c>
      <c r="L223" t="s">
        <v>91</v>
      </c>
      <c r="M223" t="s">
        <v>95</v>
      </c>
      <c r="N223" t="s">
        <v>81</v>
      </c>
      <c r="O223" t="s">
        <v>35</v>
      </c>
      <c r="P223">
        <v>2.9</v>
      </c>
      <c r="Q223">
        <v>1200</v>
      </c>
      <c r="R223">
        <v>79</v>
      </c>
      <c r="S223" t="s">
        <v>78</v>
      </c>
      <c r="T223" t="s">
        <v>30</v>
      </c>
      <c r="U223" t="s">
        <v>3772</v>
      </c>
      <c r="V223" t="s">
        <v>36</v>
      </c>
      <c r="W223" t="s">
        <v>82</v>
      </c>
      <c r="X223">
        <v>4</v>
      </c>
    </row>
    <row r="224" spans="2:24">
      <c r="B224" t="s">
        <v>382</v>
      </c>
      <c r="C224" t="s">
        <v>160</v>
      </c>
      <c r="D224" t="s">
        <v>55</v>
      </c>
      <c r="E224" t="s">
        <v>3549</v>
      </c>
      <c r="F224" t="s">
        <v>147</v>
      </c>
      <c r="G224" t="s">
        <v>94</v>
      </c>
      <c r="H224">
        <v>37</v>
      </c>
      <c r="I224" t="s">
        <v>3550</v>
      </c>
      <c r="J224" t="s">
        <v>28</v>
      </c>
      <c r="K224" t="s">
        <v>42</v>
      </c>
      <c r="L224" t="s">
        <v>91</v>
      </c>
      <c r="M224" t="s">
        <v>95</v>
      </c>
      <c r="N224" t="s">
        <v>81</v>
      </c>
      <c r="O224" t="s">
        <v>35</v>
      </c>
      <c r="P224">
        <v>2.9</v>
      </c>
      <c r="Q224">
        <v>1200</v>
      </c>
      <c r="R224">
        <v>79</v>
      </c>
      <c r="S224" t="s">
        <v>78</v>
      </c>
      <c r="T224" t="s">
        <v>30</v>
      </c>
      <c r="U224" t="s">
        <v>3773</v>
      </c>
      <c r="V224" t="s">
        <v>36</v>
      </c>
      <c r="W224" t="s">
        <v>82</v>
      </c>
      <c r="X224">
        <v>4</v>
      </c>
    </row>
    <row r="225" spans="2:24">
      <c r="B225" t="s">
        <v>383</v>
      </c>
      <c r="C225" t="s">
        <v>160</v>
      </c>
      <c r="D225" t="s">
        <v>55</v>
      </c>
      <c r="E225" t="s">
        <v>3549</v>
      </c>
      <c r="F225" t="s">
        <v>147</v>
      </c>
      <c r="G225" t="s">
        <v>94</v>
      </c>
      <c r="H225">
        <v>37</v>
      </c>
      <c r="I225" t="s">
        <v>3550</v>
      </c>
      <c r="J225" t="s">
        <v>79</v>
      </c>
      <c r="K225" t="s">
        <v>42</v>
      </c>
      <c r="L225" t="s">
        <v>91</v>
      </c>
      <c r="M225" t="s">
        <v>95</v>
      </c>
      <c r="N225" t="s">
        <v>81</v>
      </c>
      <c r="O225" t="s">
        <v>35</v>
      </c>
      <c r="P225">
        <v>2.9</v>
      </c>
      <c r="Q225">
        <v>1200</v>
      </c>
      <c r="R225">
        <v>79</v>
      </c>
      <c r="S225" t="s">
        <v>78</v>
      </c>
      <c r="T225" t="s">
        <v>30</v>
      </c>
      <c r="U225" t="s">
        <v>3774</v>
      </c>
      <c r="V225" t="s">
        <v>36</v>
      </c>
      <c r="W225" t="s">
        <v>82</v>
      </c>
      <c r="X225">
        <v>4</v>
      </c>
    </row>
    <row r="226" spans="2:24">
      <c r="B226" t="s">
        <v>384</v>
      </c>
      <c r="C226" t="s">
        <v>160</v>
      </c>
      <c r="D226" t="s">
        <v>55</v>
      </c>
      <c r="E226" t="s">
        <v>3549</v>
      </c>
      <c r="F226" t="s">
        <v>147</v>
      </c>
      <c r="G226" t="s">
        <v>94</v>
      </c>
      <c r="H226">
        <v>37</v>
      </c>
      <c r="I226" t="s">
        <v>3550</v>
      </c>
      <c r="J226" t="s">
        <v>30</v>
      </c>
      <c r="K226" t="s">
        <v>42</v>
      </c>
      <c r="L226" t="s">
        <v>91</v>
      </c>
      <c r="M226" t="s">
        <v>95</v>
      </c>
      <c r="N226" t="s">
        <v>81</v>
      </c>
      <c r="O226" t="s">
        <v>35</v>
      </c>
      <c r="P226">
        <v>2.9</v>
      </c>
      <c r="Q226">
        <v>1200</v>
      </c>
      <c r="R226">
        <v>79</v>
      </c>
      <c r="S226" t="s">
        <v>78</v>
      </c>
      <c r="T226" t="s">
        <v>30</v>
      </c>
      <c r="U226" t="s">
        <v>3775</v>
      </c>
      <c r="V226" t="s">
        <v>36</v>
      </c>
      <c r="W226" t="s">
        <v>82</v>
      </c>
      <c r="X226">
        <v>4</v>
      </c>
    </row>
    <row r="227" spans="2:24">
      <c r="B227" t="s">
        <v>385</v>
      </c>
      <c r="C227" t="s">
        <v>160</v>
      </c>
      <c r="D227" t="s">
        <v>41</v>
      </c>
      <c r="E227" t="s">
        <v>3549</v>
      </c>
      <c r="F227" t="s">
        <v>147</v>
      </c>
      <c r="G227" t="s">
        <v>96</v>
      </c>
      <c r="H227">
        <v>18</v>
      </c>
      <c r="I227" t="s">
        <v>3550</v>
      </c>
      <c r="J227" t="s">
        <v>63</v>
      </c>
      <c r="K227" t="s">
        <v>43</v>
      </c>
      <c r="L227" t="s">
        <v>91</v>
      </c>
      <c r="M227" t="s">
        <v>92</v>
      </c>
      <c r="N227" t="s">
        <v>80</v>
      </c>
      <c r="O227" t="s">
        <v>3552</v>
      </c>
      <c r="P227">
        <v>1.7</v>
      </c>
      <c r="Q227">
        <v>600</v>
      </c>
      <c r="R227">
        <v>73</v>
      </c>
      <c r="S227" t="s">
        <v>78</v>
      </c>
      <c r="T227" t="s">
        <v>30</v>
      </c>
      <c r="U227" t="s">
        <v>3776</v>
      </c>
      <c r="V227" t="s">
        <v>36</v>
      </c>
      <c r="W227" t="s">
        <v>82</v>
      </c>
      <c r="X227">
        <v>4</v>
      </c>
    </row>
    <row r="228" spans="2:24">
      <c r="B228" t="s">
        <v>386</v>
      </c>
      <c r="C228" t="s">
        <v>160</v>
      </c>
      <c r="D228" t="s">
        <v>41</v>
      </c>
      <c r="E228" t="s">
        <v>3549</v>
      </c>
      <c r="F228" t="s">
        <v>147</v>
      </c>
      <c r="G228" t="s">
        <v>96</v>
      </c>
      <c r="H228">
        <v>18</v>
      </c>
      <c r="I228" t="s">
        <v>3550</v>
      </c>
      <c r="J228" t="s">
        <v>28</v>
      </c>
      <c r="K228" t="s">
        <v>43</v>
      </c>
      <c r="L228" t="s">
        <v>91</v>
      </c>
      <c r="M228" t="s">
        <v>92</v>
      </c>
      <c r="N228" t="s">
        <v>80</v>
      </c>
      <c r="O228" t="s">
        <v>3552</v>
      </c>
      <c r="P228">
        <v>1.7</v>
      </c>
      <c r="Q228">
        <v>600</v>
      </c>
      <c r="R228">
        <v>73</v>
      </c>
      <c r="S228" t="s">
        <v>78</v>
      </c>
      <c r="T228" t="s">
        <v>30</v>
      </c>
      <c r="U228" t="s">
        <v>3777</v>
      </c>
      <c r="V228" t="s">
        <v>36</v>
      </c>
      <c r="W228" t="s">
        <v>82</v>
      </c>
      <c r="X228">
        <v>4</v>
      </c>
    </row>
    <row r="229" spans="2:24">
      <c r="B229" t="s">
        <v>387</v>
      </c>
      <c r="C229" t="s">
        <v>160</v>
      </c>
      <c r="D229" t="s">
        <v>41</v>
      </c>
      <c r="E229" t="s">
        <v>3549</v>
      </c>
      <c r="F229" t="s">
        <v>147</v>
      </c>
      <c r="G229" t="s">
        <v>96</v>
      </c>
      <c r="H229">
        <v>18</v>
      </c>
      <c r="I229" t="s">
        <v>3550</v>
      </c>
      <c r="J229" t="s">
        <v>79</v>
      </c>
      <c r="K229" t="s">
        <v>43</v>
      </c>
      <c r="L229" t="s">
        <v>91</v>
      </c>
      <c r="M229" t="s">
        <v>92</v>
      </c>
      <c r="N229" t="s">
        <v>80</v>
      </c>
      <c r="O229" t="s">
        <v>3552</v>
      </c>
      <c r="P229">
        <v>1.7</v>
      </c>
      <c r="Q229">
        <v>600</v>
      </c>
      <c r="R229">
        <v>73</v>
      </c>
      <c r="S229" t="s">
        <v>78</v>
      </c>
      <c r="T229" t="s">
        <v>30</v>
      </c>
      <c r="U229" t="s">
        <v>3778</v>
      </c>
      <c r="V229" t="s">
        <v>36</v>
      </c>
      <c r="W229" t="s">
        <v>82</v>
      </c>
      <c r="X229">
        <v>4</v>
      </c>
    </row>
    <row r="230" spans="2:24">
      <c r="B230" t="s">
        <v>388</v>
      </c>
      <c r="C230" t="s">
        <v>160</v>
      </c>
      <c r="D230" t="s">
        <v>41</v>
      </c>
      <c r="E230" t="s">
        <v>3549</v>
      </c>
      <c r="F230" t="s">
        <v>147</v>
      </c>
      <c r="G230" t="s">
        <v>96</v>
      </c>
      <c r="H230">
        <v>18</v>
      </c>
      <c r="I230" t="s">
        <v>3550</v>
      </c>
      <c r="J230" t="s">
        <v>30</v>
      </c>
      <c r="K230" t="s">
        <v>43</v>
      </c>
      <c r="L230" t="s">
        <v>91</v>
      </c>
      <c r="M230" t="s">
        <v>92</v>
      </c>
      <c r="N230" t="s">
        <v>80</v>
      </c>
      <c r="O230" t="s">
        <v>3552</v>
      </c>
      <c r="P230">
        <v>1.7</v>
      </c>
      <c r="Q230">
        <v>600</v>
      </c>
      <c r="R230">
        <v>73</v>
      </c>
      <c r="S230" t="s">
        <v>78</v>
      </c>
      <c r="T230" t="s">
        <v>30</v>
      </c>
      <c r="U230" t="s">
        <v>3779</v>
      </c>
      <c r="V230" t="s">
        <v>36</v>
      </c>
      <c r="W230" t="s">
        <v>82</v>
      </c>
      <c r="X230">
        <v>4</v>
      </c>
    </row>
    <row r="231" spans="2:24">
      <c r="B231" t="s">
        <v>389</v>
      </c>
      <c r="C231" t="s">
        <v>160</v>
      </c>
      <c r="D231" t="s">
        <v>55</v>
      </c>
      <c r="E231" t="s">
        <v>3549</v>
      </c>
      <c r="F231" t="s">
        <v>147</v>
      </c>
      <c r="G231" t="s">
        <v>96</v>
      </c>
      <c r="H231">
        <v>19</v>
      </c>
      <c r="I231" t="s">
        <v>3550</v>
      </c>
      <c r="J231" t="s">
        <v>63</v>
      </c>
      <c r="K231" t="s">
        <v>42</v>
      </c>
      <c r="L231" t="s">
        <v>91</v>
      </c>
      <c r="M231" t="s">
        <v>92</v>
      </c>
      <c r="N231" t="s">
        <v>80</v>
      </c>
      <c r="O231" t="s">
        <v>20</v>
      </c>
      <c r="P231">
        <v>0.8</v>
      </c>
      <c r="Q231">
        <v>600</v>
      </c>
      <c r="R231">
        <v>76</v>
      </c>
      <c r="S231" t="s">
        <v>78</v>
      </c>
      <c r="T231" t="s">
        <v>30</v>
      </c>
      <c r="U231" t="s">
        <v>3780</v>
      </c>
      <c r="V231" t="s">
        <v>36</v>
      </c>
      <c r="W231" t="s">
        <v>82</v>
      </c>
      <c r="X231">
        <v>4</v>
      </c>
    </row>
    <row r="232" spans="2:24">
      <c r="B232" t="s">
        <v>390</v>
      </c>
      <c r="C232" t="s">
        <v>160</v>
      </c>
      <c r="D232" t="s">
        <v>55</v>
      </c>
      <c r="E232" t="s">
        <v>3549</v>
      </c>
      <c r="F232" t="s">
        <v>147</v>
      </c>
      <c r="G232" t="s">
        <v>96</v>
      </c>
      <c r="H232">
        <v>19</v>
      </c>
      <c r="I232" t="s">
        <v>3550</v>
      </c>
      <c r="J232" t="s">
        <v>28</v>
      </c>
      <c r="K232" t="s">
        <v>42</v>
      </c>
      <c r="L232" t="s">
        <v>91</v>
      </c>
      <c r="M232" t="s">
        <v>92</v>
      </c>
      <c r="N232" t="s">
        <v>80</v>
      </c>
      <c r="O232" t="s">
        <v>20</v>
      </c>
      <c r="P232">
        <v>0.8</v>
      </c>
      <c r="Q232">
        <v>600</v>
      </c>
      <c r="R232">
        <v>76</v>
      </c>
      <c r="S232" t="s">
        <v>78</v>
      </c>
      <c r="T232" t="s">
        <v>30</v>
      </c>
      <c r="U232" t="s">
        <v>3781</v>
      </c>
      <c r="V232" t="s">
        <v>36</v>
      </c>
      <c r="W232" t="s">
        <v>82</v>
      </c>
      <c r="X232">
        <v>4</v>
      </c>
    </row>
    <row r="233" spans="2:24">
      <c r="B233" t="s">
        <v>391</v>
      </c>
      <c r="C233" t="s">
        <v>160</v>
      </c>
      <c r="D233" t="s">
        <v>55</v>
      </c>
      <c r="E233" t="s">
        <v>3549</v>
      </c>
      <c r="F233" t="s">
        <v>147</v>
      </c>
      <c r="G233" t="s">
        <v>96</v>
      </c>
      <c r="H233">
        <v>19</v>
      </c>
      <c r="I233" t="s">
        <v>3550</v>
      </c>
      <c r="J233" t="s">
        <v>79</v>
      </c>
      <c r="K233" t="s">
        <v>42</v>
      </c>
      <c r="L233" t="s">
        <v>91</v>
      </c>
      <c r="M233" t="s">
        <v>92</v>
      </c>
      <c r="N233" t="s">
        <v>80</v>
      </c>
      <c r="O233" t="s">
        <v>20</v>
      </c>
      <c r="P233">
        <v>0.8</v>
      </c>
      <c r="Q233">
        <v>600</v>
      </c>
      <c r="R233">
        <v>76</v>
      </c>
      <c r="S233" t="s">
        <v>78</v>
      </c>
      <c r="T233" t="s">
        <v>30</v>
      </c>
      <c r="U233" t="s">
        <v>3782</v>
      </c>
      <c r="V233" t="s">
        <v>36</v>
      </c>
      <c r="W233" t="s">
        <v>82</v>
      </c>
      <c r="X233">
        <v>4</v>
      </c>
    </row>
    <row r="234" spans="2:24">
      <c r="B234" t="s">
        <v>392</v>
      </c>
      <c r="C234" t="s">
        <v>160</v>
      </c>
      <c r="D234" t="s">
        <v>55</v>
      </c>
      <c r="E234" t="s">
        <v>3549</v>
      </c>
      <c r="F234" t="s">
        <v>147</v>
      </c>
      <c r="G234" t="s">
        <v>96</v>
      </c>
      <c r="H234">
        <v>19</v>
      </c>
      <c r="I234" t="s">
        <v>3550</v>
      </c>
      <c r="J234" t="s">
        <v>30</v>
      </c>
      <c r="K234" t="s">
        <v>42</v>
      </c>
      <c r="L234" t="s">
        <v>91</v>
      </c>
      <c r="M234" t="s">
        <v>92</v>
      </c>
      <c r="N234" t="s">
        <v>80</v>
      </c>
      <c r="O234" t="s">
        <v>20</v>
      </c>
      <c r="P234">
        <v>0.8</v>
      </c>
      <c r="Q234">
        <v>600</v>
      </c>
      <c r="R234">
        <v>76</v>
      </c>
      <c r="S234" t="s">
        <v>78</v>
      </c>
      <c r="T234" t="s">
        <v>30</v>
      </c>
      <c r="U234" t="s">
        <v>3783</v>
      </c>
      <c r="V234" t="s">
        <v>36</v>
      </c>
      <c r="W234" t="s">
        <v>82</v>
      </c>
      <c r="X234">
        <v>4</v>
      </c>
    </row>
    <row r="235" spans="2:24">
      <c r="B235" t="s">
        <v>393</v>
      </c>
      <c r="C235" t="s">
        <v>160</v>
      </c>
      <c r="D235" t="s">
        <v>41</v>
      </c>
      <c r="E235" t="s">
        <v>3549</v>
      </c>
      <c r="F235" t="s">
        <v>147</v>
      </c>
      <c r="G235" t="s">
        <v>96</v>
      </c>
      <c r="H235">
        <v>24</v>
      </c>
      <c r="I235" t="s">
        <v>3550</v>
      </c>
      <c r="J235" t="s">
        <v>63</v>
      </c>
      <c r="K235" t="s">
        <v>43</v>
      </c>
      <c r="L235" t="s">
        <v>91</v>
      </c>
      <c r="M235" t="s">
        <v>92</v>
      </c>
      <c r="N235" t="s">
        <v>80</v>
      </c>
      <c r="O235" t="s">
        <v>3552</v>
      </c>
      <c r="P235">
        <v>1.7</v>
      </c>
      <c r="Q235">
        <v>800</v>
      </c>
      <c r="R235">
        <v>73</v>
      </c>
      <c r="S235" t="s">
        <v>78</v>
      </c>
      <c r="T235" t="s">
        <v>30</v>
      </c>
      <c r="U235" t="s">
        <v>3784</v>
      </c>
      <c r="V235" t="s">
        <v>36</v>
      </c>
      <c r="W235" t="s">
        <v>82</v>
      </c>
      <c r="X235">
        <v>4</v>
      </c>
    </row>
    <row r="236" spans="2:24">
      <c r="B236" t="s">
        <v>394</v>
      </c>
      <c r="C236" t="s">
        <v>160</v>
      </c>
      <c r="D236" t="s">
        <v>41</v>
      </c>
      <c r="E236" t="s">
        <v>3549</v>
      </c>
      <c r="F236" t="s">
        <v>147</v>
      </c>
      <c r="G236" t="s">
        <v>96</v>
      </c>
      <c r="H236">
        <v>24</v>
      </c>
      <c r="I236" t="s">
        <v>3550</v>
      </c>
      <c r="J236" t="s">
        <v>28</v>
      </c>
      <c r="K236" t="s">
        <v>43</v>
      </c>
      <c r="L236" t="s">
        <v>91</v>
      </c>
      <c r="M236" t="s">
        <v>92</v>
      </c>
      <c r="N236" t="s">
        <v>80</v>
      </c>
      <c r="O236" t="s">
        <v>3552</v>
      </c>
      <c r="P236">
        <v>1.7</v>
      </c>
      <c r="Q236">
        <v>800</v>
      </c>
      <c r="R236">
        <v>73</v>
      </c>
      <c r="S236" t="s">
        <v>78</v>
      </c>
      <c r="T236" t="s">
        <v>30</v>
      </c>
      <c r="U236" t="s">
        <v>3785</v>
      </c>
      <c r="V236" t="s">
        <v>36</v>
      </c>
      <c r="W236" t="s">
        <v>82</v>
      </c>
      <c r="X236">
        <v>4</v>
      </c>
    </row>
    <row r="237" spans="2:24">
      <c r="B237" t="s">
        <v>395</v>
      </c>
      <c r="C237" t="s">
        <v>160</v>
      </c>
      <c r="D237" t="s">
        <v>41</v>
      </c>
      <c r="E237" t="s">
        <v>3549</v>
      </c>
      <c r="F237" t="s">
        <v>147</v>
      </c>
      <c r="G237" t="s">
        <v>96</v>
      </c>
      <c r="H237">
        <v>24</v>
      </c>
      <c r="I237" t="s">
        <v>3550</v>
      </c>
      <c r="J237" t="s">
        <v>79</v>
      </c>
      <c r="K237" t="s">
        <v>43</v>
      </c>
      <c r="L237" t="s">
        <v>91</v>
      </c>
      <c r="M237" t="s">
        <v>92</v>
      </c>
      <c r="N237" t="s">
        <v>80</v>
      </c>
      <c r="O237" t="s">
        <v>3552</v>
      </c>
      <c r="P237">
        <v>1.7</v>
      </c>
      <c r="Q237">
        <v>800</v>
      </c>
      <c r="R237">
        <v>73</v>
      </c>
      <c r="S237" t="s">
        <v>78</v>
      </c>
      <c r="T237" t="s">
        <v>30</v>
      </c>
      <c r="U237" t="s">
        <v>3786</v>
      </c>
      <c r="V237" t="s">
        <v>36</v>
      </c>
      <c r="W237" t="s">
        <v>82</v>
      </c>
      <c r="X237">
        <v>4</v>
      </c>
    </row>
    <row r="238" spans="2:24">
      <c r="B238" t="s">
        <v>396</v>
      </c>
      <c r="C238" t="s">
        <v>160</v>
      </c>
      <c r="D238" t="s">
        <v>41</v>
      </c>
      <c r="E238" t="s">
        <v>3549</v>
      </c>
      <c r="F238" t="s">
        <v>147</v>
      </c>
      <c r="G238" t="s">
        <v>96</v>
      </c>
      <c r="H238">
        <v>24</v>
      </c>
      <c r="I238" t="s">
        <v>3550</v>
      </c>
      <c r="J238" t="s">
        <v>30</v>
      </c>
      <c r="K238" t="s">
        <v>43</v>
      </c>
      <c r="L238" t="s">
        <v>91</v>
      </c>
      <c r="M238" t="s">
        <v>92</v>
      </c>
      <c r="N238" t="s">
        <v>80</v>
      </c>
      <c r="O238" t="s">
        <v>3552</v>
      </c>
      <c r="P238">
        <v>1.7</v>
      </c>
      <c r="Q238">
        <v>800</v>
      </c>
      <c r="R238">
        <v>73</v>
      </c>
      <c r="S238" t="s">
        <v>78</v>
      </c>
      <c r="T238" t="s">
        <v>30</v>
      </c>
      <c r="U238" t="s">
        <v>3787</v>
      </c>
      <c r="V238" t="s">
        <v>36</v>
      </c>
      <c r="W238" t="s">
        <v>82</v>
      </c>
      <c r="X238">
        <v>4</v>
      </c>
    </row>
    <row r="239" spans="2:24">
      <c r="B239" t="s">
        <v>397</v>
      </c>
      <c r="C239" t="s">
        <v>160</v>
      </c>
      <c r="D239" t="s">
        <v>55</v>
      </c>
      <c r="E239" t="s">
        <v>3549</v>
      </c>
      <c r="F239" t="s">
        <v>147</v>
      </c>
      <c r="G239" t="s">
        <v>96</v>
      </c>
      <c r="H239">
        <v>25</v>
      </c>
      <c r="I239" t="s">
        <v>3550</v>
      </c>
      <c r="J239" t="s">
        <v>63</v>
      </c>
      <c r="K239" t="s">
        <v>42</v>
      </c>
      <c r="L239" t="s">
        <v>91</v>
      </c>
      <c r="M239" t="s">
        <v>92</v>
      </c>
      <c r="N239" t="s">
        <v>80</v>
      </c>
      <c r="O239" t="s">
        <v>20</v>
      </c>
      <c r="P239">
        <v>1.7</v>
      </c>
      <c r="Q239">
        <v>800</v>
      </c>
      <c r="R239">
        <v>76</v>
      </c>
      <c r="S239" t="s">
        <v>78</v>
      </c>
      <c r="T239" t="s">
        <v>30</v>
      </c>
      <c r="U239" t="s">
        <v>3788</v>
      </c>
      <c r="V239" t="s">
        <v>36</v>
      </c>
      <c r="W239" t="s">
        <v>82</v>
      </c>
      <c r="X239">
        <v>4</v>
      </c>
    </row>
    <row r="240" spans="2:24">
      <c r="B240" t="s">
        <v>398</v>
      </c>
      <c r="C240" t="s">
        <v>160</v>
      </c>
      <c r="D240" t="s">
        <v>55</v>
      </c>
      <c r="E240" t="s">
        <v>3549</v>
      </c>
      <c r="F240" t="s">
        <v>147</v>
      </c>
      <c r="G240" t="s">
        <v>96</v>
      </c>
      <c r="H240">
        <v>25</v>
      </c>
      <c r="I240" t="s">
        <v>3550</v>
      </c>
      <c r="J240" t="s">
        <v>28</v>
      </c>
      <c r="K240" t="s">
        <v>42</v>
      </c>
      <c r="L240" t="s">
        <v>91</v>
      </c>
      <c r="M240" t="s">
        <v>92</v>
      </c>
      <c r="N240" t="s">
        <v>80</v>
      </c>
      <c r="O240" t="s">
        <v>20</v>
      </c>
      <c r="P240">
        <v>1.7</v>
      </c>
      <c r="Q240">
        <v>800</v>
      </c>
      <c r="R240">
        <v>76</v>
      </c>
      <c r="S240" t="s">
        <v>78</v>
      </c>
      <c r="T240" t="s">
        <v>30</v>
      </c>
      <c r="U240" t="s">
        <v>3789</v>
      </c>
      <c r="V240" t="s">
        <v>36</v>
      </c>
      <c r="W240" t="s">
        <v>82</v>
      </c>
      <c r="X240">
        <v>4</v>
      </c>
    </row>
    <row r="241" spans="2:24">
      <c r="B241" t="s">
        <v>399</v>
      </c>
      <c r="C241" t="s">
        <v>160</v>
      </c>
      <c r="D241" t="s">
        <v>55</v>
      </c>
      <c r="E241" t="s">
        <v>3549</v>
      </c>
      <c r="F241" t="s">
        <v>147</v>
      </c>
      <c r="G241" t="s">
        <v>96</v>
      </c>
      <c r="H241">
        <v>25</v>
      </c>
      <c r="I241" t="s">
        <v>3550</v>
      </c>
      <c r="J241" t="s">
        <v>79</v>
      </c>
      <c r="K241" t="s">
        <v>42</v>
      </c>
      <c r="L241" t="s">
        <v>91</v>
      </c>
      <c r="M241" t="s">
        <v>92</v>
      </c>
      <c r="N241" t="s">
        <v>80</v>
      </c>
      <c r="O241" t="s">
        <v>20</v>
      </c>
      <c r="P241">
        <v>1.7</v>
      </c>
      <c r="Q241">
        <v>800</v>
      </c>
      <c r="R241">
        <v>76</v>
      </c>
      <c r="S241" t="s">
        <v>78</v>
      </c>
      <c r="T241" t="s">
        <v>30</v>
      </c>
      <c r="U241" t="s">
        <v>3790</v>
      </c>
      <c r="V241" t="s">
        <v>36</v>
      </c>
      <c r="W241" t="s">
        <v>82</v>
      </c>
      <c r="X241">
        <v>4</v>
      </c>
    </row>
    <row r="242" spans="2:24">
      <c r="B242" t="s">
        <v>400</v>
      </c>
      <c r="C242" t="s">
        <v>160</v>
      </c>
      <c r="D242" t="s">
        <v>55</v>
      </c>
      <c r="E242" t="s">
        <v>3549</v>
      </c>
      <c r="F242" t="s">
        <v>147</v>
      </c>
      <c r="G242" t="s">
        <v>96</v>
      </c>
      <c r="H242">
        <v>25</v>
      </c>
      <c r="I242" t="s">
        <v>3550</v>
      </c>
      <c r="J242" t="s">
        <v>30</v>
      </c>
      <c r="K242" t="s">
        <v>42</v>
      </c>
      <c r="L242" t="s">
        <v>91</v>
      </c>
      <c r="M242" t="s">
        <v>92</v>
      </c>
      <c r="N242" t="s">
        <v>80</v>
      </c>
      <c r="O242" t="s">
        <v>20</v>
      </c>
      <c r="P242">
        <v>1.7</v>
      </c>
      <c r="Q242">
        <v>800</v>
      </c>
      <c r="R242">
        <v>76</v>
      </c>
      <c r="S242" t="s">
        <v>78</v>
      </c>
      <c r="T242" t="s">
        <v>30</v>
      </c>
      <c r="U242" t="s">
        <v>3791</v>
      </c>
      <c r="V242" t="s">
        <v>36</v>
      </c>
      <c r="W242" t="s">
        <v>82</v>
      </c>
      <c r="X242">
        <v>4</v>
      </c>
    </row>
    <row r="243" spans="2:24">
      <c r="B243" t="s">
        <v>401</v>
      </c>
      <c r="C243" t="s">
        <v>160</v>
      </c>
      <c r="D243" t="s">
        <v>41</v>
      </c>
      <c r="E243" t="s">
        <v>3549</v>
      </c>
      <c r="F243" t="s">
        <v>147</v>
      </c>
      <c r="G243" t="s">
        <v>96</v>
      </c>
      <c r="H243">
        <v>30</v>
      </c>
      <c r="I243" t="s">
        <v>3550</v>
      </c>
      <c r="J243" t="s">
        <v>63</v>
      </c>
      <c r="K243" t="s">
        <v>43</v>
      </c>
      <c r="L243" t="s">
        <v>91</v>
      </c>
      <c r="M243" t="s">
        <v>92</v>
      </c>
      <c r="N243" t="s">
        <v>80</v>
      </c>
      <c r="O243" t="s">
        <v>20</v>
      </c>
      <c r="P243">
        <v>2</v>
      </c>
      <c r="Q243">
        <v>1000</v>
      </c>
      <c r="R243">
        <v>76</v>
      </c>
      <c r="S243" t="s">
        <v>78</v>
      </c>
      <c r="T243" t="s">
        <v>30</v>
      </c>
      <c r="U243" t="s">
        <v>3792</v>
      </c>
      <c r="V243" t="s">
        <v>36</v>
      </c>
      <c r="W243" t="s">
        <v>82</v>
      </c>
      <c r="X243">
        <v>4</v>
      </c>
    </row>
    <row r="244" spans="2:24">
      <c r="B244" t="s">
        <v>402</v>
      </c>
      <c r="C244" t="s">
        <v>160</v>
      </c>
      <c r="D244" t="s">
        <v>41</v>
      </c>
      <c r="E244" t="s">
        <v>3549</v>
      </c>
      <c r="F244" t="s">
        <v>147</v>
      </c>
      <c r="G244" t="s">
        <v>96</v>
      </c>
      <c r="H244">
        <v>30</v>
      </c>
      <c r="I244" t="s">
        <v>3550</v>
      </c>
      <c r="J244" t="s">
        <v>28</v>
      </c>
      <c r="K244" t="s">
        <v>43</v>
      </c>
      <c r="L244" t="s">
        <v>91</v>
      </c>
      <c r="M244" t="s">
        <v>92</v>
      </c>
      <c r="N244" t="s">
        <v>80</v>
      </c>
      <c r="O244" t="s">
        <v>20</v>
      </c>
      <c r="P244">
        <v>2</v>
      </c>
      <c r="Q244">
        <v>1000</v>
      </c>
      <c r="R244">
        <v>76</v>
      </c>
      <c r="S244" t="s">
        <v>78</v>
      </c>
      <c r="T244" t="s">
        <v>30</v>
      </c>
      <c r="U244" t="s">
        <v>3793</v>
      </c>
      <c r="V244" t="s">
        <v>36</v>
      </c>
      <c r="W244" t="s">
        <v>82</v>
      </c>
      <c r="X244">
        <v>4</v>
      </c>
    </row>
    <row r="245" spans="2:24">
      <c r="B245" t="s">
        <v>403</v>
      </c>
      <c r="C245" t="s">
        <v>160</v>
      </c>
      <c r="D245" t="s">
        <v>41</v>
      </c>
      <c r="E245" t="s">
        <v>3549</v>
      </c>
      <c r="F245" t="s">
        <v>147</v>
      </c>
      <c r="G245" t="s">
        <v>96</v>
      </c>
      <c r="H245">
        <v>30</v>
      </c>
      <c r="I245" t="s">
        <v>3550</v>
      </c>
      <c r="J245" t="s">
        <v>79</v>
      </c>
      <c r="K245" t="s">
        <v>43</v>
      </c>
      <c r="L245" t="s">
        <v>91</v>
      </c>
      <c r="M245" t="s">
        <v>92</v>
      </c>
      <c r="N245" t="s">
        <v>80</v>
      </c>
      <c r="O245" t="s">
        <v>20</v>
      </c>
      <c r="P245">
        <v>2</v>
      </c>
      <c r="Q245">
        <v>1000</v>
      </c>
      <c r="R245">
        <v>76</v>
      </c>
      <c r="S245" t="s">
        <v>78</v>
      </c>
      <c r="T245" t="s">
        <v>30</v>
      </c>
      <c r="U245" t="s">
        <v>3794</v>
      </c>
      <c r="V245" t="s">
        <v>36</v>
      </c>
      <c r="W245" t="s">
        <v>82</v>
      </c>
      <c r="X245">
        <v>4</v>
      </c>
    </row>
    <row r="246" spans="2:24">
      <c r="B246" t="s">
        <v>404</v>
      </c>
      <c r="C246" t="s">
        <v>160</v>
      </c>
      <c r="D246" t="s">
        <v>41</v>
      </c>
      <c r="E246" t="s">
        <v>3549</v>
      </c>
      <c r="F246" t="s">
        <v>147</v>
      </c>
      <c r="G246" t="s">
        <v>96</v>
      </c>
      <c r="H246">
        <v>30</v>
      </c>
      <c r="I246" t="s">
        <v>3550</v>
      </c>
      <c r="J246" t="s">
        <v>30</v>
      </c>
      <c r="K246" t="s">
        <v>43</v>
      </c>
      <c r="L246" t="s">
        <v>91</v>
      </c>
      <c r="M246" t="s">
        <v>92</v>
      </c>
      <c r="N246" t="s">
        <v>80</v>
      </c>
      <c r="O246" t="s">
        <v>20</v>
      </c>
      <c r="P246">
        <v>2</v>
      </c>
      <c r="Q246">
        <v>1000</v>
      </c>
      <c r="R246">
        <v>76</v>
      </c>
      <c r="S246" t="s">
        <v>78</v>
      </c>
      <c r="T246" t="s">
        <v>30</v>
      </c>
      <c r="U246" t="s">
        <v>3795</v>
      </c>
      <c r="V246" t="s">
        <v>36</v>
      </c>
      <c r="W246" t="s">
        <v>82</v>
      </c>
      <c r="X246">
        <v>4</v>
      </c>
    </row>
    <row r="247" spans="2:24">
      <c r="B247" t="s">
        <v>405</v>
      </c>
      <c r="C247" t="s">
        <v>160</v>
      </c>
      <c r="D247" t="s">
        <v>55</v>
      </c>
      <c r="E247" t="s">
        <v>3549</v>
      </c>
      <c r="F247" t="s">
        <v>147</v>
      </c>
      <c r="G247" t="s">
        <v>96</v>
      </c>
      <c r="H247">
        <v>31</v>
      </c>
      <c r="I247" t="s">
        <v>3550</v>
      </c>
      <c r="J247" t="s">
        <v>63</v>
      </c>
      <c r="K247" t="s">
        <v>42</v>
      </c>
      <c r="L247" t="s">
        <v>91</v>
      </c>
      <c r="M247" t="s">
        <v>92</v>
      </c>
      <c r="N247" t="s">
        <v>80</v>
      </c>
      <c r="O247" t="s">
        <v>20</v>
      </c>
      <c r="P247">
        <v>2.2000000000000002</v>
      </c>
      <c r="Q247">
        <v>1000</v>
      </c>
      <c r="R247">
        <v>79</v>
      </c>
      <c r="S247" t="s">
        <v>78</v>
      </c>
      <c r="T247" t="s">
        <v>30</v>
      </c>
      <c r="U247" t="s">
        <v>3796</v>
      </c>
      <c r="V247" t="s">
        <v>36</v>
      </c>
      <c r="W247" t="s">
        <v>82</v>
      </c>
      <c r="X247">
        <v>4</v>
      </c>
    </row>
    <row r="248" spans="2:24">
      <c r="B248" t="s">
        <v>406</v>
      </c>
      <c r="C248" t="s">
        <v>160</v>
      </c>
      <c r="D248" t="s">
        <v>55</v>
      </c>
      <c r="E248" t="s">
        <v>3549</v>
      </c>
      <c r="F248" t="s">
        <v>147</v>
      </c>
      <c r="G248" t="s">
        <v>96</v>
      </c>
      <c r="H248">
        <v>31</v>
      </c>
      <c r="I248" t="s">
        <v>3550</v>
      </c>
      <c r="J248" t="s">
        <v>28</v>
      </c>
      <c r="K248" t="s">
        <v>42</v>
      </c>
      <c r="L248" t="s">
        <v>91</v>
      </c>
      <c r="M248" t="s">
        <v>92</v>
      </c>
      <c r="N248" t="s">
        <v>80</v>
      </c>
      <c r="O248" t="s">
        <v>20</v>
      </c>
      <c r="P248">
        <v>2.2000000000000002</v>
      </c>
      <c r="Q248">
        <v>1000</v>
      </c>
      <c r="R248">
        <v>79</v>
      </c>
      <c r="S248" t="s">
        <v>78</v>
      </c>
      <c r="T248" t="s">
        <v>30</v>
      </c>
      <c r="U248" t="s">
        <v>3797</v>
      </c>
      <c r="V248" t="s">
        <v>36</v>
      </c>
      <c r="W248" t="s">
        <v>82</v>
      </c>
      <c r="X248">
        <v>4</v>
      </c>
    </row>
    <row r="249" spans="2:24">
      <c r="B249" t="s">
        <v>407</v>
      </c>
      <c r="C249" t="s">
        <v>160</v>
      </c>
      <c r="D249" t="s">
        <v>55</v>
      </c>
      <c r="E249" t="s">
        <v>3549</v>
      </c>
      <c r="F249" t="s">
        <v>147</v>
      </c>
      <c r="G249" t="s">
        <v>96</v>
      </c>
      <c r="H249">
        <v>31</v>
      </c>
      <c r="I249" t="s">
        <v>3550</v>
      </c>
      <c r="J249" t="s">
        <v>79</v>
      </c>
      <c r="K249" t="s">
        <v>42</v>
      </c>
      <c r="L249" t="s">
        <v>91</v>
      </c>
      <c r="M249" t="s">
        <v>92</v>
      </c>
      <c r="N249" t="s">
        <v>80</v>
      </c>
      <c r="O249" t="s">
        <v>20</v>
      </c>
      <c r="P249">
        <v>2.2000000000000002</v>
      </c>
      <c r="Q249">
        <v>1000</v>
      </c>
      <c r="R249">
        <v>79</v>
      </c>
      <c r="S249" t="s">
        <v>78</v>
      </c>
      <c r="T249" t="s">
        <v>30</v>
      </c>
      <c r="U249" t="s">
        <v>3798</v>
      </c>
      <c r="V249" t="s">
        <v>36</v>
      </c>
      <c r="W249" t="s">
        <v>82</v>
      </c>
      <c r="X249">
        <v>4</v>
      </c>
    </row>
    <row r="250" spans="2:24">
      <c r="B250" t="s">
        <v>408</v>
      </c>
      <c r="C250" t="s">
        <v>160</v>
      </c>
      <c r="D250" t="s">
        <v>55</v>
      </c>
      <c r="E250" t="s">
        <v>3549</v>
      </c>
      <c r="F250" t="s">
        <v>147</v>
      </c>
      <c r="G250" t="s">
        <v>96</v>
      </c>
      <c r="H250">
        <v>31</v>
      </c>
      <c r="I250" t="s">
        <v>3550</v>
      </c>
      <c r="J250" t="s">
        <v>30</v>
      </c>
      <c r="K250" t="s">
        <v>42</v>
      </c>
      <c r="L250" t="s">
        <v>91</v>
      </c>
      <c r="M250" t="s">
        <v>92</v>
      </c>
      <c r="N250" t="s">
        <v>80</v>
      </c>
      <c r="O250" t="s">
        <v>20</v>
      </c>
      <c r="P250">
        <v>2.2000000000000002</v>
      </c>
      <c r="Q250">
        <v>1000</v>
      </c>
      <c r="R250">
        <v>79</v>
      </c>
      <c r="S250" t="s">
        <v>78</v>
      </c>
      <c r="T250" t="s">
        <v>30</v>
      </c>
      <c r="U250" t="s">
        <v>3799</v>
      </c>
      <c r="V250" t="s">
        <v>36</v>
      </c>
      <c r="W250" t="s">
        <v>82</v>
      </c>
      <c r="X250">
        <v>4</v>
      </c>
    </row>
    <row r="251" spans="2:24">
      <c r="B251" t="s">
        <v>409</v>
      </c>
      <c r="C251" t="s">
        <v>160</v>
      </c>
      <c r="D251" t="s">
        <v>41</v>
      </c>
      <c r="E251" t="s">
        <v>3549</v>
      </c>
      <c r="F251" t="s">
        <v>147</v>
      </c>
      <c r="G251" t="s">
        <v>96</v>
      </c>
      <c r="H251">
        <v>36</v>
      </c>
      <c r="I251" t="s">
        <v>3550</v>
      </c>
      <c r="J251" t="s">
        <v>63</v>
      </c>
      <c r="K251" t="s">
        <v>43</v>
      </c>
      <c r="L251" t="s">
        <v>91</v>
      </c>
      <c r="M251" t="s">
        <v>92</v>
      </c>
      <c r="N251" t="s">
        <v>80</v>
      </c>
      <c r="O251" t="s">
        <v>20</v>
      </c>
      <c r="P251">
        <v>2</v>
      </c>
      <c r="Q251">
        <v>1200</v>
      </c>
      <c r="R251">
        <v>76</v>
      </c>
      <c r="S251" t="s">
        <v>78</v>
      </c>
      <c r="T251" t="s">
        <v>30</v>
      </c>
      <c r="U251" t="s">
        <v>3800</v>
      </c>
      <c r="V251" t="s">
        <v>36</v>
      </c>
      <c r="W251" t="s">
        <v>82</v>
      </c>
      <c r="X251">
        <v>4</v>
      </c>
    </row>
    <row r="252" spans="2:24">
      <c r="B252" t="s">
        <v>410</v>
      </c>
      <c r="C252" t="s">
        <v>160</v>
      </c>
      <c r="D252" t="s">
        <v>41</v>
      </c>
      <c r="E252" t="s">
        <v>3549</v>
      </c>
      <c r="F252" t="s">
        <v>147</v>
      </c>
      <c r="G252" t="s">
        <v>96</v>
      </c>
      <c r="H252">
        <v>36</v>
      </c>
      <c r="I252" t="s">
        <v>3550</v>
      </c>
      <c r="J252" t="s">
        <v>28</v>
      </c>
      <c r="K252" t="s">
        <v>43</v>
      </c>
      <c r="L252" t="s">
        <v>91</v>
      </c>
      <c r="M252" t="s">
        <v>92</v>
      </c>
      <c r="N252" t="s">
        <v>80</v>
      </c>
      <c r="O252" t="s">
        <v>20</v>
      </c>
      <c r="P252">
        <v>2</v>
      </c>
      <c r="Q252">
        <v>1200</v>
      </c>
      <c r="R252">
        <v>76</v>
      </c>
      <c r="S252" t="s">
        <v>78</v>
      </c>
      <c r="T252" t="s">
        <v>30</v>
      </c>
      <c r="U252" t="s">
        <v>3801</v>
      </c>
      <c r="V252" t="s">
        <v>36</v>
      </c>
      <c r="W252" t="s">
        <v>82</v>
      </c>
      <c r="X252">
        <v>4</v>
      </c>
    </row>
    <row r="253" spans="2:24">
      <c r="B253" t="s">
        <v>411</v>
      </c>
      <c r="C253" t="s">
        <v>160</v>
      </c>
      <c r="D253" t="s">
        <v>41</v>
      </c>
      <c r="E253" t="s">
        <v>3549</v>
      </c>
      <c r="F253" t="s">
        <v>147</v>
      </c>
      <c r="G253" t="s">
        <v>96</v>
      </c>
      <c r="H253">
        <v>36</v>
      </c>
      <c r="I253" t="s">
        <v>3550</v>
      </c>
      <c r="J253" t="s">
        <v>79</v>
      </c>
      <c r="K253" t="s">
        <v>43</v>
      </c>
      <c r="L253" t="s">
        <v>91</v>
      </c>
      <c r="M253" t="s">
        <v>92</v>
      </c>
      <c r="N253" t="s">
        <v>80</v>
      </c>
      <c r="O253" t="s">
        <v>20</v>
      </c>
      <c r="P253">
        <v>2</v>
      </c>
      <c r="Q253">
        <v>1200</v>
      </c>
      <c r="R253">
        <v>76</v>
      </c>
      <c r="S253" t="s">
        <v>78</v>
      </c>
      <c r="T253" t="s">
        <v>30</v>
      </c>
      <c r="U253" t="s">
        <v>3802</v>
      </c>
      <c r="V253" t="s">
        <v>36</v>
      </c>
      <c r="W253" t="s">
        <v>82</v>
      </c>
      <c r="X253">
        <v>4</v>
      </c>
    </row>
    <row r="254" spans="2:24">
      <c r="B254" t="s">
        <v>412</v>
      </c>
      <c r="C254" t="s">
        <v>160</v>
      </c>
      <c r="D254" t="s">
        <v>41</v>
      </c>
      <c r="E254" t="s">
        <v>3549</v>
      </c>
      <c r="F254" t="s">
        <v>147</v>
      </c>
      <c r="G254" t="s">
        <v>96</v>
      </c>
      <c r="H254">
        <v>36</v>
      </c>
      <c r="I254" t="s">
        <v>3550</v>
      </c>
      <c r="J254" t="s">
        <v>30</v>
      </c>
      <c r="K254" t="s">
        <v>43</v>
      </c>
      <c r="L254" t="s">
        <v>91</v>
      </c>
      <c r="M254" t="s">
        <v>92</v>
      </c>
      <c r="N254" t="s">
        <v>80</v>
      </c>
      <c r="O254" t="s">
        <v>20</v>
      </c>
      <c r="P254">
        <v>2</v>
      </c>
      <c r="Q254">
        <v>1200</v>
      </c>
      <c r="R254">
        <v>76</v>
      </c>
      <c r="S254" t="s">
        <v>78</v>
      </c>
      <c r="T254" t="s">
        <v>30</v>
      </c>
      <c r="U254" t="s">
        <v>3803</v>
      </c>
      <c r="V254" t="s">
        <v>36</v>
      </c>
      <c r="W254" t="s">
        <v>82</v>
      </c>
      <c r="X254">
        <v>4</v>
      </c>
    </row>
    <row r="255" spans="2:24">
      <c r="B255" t="s">
        <v>413</v>
      </c>
      <c r="C255" t="s">
        <v>160</v>
      </c>
      <c r="D255" t="s">
        <v>55</v>
      </c>
      <c r="E255" t="s">
        <v>3549</v>
      </c>
      <c r="F255" t="s">
        <v>147</v>
      </c>
      <c r="G255" t="s">
        <v>96</v>
      </c>
      <c r="H255">
        <v>37</v>
      </c>
      <c r="I255" t="s">
        <v>3550</v>
      </c>
      <c r="J255" t="s">
        <v>63</v>
      </c>
      <c r="K255" t="s">
        <v>42</v>
      </c>
      <c r="L255" t="s">
        <v>91</v>
      </c>
      <c r="M255" t="s">
        <v>92</v>
      </c>
      <c r="N255" t="s">
        <v>80</v>
      </c>
      <c r="O255" t="s">
        <v>35</v>
      </c>
      <c r="P255">
        <v>2.9</v>
      </c>
      <c r="Q255">
        <v>1200</v>
      </c>
      <c r="R255">
        <v>79</v>
      </c>
      <c r="S255" t="s">
        <v>78</v>
      </c>
      <c r="T255" t="s">
        <v>30</v>
      </c>
      <c r="U255" t="s">
        <v>3804</v>
      </c>
      <c r="V255" t="s">
        <v>36</v>
      </c>
      <c r="W255" t="s">
        <v>82</v>
      </c>
      <c r="X255">
        <v>4</v>
      </c>
    </row>
    <row r="256" spans="2:24">
      <c r="B256" t="s">
        <v>414</v>
      </c>
      <c r="C256" t="s">
        <v>160</v>
      </c>
      <c r="D256" t="s">
        <v>55</v>
      </c>
      <c r="E256" t="s">
        <v>3549</v>
      </c>
      <c r="F256" t="s">
        <v>147</v>
      </c>
      <c r="G256" t="s">
        <v>96</v>
      </c>
      <c r="H256">
        <v>37</v>
      </c>
      <c r="I256" t="s">
        <v>3550</v>
      </c>
      <c r="J256" t="s">
        <v>28</v>
      </c>
      <c r="K256" t="s">
        <v>42</v>
      </c>
      <c r="L256" t="s">
        <v>91</v>
      </c>
      <c r="M256" t="s">
        <v>92</v>
      </c>
      <c r="N256" t="s">
        <v>80</v>
      </c>
      <c r="O256" t="s">
        <v>35</v>
      </c>
      <c r="P256">
        <v>2.9</v>
      </c>
      <c r="Q256">
        <v>1200</v>
      </c>
      <c r="R256">
        <v>79</v>
      </c>
      <c r="S256" t="s">
        <v>78</v>
      </c>
      <c r="T256" t="s">
        <v>30</v>
      </c>
      <c r="U256" t="s">
        <v>3805</v>
      </c>
      <c r="V256" t="s">
        <v>36</v>
      </c>
      <c r="W256" t="s">
        <v>82</v>
      </c>
      <c r="X256">
        <v>4</v>
      </c>
    </row>
    <row r="257" spans="2:24">
      <c r="B257" t="s">
        <v>415</v>
      </c>
      <c r="C257" t="s">
        <v>160</v>
      </c>
      <c r="D257" t="s">
        <v>55</v>
      </c>
      <c r="E257" t="s">
        <v>3549</v>
      </c>
      <c r="F257" t="s">
        <v>147</v>
      </c>
      <c r="G257" t="s">
        <v>96</v>
      </c>
      <c r="H257">
        <v>37</v>
      </c>
      <c r="I257" t="s">
        <v>3550</v>
      </c>
      <c r="J257" t="s">
        <v>79</v>
      </c>
      <c r="K257" t="s">
        <v>42</v>
      </c>
      <c r="L257" t="s">
        <v>91</v>
      </c>
      <c r="M257" t="s">
        <v>92</v>
      </c>
      <c r="N257" t="s">
        <v>80</v>
      </c>
      <c r="O257" t="s">
        <v>35</v>
      </c>
      <c r="P257">
        <v>2.9</v>
      </c>
      <c r="Q257">
        <v>1200</v>
      </c>
      <c r="R257">
        <v>79</v>
      </c>
      <c r="S257" t="s">
        <v>78</v>
      </c>
      <c r="T257" t="s">
        <v>30</v>
      </c>
      <c r="U257" t="s">
        <v>3806</v>
      </c>
      <c r="V257" t="s">
        <v>36</v>
      </c>
      <c r="W257" t="s">
        <v>82</v>
      </c>
      <c r="X257">
        <v>4</v>
      </c>
    </row>
    <row r="258" spans="2:24">
      <c r="B258" t="s">
        <v>416</v>
      </c>
      <c r="C258" t="s">
        <v>160</v>
      </c>
      <c r="D258" t="s">
        <v>55</v>
      </c>
      <c r="E258" t="s">
        <v>3549</v>
      </c>
      <c r="F258" t="s">
        <v>147</v>
      </c>
      <c r="G258" t="s">
        <v>96</v>
      </c>
      <c r="H258">
        <v>37</v>
      </c>
      <c r="I258" t="s">
        <v>3550</v>
      </c>
      <c r="J258" t="s">
        <v>30</v>
      </c>
      <c r="K258" t="s">
        <v>42</v>
      </c>
      <c r="L258" t="s">
        <v>91</v>
      </c>
      <c r="M258" t="s">
        <v>92</v>
      </c>
      <c r="N258" t="s">
        <v>80</v>
      </c>
      <c r="O258" t="s">
        <v>35</v>
      </c>
      <c r="P258">
        <v>2.9</v>
      </c>
      <c r="Q258">
        <v>1200</v>
      </c>
      <c r="R258">
        <v>79</v>
      </c>
      <c r="S258" t="s">
        <v>78</v>
      </c>
      <c r="T258" t="s">
        <v>30</v>
      </c>
      <c r="U258" t="s">
        <v>3807</v>
      </c>
      <c r="V258" t="s">
        <v>36</v>
      </c>
      <c r="W258" t="s">
        <v>82</v>
      </c>
      <c r="X258">
        <v>4</v>
      </c>
    </row>
    <row r="259" spans="2:24">
      <c r="B259" t="s">
        <v>417</v>
      </c>
      <c r="C259" t="s">
        <v>160</v>
      </c>
      <c r="D259" t="s">
        <v>41</v>
      </c>
      <c r="E259" t="s">
        <v>3549</v>
      </c>
      <c r="F259" t="s">
        <v>148</v>
      </c>
      <c r="G259" t="s">
        <v>90</v>
      </c>
      <c r="H259">
        <v>18</v>
      </c>
      <c r="I259" t="s">
        <v>3550</v>
      </c>
      <c r="J259" t="s">
        <v>63</v>
      </c>
      <c r="K259" t="s">
        <v>43</v>
      </c>
      <c r="L259" t="s">
        <v>91</v>
      </c>
      <c r="M259" t="s">
        <v>92</v>
      </c>
      <c r="N259" t="s">
        <v>33</v>
      </c>
      <c r="O259" t="s">
        <v>3552</v>
      </c>
      <c r="P259">
        <v>1.7</v>
      </c>
      <c r="Q259">
        <v>600</v>
      </c>
      <c r="R259">
        <v>73</v>
      </c>
      <c r="S259" t="s">
        <v>78</v>
      </c>
      <c r="T259" t="s">
        <v>30</v>
      </c>
      <c r="U259" t="s">
        <v>3808</v>
      </c>
      <c r="V259" t="s">
        <v>36</v>
      </c>
      <c r="W259" t="s">
        <v>82</v>
      </c>
      <c r="X259">
        <v>4</v>
      </c>
    </row>
    <row r="260" spans="2:24">
      <c r="B260" t="s">
        <v>418</v>
      </c>
      <c r="C260" t="s">
        <v>160</v>
      </c>
      <c r="D260" t="s">
        <v>41</v>
      </c>
      <c r="E260" t="s">
        <v>3549</v>
      </c>
      <c r="F260" t="s">
        <v>148</v>
      </c>
      <c r="G260" t="s">
        <v>90</v>
      </c>
      <c r="H260">
        <v>18</v>
      </c>
      <c r="I260" t="s">
        <v>3550</v>
      </c>
      <c r="J260" t="s">
        <v>28</v>
      </c>
      <c r="K260" t="s">
        <v>43</v>
      </c>
      <c r="L260" t="s">
        <v>91</v>
      </c>
      <c r="M260" t="s">
        <v>92</v>
      </c>
      <c r="N260" t="s">
        <v>33</v>
      </c>
      <c r="O260" t="s">
        <v>3552</v>
      </c>
      <c r="P260">
        <v>1.7</v>
      </c>
      <c r="Q260">
        <v>600</v>
      </c>
      <c r="R260">
        <v>73</v>
      </c>
      <c r="S260" t="s">
        <v>78</v>
      </c>
      <c r="T260" t="s">
        <v>30</v>
      </c>
      <c r="U260" t="s">
        <v>3809</v>
      </c>
      <c r="V260" t="s">
        <v>36</v>
      </c>
      <c r="W260" t="s">
        <v>82</v>
      </c>
      <c r="X260">
        <v>4</v>
      </c>
    </row>
    <row r="261" spans="2:24">
      <c r="B261" t="s">
        <v>419</v>
      </c>
      <c r="C261" t="s">
        <v>160</v>
      </c>
      <c r="D261" t="s">
        <v>41</v>
      </c>
      <c r="E261" t="s">
        <v>3549</v>
      </c>
      <c r="F261" t="s">
        <v>148</v>
      </c>
      <c r="G261" t="s">
        <v>90</v>
      </c>
      <c r="H261">
        <v>18</v>
      </c>
      <c r="I261" t="s">
        <v>3550</v>
      </c>
      <c r="J261" t="s">
        <v>79</v>
      </c>
      <c r="K261" t="s">
        <v>43</v>
      </c>
      <c r="L261" t="s">
        <v>91</v>
      </c>
      <c r="M261" t="s">
        <v>92</v>
      </c>
      <c r="N261" t="s">
        <v>33</v>
      </c>
      <c r="O261" t="s">
        <v>3552</v>
      </c>
      <c r="P261">
        <v>1.7</v>
      </c>
      <c r="Q261">
        <v>600</v>
      </c>
      <c r="R261">
        <v>73</v>
      </c>
      <c r="S261" t="s">
        <v>78</v>
      </c>
      <c r="T261" t="s">
        <v>30</v>
      </c>
      <c r="U261" t="s">
        <v>3810</v>
      </c>
      <c r="V261" t="s">
        <v>36</v>
      </c>
      <c r="W261" t="s">
        <v>82</v>
      </c>
      <c r="X261">
        <v>4</v>
      </c>
    </row>
    <row r="262" spans="2:24">
      <c r="B262" t="s">
        <v>420</v>
      </c>
      <c r="C262" t="s">
        <v>160</v>
      </c>
      <c r="D262" t="s">
        <v>41</v>
      </c>
      <c r="E262" t="s">
        <v>3549</v>
      </c>
      <c r="F262" t="s">
        <v>148</v>
      </c>
      <c r="G262" t="s">
        <v>90</v>
      </c>
      <c r="H262">
        <v>18</v>
      </c>
      <c r="I262" t="s">
        <v>3550</v>
      </c>
      <c r="J262" t="s">
        <v>30</v>
      </c>
      <c r="K262" t="s">
        <v>43</v>
      </c>
      <c r="L262" t="s">
        <v>91</v>
      </c>
      <c r="M262" t="s">
        <v>92</v>
      </c>
      <c r="N262" t="s">
        <v>33</v>
      </c>
      <c r="O262" t="s">
        <v>3552</v>
      </c>
      <c r="P262">
        <v>1.7</v>
      </c>
      <c r="Q262">
        <v>600</v>
      </c>
      <c r="R262">
        <v>73</v>
      </c>
      <c r="S262" t="s">
        <v>78</v>
      </c>
      <c r="T262" t="s">
        <v>30</v>
      </c>
      <c r="U262" t="s">
        <v>3811</v>
      </c>
      <c r="V262" t="s">
        <v>36</v>
      </c>
      <c r="W262" t="s">
        <v>82</v>
      </c>
      <c r="X262">
        <v>4</v>
      </c>
    </row>
    <row r="263" spans="2:24">
      <c r="B263" t="s">
        <v>421</v>
      </c>
      <c r="C263" t="s">
        <v>160</v>
      </c>
      <c r="D263" t="s">
        <v>55</v>
      </c>
      <c r="E263" t="s">
        <v>3549</v>
      </c>
      <c r="F263" t="s">
        <v>148</v>
      </c>
      <c r="G263" t="s">
        <v>90</v>
      </c>
      <c r="H263">
        <v>19</v>
      </c>
      <c r="I263" t="s">
        <v>3550</v>
      </c>
      <c r="J263" t="s">
        <v>63</v>
      </c>
      <c r="K263" t="s">
        <v>42</v>
      </c>
      <c r="L263" t="s">
        <v>91</v>
      </c>
      <c r="M263" t="s">
        <v>92</v>
      </c>
      <c r="N263" t="s">
        <v>33</v>
      </c>
      <c r="O263" t="s">
        <v>20</v>
      </c>
      <c r="P263">
        <v>0.8</v>
      </c>
      <c r="Q263">
        <v>600</v>
      </c>
      <c r="R263">
        <v>76</v>
      </c>
      <c r="S263" t="s">
        <v>78</v>
      </c>
      <c r="T263" t="s">
        <v>30</v>
      </c>
      <c r="U263" t="s">
        <v>3812</v>
      </c>
      <c r="V263" t="s">
        <v>36</v>
      </c>
      <c r="W263" t="s">
        <v>82</v>
      </c>
      <c r="X263">
        <v>4</v>
      </c>
    </row>
    <row r="264" spans="2:24">
      <c r="B264" t="s">
        <v>422</v>
      </c>
      <c r="C264" t="s">
        <v>160</v>
      </c>
      <c r="D264" t="s">
        <v>55</v>
      </c>
      <c r="E264" t="s">
        <v>3549</v>
      </c>
      <c r="F264" t="s">
        <v>148</v>
      </c>
      <c r="G264" t="s">
        <v>90</v>
      </c>
      <c r="H264">
        <v>19</v>
      </c>
      <c r="I264" t="s">
        <v>3550</v>
      </c>
      <c r="J264" t="s">
        <v>28</v>
      </c>
      <c r="K264" t="s">
        <v>42</v>
      </c>
      <c r="L264" t="s">
        <v>91</v>
      </c>
      <c r="M264" t="s">
        <v>92</v>
      </c>
      <c r="N264" t="s">
        <v>33</v>
      </c>
      <c r="O264" t="s">
        <v>20</v>
      </c>
      <c r="P264">
        <v>0.8</v>
      </c>
      <c r="Q264">
        <v>600</v>
      </c>
      <c r="R264">
        <v>76</v>
      </c>
      <c r="S264" t="s">
        <v>78</v>
      </c>
      <c r="T264" t="s">
        <v>30</v>
      </c>
      <c r="U264" t="s">
        <v>3813</v>
      </c>
      <c r="V264" t="s">
        <v>36</v>
      </c>
      <c r="W264" t="s">
        <v>82</v>
      </c>
      <c r="X264">
        <v>4</v>
      </c>
    </row>
    <row r="265" spans="2:24">
      <c r="B265" t="s">
        <v>423</v>
      </c>
      <c r="C265" t="s">
        <v>160</v>
      </c>
      <c r="D265" t="s">
        <v>55</v>
      </c>
      <c r="E265" t="s">
        <v>3549</v>
      </c>
      <c r="F265" t="s">
        <v>148</v>
      </c>
      <c r="G265" t="s">
        <v>90</v>
      </c>
      <c r="H265">
        <v>19</v>
      </c>
      <c r="I265" t="s">
        <v>3550</v>
      </c>
      <c r="J265" t="s">
        <v>79</v>
      </c>
      <c r="K265" t="s">
        <v>42</v>
      </c>
      <c r="L265" t="s">
        <v>91</v>
      </c>
      <c r="M265" t="s">
        <v>92</v>
      </c>
      <c r="N265" t="s">
        <v>33</v>
      </c>
      <c r="O265" t="s">
        <v>20</v>
      </c>
      <c r="P265">
        <v>0.8</v>
      </c>
      <c r="Q265">
        <v>600</v>
      </c>
      <c r="R265">
        <v>76</v>
      </c>
      <c r="S265" t="s">
        <v>78</v>
      </c>
      <c r="T265" t="s">
        <v>30</v>
      </c>
      <c r="U265" t="s">
        <v>3814</v>
      </c>
      <c r="V265" t="s">
        <v>36</v>
      </c>
      <c r="W265" t="s">
        <v>82</v>
      </c>
      <c r="X265">
        <v>4</v>
      </c>
    </row>
    <row r="266" spans="2:24">
      <c r="B266" t="s">
        <v>424</v>
      </c>
      <c r="C266" t="s">
        <v>160</v>
      </c>
      <c r="D266" t="s">
        <v>55</v>
      </c>
      <c r="E266" t="s">
        <v>3549</v>
      </c>
      <c r="F266" t="s">
        <v>148</v>
      </c>
      <c r="G266" t="s">
        <v>90</v>
      </c>
      <c r="H266">
        <v>19</v>
      </c>
      <c r="I266" t="s">
        <v>3550</v>
      </c>
      <c r="J266" t="s">
        <v>30</v>
      </c>
      <c r="K266" t="s">
        <v>42</v>
      </c>
      <c r="L266" t="s">
        <v>91</v>
      </c>
      <c r="M266" t="s">
        <v>92</v>
      </c>
      <c r="N266" t="s">
        <v>33</v>
      </c>
      <c r="O266" t="s">
        <v>20</v>
      </c>
      <c r="P266">
        <v>0.8</v>
      </c>
      <c r="Q266">
        <v>600</v>
      </c>
      <c r="R266">
        <v>76</v>
      </c>
      <c r="S266" t="s">
        <v>78</v>
      </c>
      <c r="T266" t="s">
        <v>30</v>
      </c>
      <c r="U266" t="s">
        <v>3815</v>
      </c>
      <c r="V266" t="s">
        <v>36</v>
      </c>
      <c r="W266" t="s">
        <v>82</v>
      </c>
      <c r="X266">
        <v>4</v>
      </c>
    </row>
    <row r="267" spans="2:24">
      <c r="B267" t="s">
        <v>425</v>
      </c>
      <c r="C267" t="s">
        <v>160</v>
      </c>
      <c r="D267" t="s">
        <v>41</v>
      </c>
      <c r="E267" t="s">
        <v>3549</v>
      </c>
      <c r="F267" t="s">
        <v>148</v>
      </c>
      <c r="G267" t="s">
        <v>90</v>
      </c>
      <c r="H267">
        <v>24</v>
      </c>
      <c r="I267" t="s">
        <v>3550</v>
      </c>
      <c r="J267" t="s">
        <v>63</v>
      </c>
      <c r="K267" t="s">
        <v>43</v>
      </c>
      <c r="L267" t="s">
        <v>91</v>
      </c>
      <c r="M267" t="s">
        <v>92</v>
      </c>
      <c r="N267" t="s">
        <v>33</v>
      </c>
      <c r="O267" t="s">
        <v>3552</v>
      </c>
      <c r="P267">
        <v>1.7</v>
      </c>
      <c r="Q267">
        <v>800</v>
      </c>
      <c r="R267">
        <v>73</v>
      </c>
      <c r="S267" t="s">
        <v>78</v>
      </c>
      <c r="T267" t="s">
        <v>30</v>
      </c>
      <c r="U267" t="s">
        <v>3816</v>
      </c>
      <c r="V267" t="s">
        <v>36</v>
      </c>
      <c r="W267" t="s">
        <v>82</v>
      </c>
      <c r="X267">
        <v>4</v>
      </c>
    </row>
    <row r="268" spans="2:24">
      <c r="B268" t="s">
        <v>426</v>
      </c>
      <c r="C268" t="s">
        <v>160</v>
      </c>
      <c r="D268" t="s">
        <v>41</v>
      </c>
      <c r="E268" t="s">
        <v>3549</v>
      </c>
      <c r="F268" t="s">
        <v>148</v>
      </c>
      <c r="G268" t="s">
        <v>90</v>
      </c>
      <c r="H268">
        <v>24</v>
      </c>
      <c r="I268" t="s">
        <v>3550</v>
      </c>
      <c r="J268" t="s">
        <v>28</v>
      </c>
      <c r="K268" t="s">
        <v>43</v>
      </c>
      <c r="L268" t="s">
        <v>91</v>
      </c>
      <c r="M268" t="s">
        <v>92</v>
      </c>
      <c r="N268" t="s">
        <v>33</v>
      </c>
      <c r="O268" t="s">
        <v>3552</v>
      </c>
      <c r="P268">
        <v>1.7</v>
      </c>
      <c r="Q268">
        <v>800</v>
      </c>
      <c r="R268">
        <v>73</v>
      </c>
      <c r="S268" t="s">
        <v>78</v>
      </c>
      <c r="T268" t="s">
        <v>30</v>
      </c>
      <c r="U268" t="s">
        <v>3817</v>
      </c>
      <c r="V268" t="s">
        <v>36</v>
      </c>
      <c r="W268" t="s">
        <v>82</v>
      </c>
      <c r="X268">
        <v>4</v>
      </c>
    </row>
    <row r="269" spans="2:24">
      <c r="B269" t="s">
        <v>427</v>
      </c>
      <c r="C269" t="s">
        <v>160</v>
      </c>
      <c r="D269" t="s">
        <v>41</v>
      </c>
      <c r="E269" t="s">
        <v>3549</v>
      </c>
      <c r="F269" t="s">
        <v>148</v>
      </c>
      <c r="G269" t="s">
        <v>90</v>
      </c>
      <c r="H269">
        <v>24</v>
      </c>
      <c r="I269" t="s">
        <v>3550</v>
      </c>
      <c r="J269" t="s">
        <v>79</v>
      </c>
      <c r="K269" t="s">
        <v>43</v>
      </c>
      <c r="L269" t="s">
        <v>91</v>
      </c>
      <c r="M269" t="s">
        <v>92</v>
      </c>
      <c r="N269" t="s">
        <v>33</v>
      </c>
      <c r="O269" t="s">
        <v>3552</v>
      </c>
      <c r="P269">
        <v>1.7</v>
      </c>
      <c r="Q269">
        <v>800</v>
      </c>
      <c r="R269">
        <v>73</v>
      </c>
      <c r="S269" t="s">
        <v>78</v>
      </c>
      <c r="T269" t="s">
        <v>30</v>
      </c>
      <c r="U269" t="s">
        <v>3818</v>
      </c>
      <c r="V269" t="s">
        <v>36</v>
      </c>
      <c r="W269" t="s">
        <v>82</v>
      </c>
      <c r="X269">
        <v>4</v>
      </c>
    </row>
    <row r="270" spans="2:24">
      <c r="B270" t="s">
        <v>428</v>
      </c>
      <c r="C270" t="s">
        <v>160</v>
      </c>
      <c r="D270" t="s">
        <v>41</v>
      </c>
      <c r="E270" t="s">
        <v>3549</v>
      </c>
      <c r="F270" t="s">
        <v>148</v>
      </c>
      <c r="G270" t="s">
        <v>90</v>
      </c>
      <c r="H270">
        <v>24</v>
      </c>
      <c r="I270" t="s">
        <v>3550</v>
      </c>
      <c r="J270" t="s">
        <v>30</v>
      </c>
      <c r="K270" t="s">
        <v>43</v>
      </c>
      <c r="L270" t="s">
        <v>91</v>
      </c>
      <c r="M270" t="s">
        <v>92</v>
      </c>
      <c r="N270" t="s">
        <v>33</v>
      </c>
      <c r="O270" t="s">
        <v>3552</v>
      </c>
      <c r="P270">
        <v>1.7</v>
      </c>
      <c r="Q270">
        <v>800</v>
      </c>
      <c r="R270">
        <v>73</v>
      </c>
      <c r="S270" t="s">
        <v>78</v>
      </c>
      <c r="T270" t="s">
        <v>30</v>
      </c>
      <c r="U270" t="s">
        <v>3819</v>
      </c>
      <c r="V270" t="s">
        <v>36</v>
      </c>
      <c r="W270" t="s">
        <v>82</v>
      </c>
      <c r="X270">
        <v>4</v>
      </c>
    </row>
    <row r="271" spans="2:24">
      <c r="B271" t="s">
        <v>429</v>
      </c>
      <c r="C271" t="s">
        <v>160</v>
      </c>
      <c r="D271" t="s">
        <v>55</v>
      </c>
      <c r="E271" t="s">
        <v>3549</v>
      </c>
      <c r="F271" t="s">
        <v>148</v>
      </c>
      <c r="G271" t="s">
        <v>90</v>
      </c>
      <c r="H271">
        <v>25</v>
      </c>
      <c r="I271" t="s">
        <v>3550</v>
      </c>
      <c r="J271" t="s">
        <v>63</v>
      </c>
      <c r="K271" t="s">
        <v>42</v>
      </c>
      <c r="L271" t="s">
        <v>91</v>
      </c>
      <c r="M271" t="s">
        <v>92</v>
      </c>
      <c r="N271" t="s">
        <v>33</v>
      </c>
      <c r="O271" t="s">
        <v>20</v>
      </c>
      <c r="P271">
        <v>1.7</v>
      </c>
      <c r="Q271">
        <v>800</v>
      </c>
      <c r="R271">
        <v>76</v>
      </c>
      <c r="S271" t="s">
        <v>78</v>
      </c>
      <c r="T271" t="s">
        <v>30</v>
      </c>
      <c r="U271" t="s">
        <v>3820</v>
      </c>
      <c r="V271" t="s">
        <v>36</v>
      </c>
      <c r="W271" t="s">
        <v>82</v>
      </c>
      <c r="X271">
        <v>4</v>
      </c>
    </row>
    <row r="272" spans="2:24">
      <c r="B272" t="s">
        <v>430</v>
      </c>
      <c r="C272" t="s">
        <v>160</v>
      </c>
      <c r="D272" t="s">
        <v>55</v>
      </c>
      <c r="E272" t="s">
        <v>3549</v>
      </c>
      <c r="F272" t="s">
        <v>148</v>
      </c>
      <c r="G272" t="s">
        <v>90</v>
      </c>
      <c r="H272">
        <v>25</v>
      </c>
      <c r="I272" t="s">
        <v>3550</v>
      </c>
      <c r="J272" t="s">
        <v>28</v>
      </c>
      <c r="K272" t="s">
        <v>42</v>
      </c>
      <c r="L272" t="s">
        <v>91</v>
      </c>
      <c r="M272" t="s">
        <v>92</v>
      </c>
      <c r="N272" t="s">
        <v>33</v>
      </c>
      <c r="O272" t="s">
        <v>20</v>
      </c>
      <c r="P272">
        <v>1.7</v>
      </c>
      <c r="Q272">
        <v>800</v>
      </c>
      <c r="R272">
        <v>76</v>
      </c>
      <c r="S272" t="s">
        <v>78</v>
      </c>
      <c r="T272" t="s">
        <v>30</v>
      </c>
      <c r="U272" t="s">
        <v>3821</v>
      </c>
      <c r="V272" t="s">
        <v>36</v>
      </c>
      <c r="W272" t="s">
        <v>82</v>
      </c>
      <c r="X272">
        <v>4</v>
      </c>
    </row>
    <row r="273" spans="2:24">
      <c r="B273" t="s">
        <v>431</v>
      </c>
      <c r="C273" t="s">
        <v>160</v>
      </c>
      <c r="D273" t="s">
        <v>55</v>
      </c>
      <c r="E273" t="s">
        <v>3549</v>
      </c>
      <c r="F273" t="s">
        <v>148</v>
      </c>
      <c r="G273" t="s">
        <v>90</v>
      </c>
      <c r="H273">
        <v>25</v>
      </c>
      <c r="I273" t="s">
        <v>3550</v>
      </c>
      <c r="J273" t="s">
        <v>79</v>
      </c>
      <c r="K273" t="s">
        <v>42</v>
      </c>
      <c r="L273" t="s">
        <v>91</v>
      </c>
      <c r="M273" t="s">
        <v>92</v>
      </c>
      <c r="N273" t="s">
        <v>33</v>
      </c>
      <c r="O273" t="s">
        <v>20</v>
      </c>
      <c r="P273">
        <v>1.7</v>
      </c>
      <c r="Q273">
        <v>800</v>
      </c>
      <c r="R273">
        <v>76</v>
      </c>
      <c r="S273" t="s">
        <v>78</v>
      </c>
      <c r="T273" t="s">
        <v>30</v>
      </c>
      <c r="U273" t="s">
        <v>3822</v>
      </c>
      <c r="V273" t="s">
        <v>36</v>
      </c>
      <c r="W273" t="s">
        <v>82</v>
      </c>
      <c r="X273">
        <v>4</v>
      </c>
    </row>
    <row r="274" spans="2:24">
      <c r="B274" t="s">
        <v>432</v>
      </c>
      <c r="C274" t="s">
        <v>160</v>
      </c>
      <c r="D274" t="s">
        <v>55</v>
      </c>
      <c r="E274" t="s">
        <v>3549</v>
      </c>
      <c r="F274" t="s">
        <v>148</v>
      </c>
      <c r="G274" t="s">
        <v>90</v>
      </c>
      <c r="H274">
        <v>25</v>
      </c>
      <c r="I274" t="s">
        <v>3550</v>
      </c>
      <c r="J274" t="s">
        <v>30</v>
      </c>
      <c r="K274" t="s">
        <v>42</v>
      </c>
      <c r="L274" t="s">
        <v>91</v>
      </c>
      <c r="M274" t="s">
        <v>92</v>
      </c>
      <c r="N274" t="s">
        <v>33</v>
      </c>
      <c r="O274" t="s">
        <v>20</v>
      </c>
      <c r="P274">
        <v>1.7</v>
      </c>
      <c r="Q274">
        <v>800</v>
      </c>
      <c r="R274">
        <v>76</v>
      </c>
      <c r="S274" t="s">
        <v>78</v>
      </c>
      <c r="T274" t="s">
        <v>30</v>
      </c>
      <c r="U274" t="s">
        <v>3823</v>
      </c>
      <c r="V274" t="s">
        <v>36</v>
      </c>
      <c r="W274" t="s">
        <v>82</v>
      </c>
      <c r="X274">
        <v>4</v>
      </c>
    </row>
    <row r="275" spans="2:24">
      <c r="B275" t="s">
        <v>433</v>
      </c>
      <c r="C275" t="s">
        <v>160</v>
      </c>
      <c r="D275" t="s">
        <v>41</v>
      </c>
      <c r="E275" t="s">
        <v>3549</v>
      </c>
      <c r="F275" t="s">
        <v>148</v>
      </c>
      <c r="G275" t="s">
        <v>90</v>
      </c>
      <c r="H275">
        <v>30</v>
      </c>
      <c r="I275" t="s">
        <v>3550</v>
      </c>
      <c r="J275" t="s">
        <v>63</v>
      </c>
      <c r="K275" t="s">
        <v>43</v>
      </c>
      <c r="L275" t="s">
        <v>91</v>
      </c>
      <c r="M275" t="s">
        <v>92</v>
      </c>
      <c r="N275" t="s">
        <v>33</v>
      </c>
      <c r="O275" t="s">
        <v>20</v>
      </c>
      <c r="P275">
        <v>2</v>
      </c>
      <c r="Q275">
        <v>1000</v>
      </c>
      <c r="R275">
        <v>76</v>
      </c>
      <c r="S275" t="s">
        <v>78</v>
      </c>
      <c r="T275" t="s">
        <v>30</v>
      </c>
      <c r="U275" t="s">
        <v>3824</v>
      </c>
      <c r="V275" t="s">
        <v>36</v>
      </c>
      <c r="W275" t="s">
        <v>82</v>
      </c>
      <c r="X275">
        <v>4</v>
      </c>
    </row>
    <row r="276" spans="2:24">
      <c r="B276" t="s">
        <v>434</v>
      </c>
      <c r="C276" t="s">
        <v>160</v>
      </c>
      <c r="D276" t="s">
        <v>41</v>
      </c>
      <c r="E276" t="s">
        <v>3549</v>
      </c>
      <c r="F276" t="s">
        <v>148</v>
      </c>
      <c r="G276" t="s">
        <v>90</v>
      </c>
      <c r="H276">
        <v>30</v>
      </c>
      <c r="I276" t="s">
        <v>3550</v>
      </c>
      <c r="J276" t="s">
        <v>28</v>
      </c>
      <c r="K276" t="s">
        <v>43</v>
      </c>
      <c r="L276" t="s">
        <v>91</v>
      </c>
      <c r="M276" t="s">
        <v>92</v>
      </c>
      <c r="N276" t="s">
        <v>33</v>
      </c>
      <c r="O276" t="s">
        <v>20</v>
      </c>
      <c r="P276">
        <v>2</v>
      </c>
      <c r="Q276">
        <v>1000</v>
      </c>
      <c r="R276">
        <v>76</v>
      </c>
      <c r="S276" t="s">
        <v>78</v>
      </c>
      <c r="T276" t="s">
        <v>30</v>
      </c>
      <c r="U276" t="s">
        <v>3825</v>
      </c>
      <c r="V276" t="s">
        <v>36</v>
      </c>
      <c r="W276" t="s">
        <v>82</v>
      </c>
      <c r="X276">
        <v>4</v>
      </c>
    </row>
    <row r="277" spans="2:24">
      <c r="B277" t="s">
        <v>435</v>
      </c>
      <c r="C277" t="s">
        <v>160</v>
      </c>
      <c r="D277" t="s">
        <v>41</v>
      </c>
      <c r="E277" t="s">
        <v>3549</v>
      </c>
      <c r="F277" t="s">
        <v>148</v>
      </c>
      <c r="G277" t="s">
        <v>90</v>
      </c>
      <c r="H277">
        <v>30</v>
      </c>
      <c r="I277" t="s">
        <v>3550</v>
      </c>
      <c r="J277" t="s">
        <v>79</v>
      </c>
      <c r="K277" t="s">
        <v>43</v>
      </c>
      <c r="L277" t="s">
        <v>91</v>
      </c>
      <c r="M277" t="s">
        <v>92</v>
      </c>
      <c r="N277" t="s">
        <v>33</v>
      </c>
      <c r="O277" t="s">
        <v>20</v>
      </c>
      <c r="P277">
        <v>2</v>
      </c>
      <c r="Q277">
        <v>1000</v>
      </c>
      <c r="R277">
        <v>76</v>
      </c>
      <c r="S277" t="s">
        <v>78</v>
      </c>
      <c r="T277" t="s">
        <v>30</v>
      </c>
      <c r="U277" t="s">
        <v>3826</v>
      </c>
      <c r="V277" t="s">
        <v>36</v>
      </c>
      <c r="W277" t="s">
        <v>82</v>
      </c>
      <c r="X277">
        <v>4</v>
      </c>
    </row>
    <row r="278" spans="2:24">
      <c r="B278" t="s">
        <v>436</v>
      </c>
      <c r="C278" t="s">
        <v>160</v>
      </c>
      <c r="D278" t="s">
        <v>41</v>
      </c>
      <c r="E278" t="s">
        <v>3549</v>
      </c>
      <c r="F278" t="s">
        <v>148</v>
      </c>
      <c r="G278" t="s">
        <v>90</v>
      </c>
      <c r="H278">
        <v>30</v>
      </c>
      <c r="I278" t="s">
        <v>3550</v>
      </c>
      <c r="J278" t="s">
        <v>30</v>
      </c>
      <c r="K278" t="s">
        <v>43</v>
      </c>
      <c r="L278" t="s">
        <v>91</v>
      </c>
      <c r="M278" t="s">
        <v>92</v>
      </c>
      <c r="N278" t="s">
        <v>33</v>
      </c>
      <c r="O278" t="s">
        <v>20</v>
      </c>
      <c r="P278">
        <v>2</v>
      </c>
      <c r="Q278">
        <v>1000</v>
      </c>
      <c r="R278">
        <v>76</v>
      </c>
      <c r="S278" t="s">
        <v>78</v>
      </c>
      <c r="T278" t="s">
        <v>30</v>
      </c>
      <c r="U278" t="s">
        <v>3827</v>
      </c>
      <c r="V278" t="s">
        <v>36</v>
      </c>
      <c r="W278" t="s">
        <v>82</v>
      </c>
      <c r="X278">
        <v>4</v>
      </c>
    </row>
    <row r="279" spans="2:24">
      <c r="B279" t="s">
        <v>437</v>
      </c>
      <c r="C279" t="s">
        <v>160</v>
      </c>
      <c r="D279" t="s">
        <v>55</v>
      </c>
      <c r="E279" t="s">
        <v>3549</v>
      </c>
      <c r="F279" t="s">
        <v>148</v>
      </c>
      <c r="G279" t="s">
        <v>90</v>
      </c>
      <c r="H279">
        <v>31</v>
      </c>
      <c r="I279" t="s">
        <v>3550</v>
      </c>
      <c r="J279" t="s">
        <v>63</v>
      </c>
      <c r="K279" t="s">
        <v>42</v>
      </c>
      <c r="L279" t="s">
        <v>91</v>
      </c>
      <c r="M279" t="s">
        <v>92</v>
      </c>
      <c r="N279" t="s">
        <v>33</v>
      </c>
      <c r="O279" t="s">
        <v>20</v>
      </c>
      <c r="P279">
        <v>2.2000000000000002</v>
      </c>
      <c r="Q279">
        <v>1000</v>
      </c>
      <c r="R279">
        <v>79</v>
      </c>
      <c r="S279" t="s">
        <v>78</v>
      </c>
      <c r="T279" t="s">
        <v>30</v>
      </c>
      <c r="U279" t="s">
        <v>3828</v>
      </c>
      <c r="V279" t="s">
        <v>36</v>
      </c>
      <c r="W279" t="s">
        <v>82</v>
      </c>
      <c r="X279">
        <v>4</v>
      </c>
    </row>
    <row r="280" spans="2:24">
      <c r="B280" t="s">
        <v>438</v>
      </c>
      <c r="C280" t="s">
        <v>160</v>
      </c>
      <c r="D280" t="s">
        <v>55</v>
      </c>
      <c r="E280" t="s">
        <v>3549</v>
      </c>
      <c r="F280" t="s">
        <v>148</v>
      </c>
      <c r="G280" t="s">
        <v>90</v>
      </c>
      <c r="H280">
        <v>31</v>
      </c>
      <c r="I280" t="s">
        <v>3550</v>
      </c>
      <c r="J280" t="s">
        <v>28</v>
      </c>
      <c r="K280" t="s">
        <v>42</v>
      </c>
      <c r="L280" t="s">
        <v>91</v>
      </c>
      <c r="M280" t="s">
        <v>92</v>
      </c>
      <c r="N280" t="s">
        <v>33</v>
      </c>
      <c r="O280" t="s">
        <v>20</v>
      </c>
      <c r="P280">
        <v>2.2000000000000002</v>
      </c>
      <c r="Q280">
        <v>1000</v>
      </c>
      <c r="R280">
        <v>79</v>
      </c>
      <c r="S280" t="s">
        <v>78</v>
      </c>
      <c r="T280" t="s">
        <v>30</v>
      </c>
      <c r="U280" t="s">
        <v>3829</v>
      </c>
      <c r="V280" t="s">
        <v>36</v>
      </c>
      <c r="W280" t="s">
        <v>82</v>
      </c>
      <c r="X280">
        <v>4</v>
      </c>
    </row>
    <row r="281" spans="2:24">
      <c r="B281" t="s">
        <v>439</v>
      </c>
      <c r="C281" t="s">
        <v>160</v>
      </c>
      <c r="D281" t="s">
        <v>55</v>
      </c>
      <c r="E281" t="s">
        <v>3549</v>
      </c>
      <c r="F281" t="s">
        <v>148</v>
      </c>
      <c r="G281" t="s">
        <v>90</v>
      </c>
      <c r="H281">
        <v>31</v>
      </c>
      <c r="I281" t="s">
        <v>3550</v>
      </c>
      <c r="J281" t="s">
        <v>79</v>
      </c>
      <c r="K281" t="s">
        <v>42</v>
      </c>
      <c r="L281" t="s">
        <v>91</v>
      </c>
      <c r="M281" t="s">
        <v>92</v>
      </c>
      <c r="N281" t="s">
        <v>33</v>
      </c>
      <c r="O281" t="s">
        <v>20</v>
      </c>
      <c r="P281">
        <v>2.2000000000000002</v>
      </c>
      <c r="Q281">
        <v>1000</v>
      </c>
      <c r="R281">
        <v>79</v>
      </c>
      <c r="S281" t="s">
        <v>78</v>
      </c>
      <c r="T281" t="s">
        <v>30</v>
      </c>
      <c r="U281" t="s">
        <v>3830</v>
      </c>
      <c r="V281" t="s">
        <v>36</v>
      </c>
      <c r="W281" t="s">
        <v>82</v>
      </c>
      <c r="X281">
        <v>4</v>
      </c>
    </row>
    <row r="282" spans="2:24">
      <c r="B282" t="s">
        <v>440</v>
      </c>
      <c r="C282" t="s">
        <v>160</v>
      </c>
      <c r="D282" t="s">
        <v>55</v>
      </c>
      <c r="E282" t="s">
        <v>3549</v>
      </c>
      <c r="F282" t="s">
        <v>148</v>
      </c>
      <c r="G282" t="s">
        <v>90</v>
      </c>
      <c r="H282">
        <v>31</v>
      </c>
      <c r="I282" t="s">
        <v>3550</v>
      </c>
      <c r="J282" t="s">
        <v>30</v>
      </c>
      <c r="K282" t="s">
        <v>42</v>
      </c>
      <c r="L282" t="s">
        <v>91</v>
      </c>
      <c r="M282" t="s">
        <v>92</v>
      </c>
      <c r="N282" t="s">
        <v>33</v>
      </c>
      <c r="O282" t="s">
        <v>20</v>
      </c>
      <c r="P282">
        <v>2.2000000000000002</v>
      </c>
      <c r="Q282">
        <v>1000</v>
      </c>
      <c r="R282">
        <v>79</v>
      </c>
      <c r="S282" t="s">
        <v>78</v>
      </c>
      <c r="T282" t="s">
        <v>30</v>
      </c>
      <c r="U282" t="s">
        <v>3831</v>
      </c>
      <c r="V282" t="s">
        <v>36</v>
      </c>
      <c r="W282" t="s">
        <v>82</v>
      </c>
      <c r="X282">
        <v>4</v>
      </c>
    </row>
    <row r="283" spans="2:24">
      <c r="B283" t="s">
        <v>441</v>
      </c>
      <c r="C283" t="s">
        <v>160</v>
      </c>
      <c r="D283" t="s">
        <v>41</v>
      </c>
      <c r="E283" t="s">
        <v>3549</v>
      </c>
      <c r="F283" t="s">
        <v>148</v>
      </c>
      <c r="G283" t="s">
        <v>90</v>
      </c>
      <c r="H283">
        <v>36</v>
      </c>
      <c r="I283" t="s">
        <v>3550</v>
      </c>
      <c r="J283" t="s">
        <v>63</v>
      </c>
      <c r="K283" t="s">
        <v>43</v>
      </c>
      <c r="L283" t="s">
        <v>91</v>
      </c>
      <c r="M283" t="s">
        <v>92</v>
      </c>
      <c r="N283" t="s">
        <v>33</v>
      </c>
      <c r="O283" t="s">
        <v>20</v>
      </c>
      <c r="P283">
        <v>2</v>
      </c>
      <c r="Q283">
        <v>1200</v>
      </c>
      <c r="R283">
        <v>76</v>
      </c>
      <c r="S283" t="s">
        <v>78</v>
      </c>
      <c r="T283" t="s">
        <v>30</v>
      </c>
      <c r="U283" t="s">
        <v>3832</v>
      </c>
      <c r="V283" t="s">
        <v>36</v>
      </c>
      <c r="W283" t="s">
        <v>82</v>
      </c>
      <c r="X283">
        <v>4</v>
      </c>
    </row>
    <row r="284" spans="2:24">
      <c r="B284" t="s">
        <v>442</v>
      </c>
      <c r="C284" t="s">
        <v>160</v>
      </c>
      <c r="D284" t="s">
        <v>41</v>
      </c>
      <c r="E284" t="s">
        <v>3549</v>
      </c>
      <c r="F284" t="s">
        <v>148</v>
      </c>
      <c r="G284" t="s">
        <v>90</v>
      </c>
      <c r="H284">
        <v>36</v>
      </c>
      <c r="I284" t="s">
        <v>3550</v>
      </c>
      <c r="J284" t="s">
        <v>28</v>
      </c>
      <c r="K284" t="s">
        <v>43</v>
      </c>
      <c r="L284" t="s">
        <v>91</v>
      </c>
      <c r="M284" t="s">
        <v>92</v>
      </c>
      <c r="N284" t="s">
        <v>33</v>
      </c>
      <c r="O284" t="s">
        <v>20</v>
      </c>
      <c r="P284">
        <v>2</v>
      </c>
      <c r="Q284">
        <v>1200</v>
      </c>
      <c r="R284">
        <v>76</v>
      </c>
      <c r="S284" t="s">
        <v>78</v>
      </c>
      <c r="T284" t="s">
        <v>30</v>
      </c>
      <c r="U284" t="s">
        <v>3833</v>
      </c>
      <c r="V284" t="s">
        <v>36</v>
      </c>
      <c r="W284" t="s">
        <v>82</v>
      </c>
      <c r="X284">
        <v>4</v>
      </c>
    </row>
    <row r="285" spans="2:24">
      <c r="B285" t="s">
        <v>443</v>
      </c>
      <c r="C285" t="s">
        <v>160</v>
      </c>
      <c r="D285" t="s">
        <v>41</v>
      </c>
      <c r="E285" t="s">
        <v>3549</v>
      </c>
      <c r="F285" t="s">
        <v>148</v>
      </c>
      <c r="G285" t="s">
        <v>90</v>
      </c>
      <c r="H285">
        <v>36</v>
      </c>
      <c r="I285" t="s">
        <v>3550</v>
      </c>
      <c r="J285" t="s">
        <v>79</v>
      </c>
      <c r="K285" t="s">
        <v>43</v>
      </c>
      <c r="L285" t="s">
        <v>91</v>
      </c>
      <c r="M285" t="s">
        <v>92</v>
      </c>
      <c r="N285" t="s">
        <v>33</v>
      </c>
      <c r="O285" t="s">
        <v>20</v>
      </c>
      <c r="P285">
        <v>2</v>
      </c>
      <c r="Q285">
        <v>1200</v>
      </c>
      <c r="R285">
        <v>76</v>
      </c>
      <c r="S285" t="s">
        <v>78</v>
      </c>
      <c r="T285" t="s">
        <v>30</v>
      </c>
      <c r="U285" t="s">
        <v>3834</v>
      </c>
      <c r="V285" t="s">
        <v>36</v>
      </c>
      <c r="W285" t="s">
        <v>82</v>
      </c>
      <c r="X285">
        <v>4</v>
      </c>
    </row>
    <row r="286" spans="2:24">
      <c r="B286" t="s">
        <v>444</v>
      </c>
      <c r="C286" t="s">
        <v>160</v>
      </c>
      <c r="D286" t="s">
        <v>41</v>
      </c>
      <c r="E286" t="s">
        <v>3549</v>
      </c>
      <c r="F286" t="s">
        <v>148</v>
      </c>
      <c r="G286" t="s">
        <v>90</v>
      </c>
      <c r="H286">
        <v>36</v>
      </c>
      <c r="I286" t="s">
        <v>3550</v>
      </c>
      <c r="J286" t="s">
        <v>30</v>
      </c>
      <c r="K286" t="s">
        <v>43</v>
      </c>
      <c r="L286" t="s">
        <v>91</v>
      </c>
      <c r="M286" t="s">
        <v>92</v>
      </c>
      <c r="N286" t="s">
        <v>33</v>
      </c>
      <c r="O286" t="s">
        <v>20</v>
      </c>
      <c r="P286">
        <v>2</v>
      </c>
      <c r="Q286">
        <v>1200</v>
      </c>
      <c r="R286">
        <v>76</v>
      </c>
      <c r="S286" t="s">
        <v>78</v>
      </c>
      <c r="T286" t="s">
        <v>30</v>
      </c>
      <c r="U286" t="s">
        <v>3835</v>
      </c>
      <c r="V286" t="s">
        <v>36</v>
      </c>
      <c r="W286" t="s">
        <v>82</v>
      </c>
      <c r="X286">
        <v>4</v>
      </c>
    </row>
    <row r="287" spans="2:24">
      <c r="B287" t="s">
        <v>445</v>
      </c>
      <c r="C287" t="s">
        <v>160</v>
      </c>
      <c r="D287" t="s">
        <v>55</v>
      </c>
      <c r="E287" t="s">
        <v>3549</v>
      </c>
      <c r="F287" t="s">
        <v>148</v>
      </c>
      <c r="G287" t="s">
        <v>90</v>
      </c>
      <c r="H287">
        <v>37</v>
      </c>
      <c r="I287" t="s">
        <v>3550</v>
      </c>
      <c r="J287" t="s">
        <v>63</v>
      </c>
      <c r="K287" t="s">
        <v>42</v>
      </c>
      <c r="L287" t="s">
        <v>91</v>
      </c>
      <c r="M287" t="s">
        <v>92</v>
      </c>
      <c r="N287" t="s">
        <v>33</v>
      </c>
      <c r="O287" t="s">
        <v>35</v>
      </c>
      <c r="P287">
        <v>2.9</v>
      </c>
      <c r="Q287">
        <v>1200</v>
      </c>
      <c r="R287">
        <v>79</v>
      </c>
      <c r="S287" t="s">
        <v>78</v>
      </c>
      <c r="T287" t="s">
        <v>30</v>
      </c>
      <c r="U287" t="s">
        <v>3836</v>
      </c>
      <c r="V287" t="s">
        <v>36</v>
      </c>
      <c r="W287" t="s">
        <v>82</v>
      </c>
      <c r="X287">
        <v>4</v>
      </c>
    </row>
    <row r="288" spans="2:24">
      <c r="B288" t="s">
        <v>446</v>
      </c>
      <c r="C288" t="s">
        <v>160</v>
      </c>
      <c r="D288" t="s">
        <v>55</v>
      </c>
      <c r="E288" t="s">
        <v>3549</v>
      </c>
      <c r="F288" t="s">
        <v>148</v>
      </c>
      <c r="G288" t="s">
        <v>90</v>
      </c>
      <c r="H288">
        <v>37</v>
      </c>
      <c r="I288" t="s">
        <v>3550</v>
      </c>
      <c r="J288" t="s">
        <v>28</v>
      </c>
      <c r="K288" t="s">
        <v>42</v>
      </c>
      <c r="L288" t="s">
        <v>91</v>
      </c>
      <c r="M288" t="s">
        <v>92</v>
      </c>
      <c r="N288" t="s">
        <v>33</v>
      </c>
      <c r="O288" t="s">
        <v>35</v>
      </c>
      <c r="P288">
        <v>2.9</v>
      </c>
      <c r="Q288">
        <v>1200</v>
      </c>
      <c r="R288">
        <v>79</v>
      </c>
      <c r="S288" t="s">
        <v>78</v>
      </c>
      <c r="T288" t="s">
        <v>30</v>
      </c>
      <c r="U288" t="s">
        <v>3837</v>
      </c>
      <c r="V288" t="s">
        <v>36</v>
      </c>
      <c r="W288" t="s">
        <v>82</v>
      </c>
      <c r="X288">
        <v>4</v>
      </c>
    </row>
    <row r="289" spans="2:24">
      <c r="B289" t="s">
        <v>447</v>
      </c>
      <c r="C289" t="s">
        <v>160</v>
      </c>
      <c r="D289" t="s">
        <v>55</v>
      </c>
      <c r="E289" t="s">
        <v>3549</v>
      </c>
      <c r="F289" t="s">
        <v>148</v>
      </c>
      <c r="G289" t="s">
        <v>90</v>
      </c>
      <c r="H289">
        <v>37</v>
      </c>
      <c r="I289" t="s">
        <v>3550</v>
      </c>
      <c r="J289" t="s">
        <v>79</v>
      </c>
      <c r="K289" t="s">
        <v>42</v>
      </c>
      <c r="L289" t="s">
        <v>91</v>
      </c>
      <c r="M289" t="s">
        <v>92</v>
      </c>
      <c r="N289" t="s">
        <v>33</v>
      </c>
      <c r="O289" t="s">
        <v>35</v>
      </c>
      <c r="P289">
        <v>2.9</v>
      </c>
      <c r="Q289">
        <v>1200</v>
      </c>
      <c r="R289">
        <v>79</v>
      </c>
      <c r="S289" t="s">
        <v>78</v>
      </c>
      <c r="T289" t="s">
        <v>30</v>
      </c>
      <c r="U289" t="s">
        <v>3838</v>
      </c>
      <c r="V289" t="s">
        <v>36</v>
      </c>
      <c r="W289" t="s">
        <v>82</v>
      </c>
      <c r="X289">
        <v>4</v>
      </c>
    </row>
    <row r="290" spans="2:24">
      <c r="B290" t="s">
        <v>448</v>
      </c>
      <c r="C290" t="s">
        <v>160</v>
      </c>
      <c r="D290" t="s">
        <v>55</v>
      </c>
      <c r="E290" t="s">
        <v>3549</v>
      </c>
      <c r="F290" t="s">
        <v>148</v>
      </c>
      <c r="G290" t="s">
        <v>90</v>
      </c>
      <c r="H290">
        <v>37</v>
      </c>
      <c r="I290" t="s">
        <v>3550</v>
      </c>
      <c r="J290" t="s">
        <v>30</v>
      </c>
      <c r="K290" t="s">
        <v>42</v>
      </c>
      <c r="L290" t="s">
        <v>91</v>
      </c>
      <c r="M290" t="s">
        <v>92</v>
      </c>
      <c r="N290" t="s">
        <v>33</v>
      </c>
      <c r="O290" t="s">
        <v>35</v>
      </c>
      <c r="P290">
        <v>2.9</v>
      </c>
      <c r="Q290">
        <v>1200</v>
      </c>
      <c r="R290">
        <v>79</v>
      </c>
      <c r="S290" t="s">
        <v>78</v>
      </c>
      <c r="T290" t="s">
        <v>30</v>
      </c>
      <c r="U290" t="s">
        <v>3839</v>
      </c>
      <c r="V290" t="s">
        <v>36</v>
      </c>
      <c r="W290" t="s">
        <v>82</v>
      </c>
      <c r="X290">
        <v>4</v>
      </c>
    </row>
    <row r="291" spans="2:24">
      <c r="B291" t="s">
        <v>449</v>
      </c>
      <c r="C291" t="s">
        <v>160</v>
      </c>
      <c r="D291" t="s">
        <v>41</v>
      </c>
      <c r="E291" t="s">
        <v>3549</v>
      </c>
      <c r="F291" t="s">
        <v>148</v>
      </c>
      <c r="G291" t="s">
        <v>93</v>
      </c>
      <c r="H291">
        <v>18</v>
      </c>
      <c r="I291" t="s">
        <v>3550</v>
      </c>
      <c r="J291" t="s">
        <v>63</v>
      </c>
      <c r="K291" t="s">
        <v>43</v>
      </c>
      <c r="L291" t="s">
        <v>91</v>
      </c>
      <c r="M291" t="s">
        <v>92</v>
      </c>
      <c r="N291" t="s">
        <v>81</v>
      </c>
      <c r="O291" t="s">
        <v>3552</v>
      </c>
      <c r="P291">
        <v>1.7</v>
      </c>
      <c r="Q291">
        <v>600</v>
      </c>
      <c r="R291">
        <v>73</v>
      </c>
      <c r="S291" t="s">
        <v>78</v>
      </c>
      <c r="T291" t="s">
        <v>30</v>
      </c>
      <c r="U291" t="s">
        <v>3840</v>
      </c>
      <c r="V291" t="s">
        <v>36</v>
      </c>
      <c r="W291" t="s">
        <v>82</v>
      </c>
      <c r="X291">
        <v>4</v>
      </c>
    </row>
    <row r="292" spans="2:24">
      <c r="B292" t="s">
        <v>450</v>
      </c>
      <c r="C292" t="s">
        <v>160</v>
      </c>
      <c r="D292" t="s">
        <v>41</v>
      </c>
      <c r="E292" t="s">
        <v>3549</v>
      </c>
      <c r="F292" t="s">
        <v>148</v>
      </c>
      <c r="G292" t="s">
        <v>93</v>
      </c>
      <c r="H292">
        <v>18</v>
      </c>
      <c r="I292" t="s">
        <v>3550</v>
      </c>
      <c r="J292" t="s">
        <v>28</v>
      </c>
      <c r="K292" t="s">
        <v>43</v>
      </c>
      <c r="L292" t="s">
        <v>91</v>
      </c>
      <c r="M292" t="s">
        <v>92</v>
      </c>
      <c r="N292" t="s">
        <v>81</v>
      </c>
      <c r="O292" t="s">
        <v>3552</v>
      </c>
      <c r="P292">
        <v>1.7</v>
      </c>
      <c r="Q292">
        <v>600</v>
      </c>
      <c r="R292">
        <v>73</v>
      </c>
      <c r="S292" t="s">
        <v>78</v>
      </c>
      <c r="T292" t="s">
        <v>30</v>
      </c>
      <c r="U292" t="s">
        <v>3841</v>
      </c>
      <c r="V292" t="s">
        <v>36</v>
      </c>
      <c r="W292" t="s">
        <v>82</v>
      </c>
      <c r="X292">
        <v>4</v>
      </c>
    </row>
    <row r="293" spans="2:24">
      <c r="B293" t="s">
        <v>451</v>
      </c>
      <c r="C293" t="s">
        <v>160</v>
      </c>
      <c r="D293" t="s">
        <v>41</v>
      </c>
      <c r="E293" t="s">
        <v>3549</v>
      </c>
      <c r="F293" t="s">
        <v>148</v>
      </c>
      <c r="G293" t="s">
        <v>93</v>
      </c>
      <c r="H293">
        <v>18</v>
      </c>
      <c r="I293" t="s">
        <v>3550</v>
      </c>
      <c r="J293" t="s">
        <v>79</v>
      </c>
      <c r="K293" t="s">
        <v>43</v>
      </c>
      <c r="L293" t="s">
        <v>91</v>
      </c>
      <c r="M293" t="s">
        <v>92</v>
      </c>
      <c r="N293" t="s">
        <v>81</v>
      </c>
      <c r="O293" t="s">
        <v>3552</v>
      </c>
      <c r="P293">
        <v>1.7</v>
      </c>
      <c r="Q293">
        <v>600</v>
      </c>
      <c r="R293">
        <v>73</v>
      </c>
      <c r="S293" t="s">
        <v>78</v>
      </c>
      <c r="T293" t="s">
        <v>30</v>
      </c>
      <c r="U293" t="s">
        <v>3842</v>
      </c>
      <c r="V293" t="s">
        <v>36</v>
      </c>
      <c r="W293" t="s">
        <v>82</v>
      </c>
      <c r="X293">
        <v>4</v>
      </c>
    </row>
    <row r="294" spans="2:24">
      <c r="B294" t="s">
        <v>452</v>
      </c>
      <c r="C294" t="s">
        <v>160</v>
      </c>
      <c r="D294" t="s">
        <v>41</v>
      </c>
      <c r="E294" t="s">
        <v>3549</v>
      </c>
      <c r="F294" t="s">
        <v>148</v>
      </c>
      <c r="G294" t="s">
        <v>93</v>
      </c>
      <c r="H294">
        <v>18</v>
      </c>
      <c r="I294" t="s">
        <v>3550</v>
      </c>
      <c r="J294" t="s">
        <v>30</v>
      </c>
      <c r="K294" t="s">
        <v>43</v>
      </c>
      <c r="L294" t="s">
        <v>91</v>
      </c>
      <c r="M294" t="s">
        <v>92</v>
      </c>
      <c r="N294" t="s">
        <v>81</v>
      </c>
      <c r="O294" t="s">
        <v>3552</v>
      </c>
      <c r="P294">
        <v>1.7</v>
      </c>
      <c r="Q294">
        <v>600</v>
      </c>
      <c r="R294">
        <v>73</v>
      </c>
      <c r="S294" t="s">
        <v>78</v>
      </c>
      <c r="T294" t="s">
        <v>30</v>
      </c>
      <c r="U294" t="s">
        <v>3843</v>
      </c>
      <c r="V294" t="s">
        <v>36</v>
      </c>
      <c r="W294" t="s">
        <v>82</v>
      </c>
      <c r="X294">
        <v>4</v>
      </c>
    </row>
    <row r="295" spans="2:24">
      <c r="B295" t="s">
        <v>453</v>
      </c>
      <c r="C295" t="s">
        <v>160</v>
      </c>
      <c r="D295" t="s">
        <v>55</v>
      </c>
      <c r="E295" t="s">
        <v>3549</v>
      </c>
      <c r="F295" t="s">
        <v>148</v>
      </c>
      <c r="G295" t="s">
        <v>93</v>
      </c>
      <c r="H295">
        <v>19</v>
      </c>
      <c r="I295" t="s">
        <v>3550</v>
      </c>
      <c r="J295" t="s">
        <v>63</v>
      </c>
      <c r="K295" t="s">
        <v>42</v>
      </c>
      <c r="L295" t="s">
        <v>91</v>
      </c>
      <c r="M295" t="s">
        <v>92</v>
      </c>
      <c r="N295" t="s">
        <v>81</v>
      </c>
      <c r="O295" t="s">
        <v>20</v>
      </c>
      <c r="P295">
        <v>0.8</v>
      </c>
      <c r="Q295">
        <v>600</v>
      </c>
      <c r="R295">
        <v>76</v>
      </c>
      <c r="S295" t="s">
        <v>78</v>
      </c>
      <c r="T295" t="s">
        <v>30</v>
      </c>
      <c r="U295" t="s">
        <v>3844</v>
      </c>
      <c r="V295" t="s">
        <v>36</v>
      </c>
      <c r="W295" t="s">
        <v>82</v>
      </c>
      <c r="X295">
        <v>4</v>
      </c>
    </row>
    <row r="296" spans="2:24">
      <c r="B296" t="s">
        <v>454</v>
      </c>
      <c r="C296" t="s">
        <v>160</v>
      </c>
      <c r="D296" t="s">
        <v>55</v>
      </c>
      <c r="E296" t="s">
        <v>3549</v>
      </c>
      <c r="F296" t="s">
        <v>148</v>
      </c>
      <c r="G296" t="s">
        <v>93</v>
      </c>
      <c r="H296">
        <v>19</v>
      </c>
      <c r="I296" t="s">
        <v>3550</v>
      </c>
      <c r="J296" t="s">
        <v>28</v>
      </c>
      <c r="K296" t="s">
        <v>42</v>
      </c>
      <c r="L296" t="s">
        <v>91</v>
      </c>
      <c r="M296" t="s">
        <v>92</v>
      </c>
      <c r="N296" t="s">
        <v>81</v>
      </c>
      <c r="O296" t="s">
        <v>20</v>
      </c>
      <c r="P296">
        <v>0.8</v>
      </c>
      <c r="Q296">
        <v>600</v>
      </c>
      <c r="R296">
        <v>76</v>
      </c>
      <c r="S296" t="s">
        <v>78</v>
      </c>
      <c r="T296" t="s">
        <v>30</v>
      </c>
      <c r="U296" t="s">
        <v>3845</v>
      </c>
      <c r="V296" t="s">
        <v>36</v>
      </c>
      <c r="W296" t="s">
        <v>82</v>
      </c>
      <c r="X296">
        <v>4</v>
      </c>
    </row>
    <row r="297" spans="2:24">
      <c r="B297" t="s">
        <v>455</v>
      </c>
      <c r="C297" t="s">
        <v>160</v>
      </c>
      <c r="D297" t="s">
        <v>55</v>
      </c>
      <c r="E297" t="s">
        <v>3549</v>
      </c>
      <c r="F297" t="s">
        <v>148</v>
      </c>
      <c r="G297" t="s">
        <v>93</v>
      </c>
      <c r="H297">
        <v>19</v>
      </c>
      <c r="I297" t="s">
        <v>3550</v>
      </c>
      <c r="J297" t="s">
        <v>79</v>
      </c>
      <c r="K297" t="s">
        <v>42</v>
      </c>
      <c r="L297" t="s">
        <v>91</v>
      </c>
      <c r="M297" t="s">
        <v>92</v>
      </c>
      <c r="N297" t="s">
        <v>81</v>
      </c>
      <c r="O297" t="s">
        <v>20</v>
      </c>
      <c r="P297">
        <v>0.8</v>
      </c>
      <c r="Q297">
        <v>600</v>
      </c>
      <c r="R297">
        <v>76</v>
      </c>
      <c r="S297" t="s">
        <v>78</v>
      </c>
      <c r="T297" t="s">
        <v>30</v>
      </c>
      <c r="U297" t="s">
        <v>3846</v>
      </c>
      <c r="V297" t="s">
        <v>36</v>
      </c>
      <c r="W297" t="s">
        <v>82</v>
      </c>
      <c r="X297">
        <v>4</v>
      </c>
    </row>
    <row r="298" spans="2:24">
      <c r="B298" t="s">
        <v>456</v>
      </c>
      <c r="C298" t="s">
        <v>160</v>
      </c>
      <c r="D298" t="s">
        <v>55</v>
      </c>
      <c r="E298" t="s">
        <v>3549</v>
      </c>
      <c r="F298" t="s">
        <v>148</v>
      </c>
      <c r="G298" t="s">
        <v>93</v>
      </c>
      <c r="H298">
        <v>19</v>
      </c>
      <c r="I298" t="s">
        <v>3550</v>
      </c>
      <c r="J298" t="s">
        <v>30</v>
      </c>
      <c r="K298" t="s">
        <v>42</v>
      </c>
      <c r="L298" t="s">
        <v>91</v>
      </c>
      <c r="M298" t="s">
        <v>92</v>
      </c>
      <c r="N298" t="s">
        <v>81</v>
      </c>
      <c r="O298" t="s">
        <v>20</v>
      </c>
      <c r="P298">
        <v>0.8</v>
      </c>
      <c r="Q298">
        <v>600</v>
      </c>
      <c r="R298">
        <v>76</v>
      </c>
      <c r="S298" t="s">
        <v>78</v>
      </c>
      <c r="T298" t="s">
        <v>30</v>
      </c>
      <c r="U298" t="s">
        <v>3847</v>
      </c>
      <c r="V298" t="s">
        <v>36</v>
      </c>
      <c r="W298" t="s">
        <v>82</v>
      </c>
      <c r="X298">
        <v>4</v>
      </c>
    </row>
    <row r="299" spans="2:24">
      <c r="B299" t="s">
        <v>457</v>
      </c>
      <c r="C299" t="s">
        <v>160</v>
      </c>
      <c r="D299" t="s">
        <v>41</v>
      </c>
      <c r="E299" t="s">
        <v>3549</v>
      </c>
      <c r="F299" t="s">
        <v>148</v>
      </c>
      <c r="G299" t="s">
        <v>93</v>
      </c>
      <c r="H299">
        <v>24</v>
      </c>
      <c r="I299" t="s">
        <v>3550</v>
      </c>
      <c r="J299" t="s">
        <v>63</v>
      </c>
      <c r="K299" t="s">
        <v>43</v>
      </c>
      <c r="L299" t="s">
        <v>91</v>
      </c>
      <c r="M299" t="s">
        <v>92</v>
      </c>
      <c r="N299" t="s">
        <v>81</v>
      </c>
      <c r="O299" t="s">
        <v>3552</v>
      </c>
      <c r="P299">
        <v>1.7</v>
      </c>
      <c r="Q299">
        <v>800</v>
      </c>
      <c r="R299">
        <v>73</v>
      </c>
      <c r="S299" t="s">
        <v>78</v>
      </c>
      <c r="T299" t="s">
        <v>30</v>
      </c>
      <c r="U299" t="s">
        <v>3848</v>
      </c>
      <c r="V299" t="s">
        <v>36</v>
      </c>
      <c r="W299" t="s">
        <v>82</v>
      </c>
      <c r="X299">
        <v>4</v>
      </c>
    </row>
    <row r="300" spans="2:24">
      <c r="B300" t="s">
        <v>458</v>
      </c>
      <c r="C300" t="s">
        <v>160</v>
      </c>
      <c r="D300" t="s">
        <v>41</v>
      </c>
      <c r="E300" t="s">
        <v>3549</v>
      </c>
      <c r="F300" t="s">
        <v>148</v>
      </c>
      <c r="G300" t="s">
        <v>93</v>
      </c>
      <c r="H300">
        <v>24</v>
      </c>
      <c r="I300" t="s">
        <v>3550</v>
      </c>
      <c r="J300" t="s">
        <v>28</v>
      </c>
      <c r="K300" t="s">
        <v>43</v>
      </c>
      <c r="L300" t="s">
        <v>91</v>
      </c>
      <c r="M300" t="s">
        <v>92</v>
      </c>
      <c r="N300" t="s">
        <v>81</v>
      </c>
      <c r="O300" t="s">
        <v>3552</v>
      </c>
      <c r="P300">
        <v>1.7</v>
      </c>
      <c r="Q300">
        <v>800</v>
      </c>
      <c r="R300">
        <v>73</v>
      </c>
      <c r="S300" t="s">
        <v>78</v>
      </c>
      <c r="T300" t="s">
        <v>30</v>
      </c>
      <c r="U300" t="s">
        <v>3849</v>
      </c>
      <c r="V300" t="s">
        <v>36</v>
      </c>
      <c r="W300" t="s">
        <v>82</v>
      </c>
      <c r="X300">
        <v>4</v>
      </c>
    </row>
    <row r="301" spans="2:24">
      <c r="B301" t="s">
        <v>459</v>
      </c>
      <c r="C301" t="s">
        <v>160</v>
      </c>
      <c r="D301" t="s">
        <v>41</v>
      </c>
      <c r="E301" t="s">
        <v>3549</v>
      </c>
      <c r="F301" t="s">
        <v>148</v>
      </c>
      <c r="G301" t="s">
        <v>93</v>
      </c>
      <c r="H301">
        <v>24</v>
      </c>
      <c r="I301" t="s">
        <v>3550</v>
      </c>
      <c r="J301" t="s">
        <v>79</v>
      </c>
      <c r="K301" t="s">
        <v>43</v>
      </c>
      <c r="L301" t="s">
        <v>91</v>
      </c>
      <c r="M301" t="s">
        <v>92</v>
      </c>
      <c r="N301" t="s">
        <v>81</v>
      </c>
      <c r="O301" t="s">
        <v>3552</v>
      </c>
      <c r="P301">
        <v>1.7</v>
      </c>
      <c r="Q301">
        <v>800</v>
      </c>
      <c r="R301">
        <v>73</v>
      </c>
      <c r="S301" t="s">
        <v>78</v>
      </c>
      <c r="T301" t="s">
        <v>30</v>
      </c>
      <c r="U301" t="s">
        <v>3850</v>
      </c>
      <c r="V301" t="s">
        <v>36</v>
      </c>
      <c r="W301" t="s">
        <v>82</v>
      </c>
      <c r="X301">
        <v>4</v>
      </c>
    </row>
    <row r="302" spans="2:24">
      <c r="B302" t="s">
        <v>460</v>
      </c>
      <c r="C302" t="s">
        <v>160</v>
      </c>
      <c r="D302" t="s">
        <v>41</v>
      </c>
      <c r="E302" t="s">
        <v>3549</v>
      </c>
      <c r="F302" t="s">
        <v>148</v>
      </c>
      <c r="G302" t="s">
        <v>93</v>
      </c>
      <c r="H302">
        <v>24</v>
      </c>
      <c r="I302" t="s">
        <v>3550</v>
      </c>
      <c r="J302" t="s">
        <v>30</v>
      </c>
      <c r="K302" t="s">
        <v>43</v>
      </c>
      <c r="L302" t="s">
        <v>91</v>
      </c>
      <c r="M302" t="s">
        <v>92</v>
      </c>
      <c r="N302" t="s">
        <v>81</v>
      </c>
      <c r="O302" t="s">
        <v>3552</v>
      </c>
      <c r="P302">
        <v>1.7</v>
      </c>
      <c r="Q302">
        <v>800</v>
      </c>
      <c r="R302">
        <v>73</v>
      </c>
      <c r="S302" t="s">
        <v>78</v>
      </c>
      <c r="T302" t="s">
        <v>30</v>
      </c>
      <c r="U302" t="s">
        <v>3851</v>
      </c>
      <c r="V302" t="s">
        <v>36</v>
      </c>
      <c r="W302" t="s">
        <v>82</v>
      </c>
      <c r="X302">
        <v>4</v>
      </c>
    </row>
    <row r="303" spans="2:24">
      <c r="B303" t="s">
        <v>461</v>
      </c>
      <c r="C303" t="s">
        <v>160</v>
      </c>
      <c r="D303" t="s">
        <v>55</v>
      </c>
      <c r="E303" t="s">
        <v>3549</v>
      </c>
      <c r="F303" t="s">
        <v>148</v>
      </c>
      <c r="G303" t="s">
        <v>93</v>
      </c>
      <c r="H303">
        <v>25</v>
      </c>
      <c r="I303" t="s">
        <v>3550</v>
      </c>
      <c r="J303" t="s">
        <v>63</v>
      </c>
      <c r="K303" t="s">
        <v>42</v>
      </c>
      <c r="L303" t="s">
        <v>91</v>
      </c>
      <c r="M303" t="s">
        <v>92</v>
      </c>
      <c r="N303" t="s">
        <v>81</v>
      </c>
      <c r="O303" t="s">
        <v>20</v>
      </c>
      <c r="P303">
        <v>1.7</v>
      </c>
      <c r="Q303">
        <v>800</v>
      </c>
      <c r="R303">
        <v>76</v>
      </c>
      <c r="S303" t="s">
        <v>78</v>
      </c>
      <c r="T303" t="s">
        <v>30</v>
      </c>
      <c r="U303" t="s">
        <v>3852</v>
      </c>
      <c r="V303" t="s">
        <v>36</v>
      </c>
      <c r="W303" t="s">
        <v>82</v>
      </c>
      <c r="X303">
        <v>4</v>
      </c>
    </row>
    <row r="304" spans="2:24">
      <c r="B304" t="s">
        <v>462</v>
      </c>
      <c r="C304" t="s">
        <v>160</v>
      </c>
      <c r="D304" t="s">
        <v>55</v>
      </c>
      <c r="E304" t="s">
        <v>3549</v>
      </c>
      <c r="F304" t="s">
        <v>148</v>
      </c>
      <c r="G304" t="s">
        <v>93</v>
      </c>
      <c r="H304">
        <v>25</v>
      </c>
      <c r="I304" t="s">
        <v>3550</v>
      </c>
      <c r="J304" t="s">
        <v>28</v>
      </c>
      <c r="K304" t="s">
        <v>42</v>
      </c>
      <c r="L304" t="s">
        <v>91</v>
      </c>
      <c r="M304" t="s">
        <v>92</v>
      </c>
      <c r="N304" t="s">
        <v>81</v>
      </c>
      <c r="O304" t="s">
        <v>20</v>
      </c>
      <c r="P304">
        <v>1.7</v>
      </c>
      <c r="Q304">
        <v>800</v>
      </c>
      <c r="R304">
        <v>76</v>
      </c>
      <c r="S304" t="s">
        <v>78</v>
      </c>
      <c r="T304" t="s">
        <v>30</v>
      </c>
      <c r="U304" t="s">
        <v>3853</v>
      </c>
      <c r="V304" t="s">
        <v>36</v>
      </c>
      <c r="W304" t="s">
        <v>82</v>
      </c>
      <c r="X304">
        <v>4</v>
      </c>
    </row>
    <row r="305" spans="2:24">
      <c r="B305" t="s">
        <v>463</v>
      </c>
      <c r="C305" t="s">
        <v>160</v>
      </c>
      <c r="D305" t="s">
        <v>55</v>
      </c>
      <c r="E305" t="s">
        <v>3549</v>
      </c>
      <c r="F305" t="s">
        <v>148</v>
      </c>
      <c r="G305" t="s">
        <v>93</v>
      </c>
      <c r="H305">
        <v>25</v>
      </c>
      <c r="I305" t="s">
        <v>3550</v>
      </c>
      <c r="J305" t="s">
        <v>79</v>
      </c>
      <c r="K305" t="s">
        <v>42</v>
      </c>
      <c r="L305" t="s">
        <v>91</v>
      </c>
      <c r="M305" t="s">
        <v>92</v>
      </c>
      <c r="N305" t="s">
        <v>81</v>
      </c>
      <c r="O305" t="s">
        <v>20</v>
      </c>
      <c r="P305">
        <v>1.7</v>
      </c>
      <c r="Q305">
        <v>800</v>
      </c>
      <c r="R305">
        <v>76</v>
      </c>
      <c r="S305" t="s">
        <v>78</v>
      </c>
      <c r="T305" t="s">
        <v>30</v>
      </c>
      <c r="U305" t="s">
        <v>3854</v>
      </c>
      <c r="V305" t="s">
        <v>36</v>
      </c>
      <c r="W305" t="s">
        <v>82</v>
      </c>
      <c r="X305">
        <v>4</v>
      </c>
    </row>
    <row r="306" spans="2:24">
      <c r="B306" t="s">
        <v>464</v>
      </c>
      <c r="C306" t="s">
        <v>160</v>
      </c>
      <c r="D306" t="s">
        <v>55</v>
      </c>
      <c r="E306" t="s">
        <v>3549</v>
      </c>
      <c r="F306" t="s">
        <v>148</v>
      </c>
      <c r="G306" t="s">
        <v>93</v>
      </c>
      <c r="H306">
        <v>25</v>
      </c>
      <c r="I306" t="s">
        <v>3550</v>
      </c>
      <c r="J306" t="s">
        <v>30</v>
      </c>
      <c r="K306" t="s">
        <v>42</v>
      </c>
      <c r="L306" t="s">
        <v>91</v>
      </c>
      <c r="M306" t="s">
        <v>92</v>
      </c>
      <c r="N306" t="s">
        <v>81</v>
      </c>
      <c r="O306" t="s">
        <v>20</v>
      </c>
      <c r="P306">
        <v>1.7</v>
      </c>
      <c r="Q306">
        <v>800</v>
      </c>
      <c r="R306">
        <v>76</v>
      </c>
      <c r="S306" t="s">
        <v>78</v>
      </c>
      <c r="T306" t="s">
        <v>30</v>
      </c>
      <c r="U306" t="s">
        <v>3855</v>
      </c>
      <c r="V306" t="s">
        <v>36</v>
      </c>
      <c r="W306" t="s">
        <v>82</v>
      </c>
      <c r="X306">
        <v>4</v>
      </c>
    </row>
    <row r="307" spans="2:24">
      <c r="B307" t="s">
        <v>465</v>
      </c>
      <c r="C307" t="s">
        <v>160</v>
      </c>
      <c r="D307" t="s">
        <v>41</v>
      </c>
      <c r="E307" t="s">
        <v>3549</v>
      </c>
      <c r="F307" t="s">
        <v>148</v>
      </c>
      <c r="G307" t="s">
        <v>93</v>
      </c>
      <c r="H307">
        <v>30</v>
      </c>
      <c r="I307" t="s">
        <v>3550</v>
      </c>
      <c r="J307" t="s">
        <v>63</v>
      </c>
      <c r="K307" t="s">
        <v>43</v>
      </c>
      <c r="L307" t="s">
        <v>91</v>
      </c>
      <c r="M307" t="s">
        <v>92</v>
      </c>
      <c r="N307" t="s">
        <v>81</v>
      </c>
      <c r="O307" t="s">
        <v>20</v>
      </c>
      <c r="P307">
        <v>2</v>
      </c>
      <c r="Q307">
        <v>1000</v>
      </c>
      <c r="R307">
        <v>76</v>
      </c>
      <c r="S307" t="s">
        <v>78</v>
      </c>
      <c r="T307" t="s">
        <v>30</v>
      </c>
      <c r="U307" t="s">
        <v>3856</v>
      </c>
      <c r="V307" t="s">
        <v>36</v>
      </c>
      <c r="W307" t="s">
        <v>82</v>
      </c>
      <c r="X307">
        <v>4</v>
      </c>
    </row>
    <row r="308" spans="2:24">
      <c r="B308" t="s">
        <v>466</v>
      </c>
      <c r="C308" t="s">
        <v>160</v>
      </c>
      <c r="D308" t="s">
        <v>41</v>
      </c>
      <c r="E308" t="s">
        <v>3549</v>
      </c>
      <c r="F308" t="s">
        <v>148</v>
      </c>
      <c r="G308" t="s">
        <v>93</v>
      </c>
      <c r="H308">
        <v>30</v>
      </c>
      <c r="I308" t="s">
        <v>3550</v>
      </c>
      <c r="J308" t="s">
        <v>28</v>
      </c>
      <c r="K308" t="s">
        <v>43</v>
      </c>
      <c r="L308" t="s">
        <v>91</v>
      </c>
      <c r="M308" t="s">
        <v>92</v>
      </c>
      <c r="N308" t="s">
        <v>81</v>
      </c>
      <c r="O308" t="s">
        <v>20</v>
      </c>
      <c r="P308">
        <v>2</v>
      </c>
      <c r="Q308">
        <v>1000</v>
      </c>
      <c r="R308">
        <v>76</v>
      </c>
      <c r="S308" t="s">
        <v>78</v>
      </c>
      <c r="T308" t="s">
        <v>30</v>
      </c>
      <c r="U308" t="s">
        <v>3857</v>
      </c>
      <c r="V308" t="s">
        <v>36</v>
      </c>
      <c r="W308" t="s">
        <v>82</v>
      </c>
      <c r="X308">
        <v>4</v>
      </c>
    </row>
    <row r="309" spans="2:24">
      <c r="B309" t="s">
        <v>467</v>
      </c>
      <c r="C309" t="s">
        <v>160</v>
      </c>
      <c r="D309" t="s">
        <v>41</v>
      </c>
      <c r="E309" t="s">
        <v>3549</v>
      </c>
      <c r="F309" t="s">
        <v>148</v>
      </c>
      <c r="G309" t="s">
        <v>93</v>
      </c>
      <c r="H309">
        <v>30</v>
      </c>
      <c r="I309" t="s">
        <v>3550</v>
      </c>
      <c r="J309" t="s">
        <v>79</v>
      </c>
      <c r="K309" t="s">
        <v>43</v>
      </c>
      <c r="L309" t="s">
        <v>91</v>
      </c>
      <c r="M309" t="s">
        <v>92</v>
      </c>
      <c r="N309" t="s">
        <v>81</v>
      </c>
      <c r="O309" t="s">
        <v>20</v>
      </c>
      <c r="P309">
        <v>2</v>
      </c>
      <c r="Q309">
        <v>1000</v>
      </c>
      <c r="R309">
        <v>76</v>
      </c>
      <c r="S309" t="s">
        <v>78</v>
      </c>
      <c r="T309" t="s">
        <v>30</v>
      </c>
      <c r="U309" t="s">
        <v>3858</v>
      </c>
      <c r="V309" t="s">
        <v>36</v>
      </c>
      <c r="W309" t="s">
        <v>82</v>
      </c>
      <c r="X309">
        <v>4</v>
      </c>
    </row>
    <row r="310" spans="2:24">
      <c r="B310" t="s">
        <v>468</v>
      </c>
      <c r="C310" t="s">
        <v>160</v>
      </c>
      <c r="D310" t="s">
        <v>41</v>
      </c>
      <c r="E310" t="s">
        <v>3549</v>
      </c>
      <c r="F310" t="s">
        <v>148</v>
      </c>
      <c r="G310" t="s">
        <v>93</v>
      </c>
      <c r="H310">
        <v>30</v>
      </c>
      <c r="I310" t="s">
        <v>3550</v>
      </c>
      <c r="J310" t="s">
        <v>30</v>
      </c>
      <c r="K310" t="s">
        <v>43</v>
      </c>
      <c r="L310" t="s">
        <v>91</v>
      </c>
      <c r="M310" t="s">
        <v>92</v>
      </c>
      <c r="N310" t="s">
        <v>81</v>
      </c>
      <c r="O310" t="s">
        <v>20</v>
      </c>
      <c r="P310">
        <v>2</v>
      </c>
      <c r="Q310">
        <v>1000</v>
      </c>
      <c r="R310">
        <v>76</v>
      </c>
      <c r="S310" t="s">
        <v>78</v>
      </c>
      <c r="T310" t="s">
        <v>30</v>
      </c>
      <c r="U310" t="s">
        <v>3859</v>
      </c>
      <c r="V310" t="s">
        <v>36</v>
      </c>
      <c r="W310" t="s">
        <v>82</v>
      </c>
      <c r="X310">
        <v>4</v>
      </c>
    </row>
    <row r="311" spans="2:24">
      <c r="B311" t="s">
        <v>469</v>
      </c>
      <c r="C311" t="s">
        <v>160</v>
      </c>
      <c r="D311" t="s">
        <v>55</v>
      </c>
      <c r="E311" t="s">
        <v>3549</v>
      </c>
      <c r="F311" t="s">
        <v>148</v>
      </c>
      <c r="G311" t="s">
        <v>93</v>
      </c>
      <c r="H311">
        <v>31</v>
      </c>
      <c r="I311" t="s">
        <v>3550</v>
      </c>
      <c r="J311" t="s">
        <v>63</v>
      </c>
      <c r="K311" t="s">
        <v>42</v>
      </c>
      <c r="L311" t="s">
        <v>91</v>
      </c>
      <c r="M311" t="s">
        <v>92</v>
      </c>
      <c r="N311" t="s">
        <v>81</v>
      </c>
      <c r="O311" t="s">
        <v>20</v>
      </c>
      <c r="P311">
        <v>2.2000000000000002</v>
      </c>
      <c r="Q311">
        <v>1000</v>
      </c>
      <c r="R311">
        <v>79</v>
      </c>
      <c r="S311" t="s">
        <v>78</v>
      </c>
      <c r="T311" t="s">
        <v>30</v>
      </c>
      <c r="U311" t="s">
        <v>3860</v>
      </c>
      <c r="V311" t="s">
        <v>36</v>
      </c>
      <c r="W311" t="s">
        <v>82</v>
      </c>
      <c r="X311">
        <v>4</v>
      </c>
    </row>
    <row r="312" spans="2:24">
      <c r="B312" t="s">
        <v>470</v>
      </c>
      <c r="C312" t="s">
        <v>160</v>
      </c>
      <c r="D312" t="s">
        <v>55</v>
      </c>
      <c r="E312" t="s">
        <v>3549</v>
      </c>
      <c r="F312" t="s">
        <v>148</v>
      </c>
      <c r="G312" t="s">
        <v>93</v>
      </c>
      <c r="H312">
        <v>31</v>
      </c>
      <c r="I312" t="s">
        <v>3550</v>
      </c>
      <c r="J312" t="s">
        <v>28</v>
      </c>
      <c r="K312" t="s">
        <v>42</v>
      </c>
      <c r="L312" t="s">
        <v>91</v>
      </c>
      <c r="M312" t="s">
        <v>92</v>
      </c>
      <c r="N312" t="s">
        <v>81</v>
      </c>
      <c r="O312" t="s">
        <v>20</v>
      </c>
      <c r="P312">
        <v>2.2000000000000002</v>
      </c>
      <c r="Q312">
        <v>1000</v>
      </c>
      <c r="R312">
        <v>79</v>
      </c>
      <c r="S312" t="s">
        <v>78</v>
      </c>
      <c r="T312" t="s">
        <v>30</v>
      </c>
      <c r="U312" t="s">
        <v>3861</v>
      </c>
      <c r="V312" t="s">
        <v>36</v>
      </c>
      <c r="W312" t="s">
        <v>82</v>
      </c>
      <c r="X312">
        <v>4</v>
      </c>
    </row>
    <row r="313" spans="2:24">
      <c r="B313" t="s">
        <v>471</v>
      </c>
      <c r="C313" t="s">
        <v>160</v>
      </c>
      <c r="D313" t="s">
        <v>55</v>
      </c>
      <c r="E313" t="s">
        <v>3549</v>
      </c>
      <c r="F313" t="s">
        <v>148</v>
      </c>
      <c r="G313" t="s">
        <v>93</v>
      </c>
      <c r="H313">
        <v>31</v>
      </c>
      <c r="I313" t="s">
        <v>3550</v>
      </c>
      <c r="J313" t="s">
        <v>79</v>
      </c>
      <c r="K313" t="s">
        <v>42</v>
      </c>
      <c r="L313" t="s">
        <v>91</v>
      </c>
      <c r="M313" t="s">
        <v>92</v>
      </c>
      <c r="N313" t="s">
        <v>81</v>
      </c>
      <c r="O313" t="s">
        <v>20</v>
      </c>
      <c r="P313">
        <v>2.2000000000000002</v>
      </c>
      <c r="Q313">
        <v>1000</v>
      </c>
      <c r="R313">
        <v>79</v>
      </c>
      <c r="S313" t="s">
        <v>78</v>
      </c>
      <c r="T313" t="s">
        <v>30</v>
      </c>
      <c r="U313" t="s">
        <v>3862</v>
      </c>
      <c r="V313" t="s">
        <v>36</v>
      </c>
      <c r="W313" t="s">
        <v>82</v>
      </c>
      <c r="X313">
        <v>4</v>
      </c>
    </row>
    <row r="314" spans="2:24">
      <c r="B314" t="s">
        <v>472</v>
      </c>
      <c r="C314" t="s">
        <v>160</v>
      </c>
      <c r="D314" t="s">
        <v>55</v>
      </c>
      <c r="E314" t="s">
        <v>3549</v>
      </c>
      <c r="F314" t="s">
        <v>148</v>
      </c>
      <c r="G314" t="s">
        <v>93</v>
      </c>
      <c r="H314">
        <v>31</v>
      </c>
      <c r="I314" t="s">
        <v>3550</v>
      </c>
      <c r="J314" t="s">
        <v>30</v>
      </c>
      <c r="K314" t="s">
        <v>42</v>
      </c>
      <c r="L314" t="s">
        <v>91</v>
      </c>
      <c r="M314" t="s">
        <v>92</v>
      </c>
      <c r="N314" t="s">
        <v>81</v>
      </c>
      <c r="O314" t="s">
        <v>20</v>
      </c>
      <c r="P314">
        <v>2.2000000000000002</v>
      </c>
      <c r="Q314">
        <v>1000</v>
      </c>
      <c r="R314">
        <v>79</v>
      </c>
      <c r="S314" t="s">
        <v>78</v>
      </c>
      <c r="T314" t="s">
        <v>30</v>
      </c>
      <c r="U314" t="s">
        <v>3863</v>
      </c>
      <c r="V314" t="s">
        <v>36</v>
      </c>
      <c r="W314" t="s">
        <v>82</v>
      </c>
      <c r="X314">
        <v>4</v>
      </c>
    </row>
    <row r="315" spans="2:24">
      <c r="B315" t="s">
        <v>473</v>
      </c>
      <c r="C315" t="s">
        <v>160</v>
      </c>
      <c r="D315" t="s">
        <v>41</v>
      </c>
      <c r="E315" t="s">
        <v>3549</v>
      </c>
      <c r="F315" t="s">
        <v>148</v>
      </c>
      <c r="G315" t="s">
        <v>93</v>
      </c>
      <c r="H315">
        <v>36</v>
      </c>
      <c r="I315" t="s">
        <v>3550</v>
      </c>
      <c r="J315" t="s">
        <v>63</v>
      </c>
      <c r="K315" t="s">
        <v>43</v>
      </c>
      <c r="L315" t="s">
        <v>91</v>
      </c>
      <c r="M315" t="s">
        <v>92</v>
      </c>
      <c r="N315" t="s">
        <v>81</v>
      </c>
      <c r="O315" t="s">
        <v>20</v>
      </c>
      <c r="P315">
        <v>2</v>
      </c>
      <c r="Q315">
        <v>1200</v>
      </c>
      <c r="R315">
        <v>76</v>
      </c>
      <c r="S315" t="s">
        <v>78</v>
      </c>
      <c r="T315" t="s">
        <v>30</v>
      </c>
      <c r="U315" t="s">
        <v>3864</v>
      </c>
      <c r="V315" t="s">
        <v>36</v>
      </c>
      <c r="W315" t="s">
        <v>82</v>
      </c>
      <c r="X315">
        <v>4</v>
      </c>
    </row>
    <row r="316" spans="2:24">
      <c r="B316" t="s">
        <v>474</v>
      </c>
      <c r="C316" t="s">
        <v>160</v>
      </c>
      <c r="D316" t="s">
        <v>41</v>
      </c>
      <c r="E316" t="s">
        <v>3549</v>
      </c>
      <c r="F316" t="s">
        <v>148</v>
      </c>
      <c r="G316" t="s">
        <v>93</v>
      </c>
      <c r="H316">
        <v>36</v>
      </c>
      <c r="I316" t="s">
        <v>3550</v>
      </c>
      <c r="J316" t="s">
        <v>28</v>
      </c>
      <c r="K316" t="s">
        <v>43</v>
      </c>
      <c r="L316" t="s">
        <v>91</v>
      </c>
      <c r="M316" t="s">
        <v>92</v>
      </c>
      <c r="N316" t="s">
        <v>81</v>
      </c>
      <c r="O316" t="s">
        <v>20</v>
      </c>
      <c r="P316">
        <v>2</v>
      </c>
      <c r="Q316">
        <v>1200</v>
      </c>
      <c r="R316">
        <v>76</v>
      </c>
      <c r="S316" t="s">
        <v>78</v>
      </c>
      <c r="T316" t="s">
        <v>30</v>
      </c>
      <c r="U316" t="s">
        <v>3865</v>
      </c>
      <c r="V316" t="s">
        <v>36</v>
      </c>
      <c r="W316" t="s">
        <v>82</v>
      </c>
      <c r="X316">
        <v>4</v>
      </c>
    </row>
    <row r="317" spans="2:24">
      <c r="B317" t="s">
        <v>475</v>
      </c>
      <c r="C317" t="s">
        <v>160</v>
      </c>
      <c r="D317" t="s">
        <v>41</v>
      </c>
      <c r="E317" t="s">
        <v>3549</v>
      </c>
      <c r="F317" t="s">
        <v>148</v>
      </c>
      <c r="G317" t="s">
        <v>93</v>
      </c>
      <c r="H317">
        <v>36</v>
      </c>
      <c r="I317" t="s">
        <v>3550</v>
      </c>
      <c r="J317" t="s">
        <v>79</v>
      </c>
      <c r="K317" t="s">
        <v>43</v>
      </c>
      <c r="L317" t="s">
        <v>91</v>
      </c>
      <c r="M317" t="s">
        <v>92</v>
      </c>
      <c r="N317" t="s">
        <v>81</v>
      </c>
      <c r="O317" t="s">
        <v>20</v>
      </c>
      <c r="P317">
        <v>2</v>
      </c>
      <c r="Q317">
        <v>1200</v>
      </c>
      <c r="R317">
        <v>76</v>
      </c>
      <c r="S317" t="s">
        <v>78</v>
      </c>
      <c r="T317" t="s">
        <v>30</v>
      </c>
      <c r="U317" t="s">
        <v>3866</v>
      </c>
      <c r="V317" t="s">
        <v>36</v>
      </c>
      <c r="W317" t="s">
        <v>82</v>
      </c>
      <c r="X317">
        <v>4</v>
      </c>
    </row>
    <row r="318" spans="2:24">
      <c r="B318" t="s">
        <v>476</v>
      </c>
      <c r="C318" t="s">
        <v>160</v>
      </c>
      <c r="D318" t="s">
        <v>41</v>
      </c>
      <c r="E318" t="s">
        <v>3549</v>
      </c>
      <c r="F318" t="s">
        <v>148</v>
      </c>
      <c r="G318" t="s">
        <v>93</v>
      </c>
      <c r="H318">
        <v>36</v>
      </c>
      <c r="I318" t="s">
        <v>3550</v>
      </c>
      <c r="J318" t="s">
        <v>30</v>
      </c>
      <c r="K318" t="s">
        <v>43</v>
      </c>
      <c r="L318" t="s">
        <v>91</v>
      </c>
      <c r="M318" t="s">
        <v>92</v>
      </c>
      <c r="N318" t="s">
        <v>81</v>
      </c>
      <c r="O318" t="s">
        <v>20</v>
      </c>
      <c r="P318">
        <v>2</v>
      </c>
      <c r="Q318">
        <v>1200</v>
      </c>
      <c r="R318">
        <v>76</v>
      </c>
      <c r="S318" t="s">
        <v>78</v>
      </c>
      <c r="T318" t="s">
        <v>30</v>
      </c>
      <c r="U318" t="s">
        <v>3867</v>
      </c>
      <c r="V318" t="s">
        <v>36</v>
      </c>
      <c r="W318" t="s">
        <v>82</v>
      </c>
      <c r="X318">
        <v>4</v>
      </c>
    </row>
    <row r="319" spans="2:24">
      <c r="B319" t="s">
        <v>477</v>
      </c>
      <c r="C319" t="s">
        <v>160</v>
      </c>
      <c r="D319" t="s">
        <v>55</v>
      </c>
      <c r="E319" t="s">
        <v>3549</v>
      </c>
      <c r="F319" t="s">
        <v>148</v>
      </c>
      <c r="G319" t="s">
        <v>93</v>
      </c>
      <c r="H319">
        <v>37</v>
      </c>
      <c r="I319" t="s">
        <v>3550</v>
      </c>
      <c r="J319" t="s">
        <v>63</v>
      </c>
      <c r="K319" t="s">
        <v>42</v>
      </c>
      <c r="L319" t="s">
        <v>91</v>
      </c>
      <c r="M319" t="s">
        <v>92</v>
      </c>
      <c r="N319" t="s">
        <v>81</v>
      </c>
      <c r="O319" t="s">
        <v>35</v>
      </c>
      <c r="P319">
        <v>2.9</v>
      </c>
      <c r="Q319">
        <v>1200</v>
      </c>
      <c r="R319">
        <v>79</v>
      </c>
      <c r="S319" t="s">
        <v>78</v>
      </c>
      <c r="T319" t="s">
        <v>30</v>
      </c>
      <c r="U319" t="s">
        <v>3868</v>
      </c>
      <c r="V319" t="s">
        <v>36</v>
      </c>
      <c r="W319" t="s">
        <v>82</v>
      </c>
      <c r="X319">
        <v>4</v>
      </c>
    </row>
    <row r="320" spans="2:24">
      <c r="B320" t="s">
        <v>478</v>
      </c>
      <c r="C320" t="s">
        <v>160</v>
      </c>
      <c r="D320" t="s">
        <v>55</v>
      </c>
      <c r="E320" t="s">
        <v>3549</v>
      </c>
      <c r="F320" t="s">
        <v>148</v>
      </c>
      <c r="G320" t="s">
        <v>93</v>
      </c>
      <c r="H320">
        <v>37</v>
      </c>
      <c r="I320" t="s">
        <v>3550</v>
      </c>
      <c r="J320" t="s">
        <v>28</v>
      </c>
      <c r="K320" t="s">
        <v>42</v>
      </c>
      <c r="L320" t="s">
        <v>91</v>
      </c>
      <c r="M320" t="s">
        <v>92</v>
      </c>
      <c r="N320" t="s">
        <v>81</v>
      </c>
      <c r="O320" t="s">
        <v>35</v>
      </c>
      <c r="P320">
        <v>2.9</v>
      </c>
      <c r="Q320">
        <v>1200</v>
      </c>
      <c r="R320">
        <v>79</v>
      </c>
      <c r="S320" t="s">
        <v>78</v>
      </c>
      <c r="T320" t="s">
        <v>30</v>
      </c>
      <c r="U320" t="s">
        <v>3869</v>
      </c>
      <c r="V320" t="s">
        <v>36</v>
      </c>
      <c r="W320" t="s">
        <v>82</v>
      </c>
      <c r="X320">
        <v>4</v>
      </c>
    </row>
    <row r="321" spans="2:24">
      <c r="B321" t="s">
        <v>479</v>
      </c>
      <c r="C321" t="s">
        <v>160</v>
      </c>
      <c r="D321" t="s">
        <v>55</v>
      </c>
      <c r="E321" t="s">
        <v>3549</v>
      </c>
      <c r="F321" t="s">
        <v>148</v>
      </c>
      <c r="G321" t="s">
        <v>93</v>
      </c>
      <c r="H321">
        <v>37</v>
      </c>
      <c r="I321" t="s">
        <v>3550</v>
      </c>
      <c r="J321" t="s">
        <v>79</v>
      </c>
      <c r="K321" t="s">
        <v>42</v>
      </c>
      <c r="L321" t="s">
        <v>91</v>
      </c>
      <c r="M321" t="s">
        <v>92</v>
      </c>
      <c r="N321" t="s">
        <v>81</v>
      </c>
      <c r="O321" t="s">
        <v>35</v>
      </c>
      <c r="P321">
        <v>2.9</v>
      </c>
      <c r="Q321">
        <v>1200</v>
      </c>
      <c r="R321">
        <v>79</v>
      </c>
      <c r="S321" t="s">
        <v>78</v>
      </c>
      <c r="T321" t="s">
        <v>30</v>
      </c>
      <c r="U321" t="s">
        <v>3870</v>
      </c>
      <c r="V321" t="s">
        <v>36</v>
      </c>
      <c r="W321" t="s">
        <v>82</v>
      </c>
      <c r="X321">
        <v>4</v>
      </c>
    </row>
    <row r="322" spans="2:24">
      <c r="B322" t="s">
        <v>480</v>
      </c>
      <c r="C322" t="s">
        <v>160</v>
      </c>
      <c r="D322" t="s">
        <v>55</v>
      </c>
      <c r="E322" t="s">
        <v>3549</v>
      </c>
      <c r="F322" t="s">
        <v>148</v>
      </c>
      <c r="G322" t="s">
        <v>93</v>
      </c>
      <c r="H322">
        <v>37</v>
      </c>
      <c r="I322" t="s">
        <v>3550</v>
      </c>
      <c r="J322" t="s">
        <v>30</v>
      </c>
      <c r="K322" t="s">
        <v>42</v>
      </c>
      <c r="L322" t="s">
        <v>91</v>
      </c>
      <c r="M322" t="s">
        <v>92</v>
      </c>
      <c r="N322" t="s">
        <v>81</v>
      </c>
      <c r="O322" t="s">
        <v>35</v>
      </c>
      <c r="P322">
        <v>2.9</v>
      </c>
      <c r="Q322">
        <v>1200</v>
      </c>
      <c r="R322">
        <v>79</v>
      </c>
      <c r="S322" t="s">
        <v>78</v>
      </c>
      <c r="T322" t="s">
        <v>30</v>
      </c>
      <c r="U322" t="s">
        <v>3871</v>
      </c>
      <c r="V322" t="s">
        <v>36</v>
      </c>
      <c r="W322" t="s">
        <v>82</v>
      </c>
      <c r="X322">
        <v>4</v>
      </c>
    </row>
    <row r="323" spans="2:24">
      <c r="B323" t="s">
        <v>481</v>
      </c>
      <c r="C323" t="s">
        <v>160</v>
      </c>
      <c r="D323" t="s">
        <v>41</v>
      </c>
      <c r="E323" t="s">
        <v>3549</v>
      </c>
      <c r="F323" t="s">
        <v>148</v>
      </c>
      <c r="G323" t="s">
        <v>94</v>
      </c>
      <c r="H323">
        <v>18</v>
      </c>
      <c r="I323" t="s">
        <v>3550</v>
      </c>
      <c r="J323" t="s">
        <v>63</v>
      </c>
      <c r="K323" t="s">
        <v>43</v>
      </c>
      <c r="L323" t="s">
        <v>91</v>
      </c>
      <c r="M323" t="s">
        <v>95</v>
      </c>
      <c r="N323" t="s">
        <v>81</v>
      </c>
      <c r="O323" t="s">
        <v>3552</v>
      </c>
      <c r="P323">
        <v>1.7</v>
      </c>
      <c r="Q323">
        <v>600</v>
      </c>
      <c r="R323">
        <v>73</v>
      </c>
      <c r="S323" t="s">
        <v>78</v>
      </c>
      <c r="T323" t="s">
        <v>30</v>
      </c>
      <c r="U323" t="s">
        <v>3872</v>
      </c>
      <c r="V323" t="s">
        <v>36</v>
      </c>
      <c r="W323" t="s">
        <v>82</v>
      </c>
      <c r="X323">
        <v>4</v>
      </c>
    </row>
    <row r="324" spans="2:24">
      <c r="B324" t="s">
        <v>482</v>
      </c>
      <c r="C324" t="s">
        <v>160</v>
      </c>
      <c r="D324" t="s">
        <v>41</v>
      </c>
      <c r="E324" t="s">
        <v>3549</v>
      </c>
      <c r="F324" t="s">
        <v>148</v>
      </c>
      <c r="G324" t="s">
        <v>94</v>
      </c>
      <c r="H324">
        <v>18</v>
      </c>
      <c r="I324" t="s">
        <v>3550</v>
      </c>
      <c r="J324" t="s">
        <v>28</v>
      </c>
      <c r="K324" t="s">
        <v>43</v>
      </c>
      <c r="L324" t="s">
        <v>91</v>
      </c>
      <c r="M324" t="s">
        <v>95</v>
      </c>
      <c r="N324" t="s">
        <v>81</v>
      </c>
      <c r="O324" t="s">
        <v>3552</v>
      </c>
      <c r="P324">
        <v>1.7</v>
      </c>
      <c r="Q324">
        <v>600</v>
      </c>
      <c r="R324">
        <v>73</v>
      </c>
      <c r="S324" t="s">
        <v>78</v>
      </c>
      <c r="T324" t="s">
        <v>30</v>
      </c>
      <c r="U324" t="s">
        <v>3873</v>
      </c>
      <c r="V324" t="s">
        <v>36</v>
      </c>
      <c r="W324" t="s">
        <v>82</v>
      </c>
      <c r="X324">
        <v>4</v>
      </c>
    </row>
    <row r="325" spans="2:24">
      <c r="B325" t="s">
        <v>483</v>
      </c>
      <c r="C325" t="s">
        <v>160</v>
      </c>
      <c r="D325" t="s">
        <v>41</v>
      </c>
      <c r="E325" t="s">
        <v>3549</v>
      </c>
      <c r="F325" t="s">
        <v>148</v>
      </c>
      <c r="G325" t="s">
        <v>94</v>
      </c>
      <c r="H325">
        <v>18</v>
      </c>
      <c r="I325" t="s">
        <v>3550</v>
      </c>
      <c r="J325" t="s">
        <v>79</v>
      </c>
      <c r="K325" t="s">
        <v>43</v>
      </c>
      <c r="L325" t="s">
        <v>91</v>
      </c>
      <c r="M325" t="s">
        <v>95</v>
      </c>
      <c r="N325" t="s">
        <v>81</v>
      </c>
      <c r="O325" t="s">
        <v>3552</v>
      </c>
      <c r="P325">
        <v>1.7</v>
      </c>
      <c r="Q325">
        <v>600</v>
      </c>
      <c r="R325">
        <v>73</v>
      </c>
      <c r="S325" t="s">
        <v>78</v>
      </c>
      <c r="T325" t="s">
        <v>30</v>
      </c>
      <c r="U325" t="s">
        <v>3874</v>
      </c>
      <c r="V325" t="s">
        <v>36</v>
      </c>
      <c r="W325" t="s">
        <v>82</v>
      </c>
      <c r="X325">
        <v>4</v>
      </c>
    </row>
    <row r="326" spans="2:24">
      <c r="B326" t="s">
        <v>484</v>
      </c>
      <c r="C326" t="s">
        <v>160</v>
      </c>
      <c r="D326" t="s">
        <v>41</v>
      </c>
      <c r="E326" t="s">
        <v>3549</v>
      </c>
      <c r="F326" t="s">
        <v>148</v>
      </c>
      <c r="G326" t="s">
        <v>94</v>
      </c>
      <c r="H326">
        <v>18</v>
      </c>
      <c r="I326" t="s">
        <v>3550</v>
      </c>
      <c r="J326" t="s">
        <v>30</v>
      </c>
      <c r="K326" t="s">
        <v>43</v>
      </c>
      <c r="L326" t="s">
        <v>91</v>
      </c>
      <c r="M326" t="s">
        <v>95</v>
      </c>
      <c r="N326" t="s">
        <v>81</v>
      </c>
      <c r="O326" t="s">
        <v>3552</v>
      </c>
      <c r="P326">
        <v>1.7</v>
      </c>
      <c r="Q326">
        <v>600</v>
      </c>
      <c r="R326">
        <v>73</v>
      </c>
      <c r="S326" t="s">
        <v>78</v>
      </c>
      <c r="T326" t="s">
        <v>30</v>
      </c>
      <c r="U326" t="s">
        <v>3875</v>
      </c>
      <c r="V326" t="s">
        <v>36</v>
      </c>
      <c r="W326" t="s">
        <v>82</v>
      </c>
      <c r="X326">
        <v>4</v>
      </c>
    </row>
    <row r="327" spans="2:24">
      <c r="B327" t="s">
        <v>485</v>
      </c>
      <c r="C327" t="s">
        <v>160</v>
      </c>
      <c r="D327" t="s">
        <v>55</v>
      </c>
      <c r="E327" t="s">
        <v>3549</v>
      </c>
      <c r="F327" t="s">
        <v>148</v>
      </c>
      <c r="G327" t="s">
        <v>94</v>
      </c>
      <c r="H327">
        <v>19</v>
      </c>
      <c r="I327" t="s">
        <v>3550</v>
      </c>
      <c r="J327" t="s">
        <v>63</v>
      </c>
      <c r="K327" t="s">
        <v>42</v>
      </c>
      <c r="L327" t="s">
        <v>91</v>
      </c>
      <c r="M327" t="s">
        <v>95</v>
      </c>
      <c r="N327" t="s">
        <v>81</v>
      </c>
      <c r="O327" t="s">
        <v>20</v>
      </c>
      <c r="P327">
        <v>0.8</v>
      </c>
      <c r="Q327">
        <v>600</v>
      </c>
      <c r="R327">
        <v>76</v>
      </c>
      <c r="S327" t="s">
        <v>78</v>
      </c>
      <c r="T327" t="s">
        <v>30</v>
      </c>
      <c r="U327" t="s">
        <v>3876</v>
      </c>
      <c r="V327" t="s">
        <v>36</v>
      </c>
      <c r="W327" t="s">
        <v>82</v>
      </c>
      <c r="X327">
        <v>4</v>
      </c>
    </row>
    <row r="328" spans="2:24">
      <c r="B328" t="s">
        <v>486</v>
      </c>
      <c r="C328" t="s">
        <v>160</v>
      </c>
      <c r="D328" t="s">
        <v>55</v>
      </c>
      <c r="E328" t="s">
        <v>3549</v>
      </c>
      <c r="F328" t="s">
        <v>148</v>
      </c>
      <c r="G328" t="s">
        <v>94</v>
      </c>
      <c r="H328">
        <v>19</v>
      </c>
      <c r="I328" t="s">
        <v>3550</v>
      </c>
      <c r="J328" t="s">
        <v>28</v>
      </c>
      <c r="K328" t="s">
        <v>42</v>
      </c>
      <c r="L328" t="s">
        <v>91</v>
      </c>
      <c r="M328" t="s">
        <v>95</v>
      </c>
      <c r="N328" t="s">
        <v>81</v>
      </c>
      <c r="O328" t="s">
        <v>20</v>
      </c>
      <c r="P328">
        <v>0.8</v>
      </c>
      <c r="Q328">
        <v>600</v>
      </c>
      <c r="R328">
        <v>76</v>
      </c>
      <c r="S328" t="s">
        <v>78</v>
      </c>
      <c r="T328" t="s">
        <v>30</v>
      </c>
      <c r="U328" t="s">
        <v>3877</v>
      </c>
      <c r="V328" t="s">
        <v>36</v>
      </c>
      <c r="W328" t="s">
        <v>82</v>
      </c>
      <c r="X328">
        <v>4</v>
      </c>
    </row>
    <row r="329" spans="2:24">
      <c r="B329" t="s">
        <v>487</v>
      </c>
      <c r="C329" t="s">
        <v>160</v>
      </c>
      <c r="D329" t="s">
        <v>55</v>
      </c>
      <c r="E329" t="s">
        <v>3549</v>
      </c>
      <c r="F329" t="s">
        <v>148</v>
      </c>
      <c r="G329" t="s">
        <v>94</v>
      </c>
      <c r="H329">
        <v>19</v>
      </c>
      <c r="I329" t="s">
        <v>3550</v>
      </c>
      <c r="J329" t="s">
        <v>79</v>
      </c>
      <c r="K329" t="s">
        <v>42</v>
      </c>
      <c r="L329" t="s">
        <v>91</v>
      </c>
      <c r="M329" t="s">
        <v>95</v>
      </c>
      <c r="N329" t="s">
        <v>81</v>
      </c>
      <c r="O329" t="s">
        <v>20</v>
      </c>
      <c r="P329">
        <v>0.8</v>
      </c>
      <c r="Q329">
        <v>600</v>
      </c>
      <c r="R329">
        <v>76</v>
      </c>
      <c r="S329" t="s">
        <v>78</v>
      </c>
      <c r="T329" t="s">
        <v>30</v>
      </c>
      <c r="U329" t="s">
        <v>3878</v>
      </c>
      <c r="V329" t="s">
        <v>36</v>
      </c>
      <c r="W329" t="s">
        <v>82</v>
      </c>
      <c r="X329">
        <v>4</v>
      </c>
    </row>
    <row r="330" spans="2:24">
      <c r="B330" t="s">
        <v>488</v>
      </c>
      <c r="C330" t="s">
        <v>160</v>
      </c>
      <c r="D330" t="s">
        <v>55</v>
      </c>
      <c r="E330" t="s">
        <v>3549</v>
      </c>
      <c r="F330" t="s">
        <v>148</v>
      </c>
      <c r="G330" t="s">
        <v>94</v>
      </c>
      <c r="H330">
        <v>19</v>
      </c>
      <c r="I330" t="s">
        <v>3550</v>
      </c>
      <c r="J330" t="s">
        <v>30</v>
      </c>
      <c r="K330" t="s">
        <v>42</v>
      </c>
      <c r="L330" t="s">
        <v>91</v>
      </c>
      <c r="M330" t="s">
        <v>95</v>
      </c>
      <c r="N330" t="s">
        <v>81</v>
      </c>
      <c r="O330" t="s">
        <v>20</v>
      </c>
      <c r="P330">
        <v>0.8</v>
      </c>
      <c r="Q330">
        <v>600</v>
      </c>
      <c r="R330">
        <v>76</v>
      </c>
      <c r="S330" t="s">
        <v>78</v>
      </c>
      <c r="T330" t="s">
        <v>30</v>
      </c>
      <c r="U330" t="s">
        <v>3879</v>
      </c>
      <c r="V330" t="s">
        <v>36</v>
      </c>
      <c r="W330" t="s">
        <v>82</v>
      </c>
      <c r="X330">
        <v>4</v>
      </c>
    </row>
    <row r="331" spans="2:24">
      <c r="B331" t="s">
        <v>489</v>
      </c>
      <c r="C331" t="s">
        <v>160</v>
      </c>
      <c r="D331" t="s">
        <v>41</v>
      </c>
      <c r="E331" t="s">
        <v>3549</v>
      </c>
      <c r="F331" t="s">
        <v>148</v>
      </c>
      <c r="G331" t="s">
        <v>94</v>
      </c>
      <c r="H331">
        <v>24</v>
      </c>
      <c r="I331" t="s">
        <v>3550</v>
      </c>
      <c r="J331" t="s">
        <v>63</v>
      </c>
      <c r="K331" t="s">
        <v>43</v>
      </c>
      <c r="L331" t="s">
        <v>91</v>
      </c>
      <c r="M331" t="s">
        <v>95</v>
      </c>
      <c r="N331" t="s">
        <v>81</v>
      </c>
      <c r="O331" t="s">
        <v>3552</v>
      </c>
      <c r="P331">
        <v>1.7</v>
      </c>
      <c r="Q331">
        <v>800</v>
      </c>
      <c r="R331">
        <v>73</v>
      </c>
      <c r="S331" t="s">
        <v>78</v>
      </c>
      <c r="T331" t="s">
        <v>30</v>
      </c>
      <c r="U331" t="s">
        <v>3880</v>
      </c>
      <c r="V331" t="s">
        <v>36</v>
      </c>
      <c r="W331" t="s">
        <v>82</v>
      </c>
      <c r="X331">
        <v>4</v>
      </c>
    </row>
    <row r="332" spans="2:24">
      <c r="B332" t="s">
        <v>490</v>
      </c>
      <c r="C332" t="s">
        <v>160</v>
      </c>
      <c r="D332" t="s">
        <v>41</v>
      </c>
      <c r="E332" t="s">
        <v>3549</v>
      </c>
      <c r="F332" t="s">
        <v>148</v>
      </c>
      <c r="G332" t="s">
        <v>94</v>
      </c>
      <c r="H332">
        <v>24</v>
      </c>
      <c r="I332" t="s">
        <v>3550</v>
      </c>
      <c r="J332" t="s">
        <v>28</v>
      </c>
      <c r="K332" t="s">
        <v>43</v>
      </c>
      <c r="L332" t="s">
        <v>91</v>
      </c>
      <c r="M332" t="s">
        <v>95</v>
      </c>
      <c r="N332" t="s">
        <v>81</v>
      </c>
      <c r="O332" t="s">
        <v>3552</v>
      </c>
      <c r="P332">
        <v>1.7</v>
      </c>
      <c r="Q332">
        <v>800</v>
      </c>
      <c r="R332">
        <v>73</v>
      </c>
      <c r="S332" t="s">
        <v>78</v>
      </c>
      <c r="T332" t="s">
        <v>30</v>
      </c>
      <c r="U332" t="s">
        <v>3881</v>
      </c>
      <c r="V332" t="s">
        <v>36</v>
      </c>
      <c r="W332" t="s">
        <v>82</v>
      </c>
      <c r="X332">
        <v>4</v>
      </c>
    </row>
    <row r="333" spans="2:24">
      <c r="B333" t="s">
        <v>491</v>
      </c>
      <c r="C333" t="s">
        <v>160</v>
      </c>
      <c r="D333" t="s">
        <v>41</v>
      </c>
      <c r="E333" t="s">
        <v>3549</v>
      </c>
      <c r="F333" t="s">
        <v>148</v>
      </c>
      <c r="G333" t="s">
        <v>94</v>
      </c>
      <c r="H333">
        <v>24</v>
      </c>
      <c r="I333" t="s">
        <v>3550</v>
      </c>
      <c r="J333" t="s">
        <v>79</v>
      </c>
      <c r="K333" t="s">
        <v>43</v>
      </c>
      <c r="L333" t="s">
        <v>91</v>
      </c>
      <c r="M333" t="s">
        <v>95</v>
      </c>
      <c r="N333" t="s">
        <v>81</v>
      </c>
      <c r="O333" t="s">
        <v>3552</v>
      </c>
      <c r="P333">
        <v>1.7</v>
      </c>
      <c r="Q333">
        <v>800</v>
      </c>
      <c r="R333">
        <v>73</v>
      </c>
      <c r="S333" t="s">
        <v>78</v>
      </c>
      <c r="T333" t="s">
        <v>30</v>
      </c>
      <c r="U333" t="s">
        <v>3882</v>
      </c>
      <c r="V333" t="s">
        <v>36</v>
      </c>
      <c r="W333" t="s">
        <v>82</v>
      </c>
      <c r="X333">
        <v>4</v>
      </c>
    </row>
    <row r="334" spans="2:24">
      <c r="B334" t="s">
        <v>492</v>
      </c>
      <c r="C334" t="s">
        <v>160</v>
      </c>
      <c r="D334" t="s">
        <v>41</v>
      </c>
      <c r="E334" t="s">
        <v>3549</v>
      </c>
      <c r="F334" t="s">
        <v>148</v>
      </c>
      <c r="G334" t="s">
        <v>94</v>
      </c>
      <c r="H334">
        <v>24</v>
      </c>
      <c r="I334" t="s">
        <v>3550</v>
      </c>
      <c r="J334" t="s">
        <v>30</v>
      </c>
      <c r="K334" t="s">
        <v>43</v>
      </c>
      <c r="L334" t="s">
        <v>91</v>
      </c>
      <c r="M334" t="s">
        <v>95</v>
      </c>
      <c r="N334" t="s">
        <v>81</v>
      </c>
      <c r="O334" t="s">
        <v>3552</v>
      </c>
      <c r="P334">
        <v>1.7</v>
      </c>
      <c r="Q334">
        <v>800</v>
      </c>
      <c r="R334">
        <v>73</v>
      </c>
      <c r="S334" t="s">
        <v>78</v>
      </c>
      <c r="T334" t="s">
        <v>30</v>
      </c>
      <c r="U334" t="s">
        <v>3883</v>
      </c>
      <c r="V334" t="s">
        <v>36</v>
      </c>
      <c r="W334" t="s">
        <v>82</v>
      </c>
      <c r="X334">
        <v>4</v>
      </c>
    </row>
    <row r="335" spans="2:24">
      <c r="B335" t="s">
        <v>493</v>
      </c>
      <c r="C335" t="s">
        <v>160</v>
      </c>
      <c r="D335" t="s">
        <v>55</v>
      </c>
      <c r="E335" t="s">
        <v>3549</v>
      </c>
      <c r="F335" t="s">
        <v>148</v>
      </c>
      <c r="G335" t="s">
        <v>94</v>
      </c>
      <c r="H335">
        <v>25</v>
      </c>
      <c r="I335" t="s">
        <v>3550</v>
      </c>
      <c r="J335" t="s">
        <v>63</v>
      </c>
      <c r="K335" t="s">
        <v>42</v>
      </c>
      <c r="L335" t="s">
        <v>91</v>
      </c>
      <c r="M335" t="s">
        <v>95</v>
      </c>
      <c r="N335" t="s">
        <v>81</v>
      </c>
      <c r="O335" t="s">
        <v>20</v>
      </c>
      <c r="P335">
        <v>1.7</v>
      </c>
      <c r="Q335">
        <v>800</v>
      </c>
      <c r="R335">
        <v>76</v>
      </c>
      <c r="S335" t="s">
        <v>78</v>
      </c>
      <c r="T335" t="s">
        <v>30</v>
      </c>
      <c r="U335" t="s">
        <v>3884</v>
      </c>
      <c r="V335" t="s">
        <v>36</v>
      </c>
      <c r="W335" t="s">
        <v>82</v>
      </c>
      <c r="X335">
        <v>4</v>
      </c>
    </row>
    <row r="336" spans="2:24">
      <c r="B336" t="s">
        <v>494</v>
      </c>
      <c r="C336" t="s">
        <v>160</v>
      </c>
      <c r="D336" t="s">
        <v>55</v>
      </c>
      <c r="E336" t="s">
        <v>3549</v>
      </c>
      <c r="F336" t="s">
        <v>148</v>
      </c>
      <c r="G336" t="s">
        <v>94</v>
      </c>
      <c r="H336">
        <v>25</v>
      </c>
      <c r="I336" t="s">
        <v>3550</v>
      </c>
      <c r="J336" t="s">
        <v>28</v>
      </c>
      <c r="K336" t="s">
        <v>42</v>
      </c>
      <c r="L336" t="s">
        <v>91</v>
      </c>
      <c r="M336" t="s">
        <v>95</v>
      </c>
      <c r="N336" t="s">
        <v>81</v>
      </c>
      <c r="O336" t="s">
        <v>20</v>
      </c>
      <c r="P336">
        <v>1.7</v>
      </c>
      <c r="Q336">
        <v>800</v>
      </c>
      <c r="R336">
        <v>76</v>
      </c>
      <c r="S336" t="s">
        <v>78</v>
      </c>
      <c r="T336" t="s">
        <v>30</v>
      </c>
      <c r="U336" t="s">
        <v>3885</v>
      </c>
      <c r="V336" t="s">
        <v>36</v>
      </c>
      <c r="W336" t="s">
        <v>82</v>
      </c>
      <c r="X336">
        <v>4</v>
      </c>
    </row>
    <row r="337" spans="2:24">
      <c r="B337" t="s">
        <v>495</v>
      </c>
      <c r="C337" t="s">
        <v>160</v>
      </c>
      <c r="D337" t="s">
        <v>55</v>
      </c>
      <c r="E337" t="s">
        <v>3549</v>
      </c>
      <c r="F337" t="s">
        <v>148</v>
      </c>
      <c r="G337" t="s">
        <v>94</v>
      </c>
      <c r="H337">
        <v>25</v>
      </c>
      <c r="I337" t="s">
        <v>3550</v>
      </c>
      <c r="J337" t="s">
        <v>79</v>
      </c>
      <c r="K337" t="s">
        <v>42</v>
      </c>
      <c r="L337" t="s">
        <v>91</v>
      </c>
      <c r="M337" t="s">
        <v>95</v>
      </c>
      <c r="N337" t="s">
        <v>81</v>
      </c>
      <c r="O337" t="s">
        <v>20</v>
      </c>
      <c r="P337">
        <v>1.7</v>
      </c>
      <c r="Q337">
        <v>800</v>
      </c>
      <c r="R337">
        <v>76</v>
      </c>
      <c r="S337" t="s">
        <v>78</v>
      </c>
      <c r="T337" t="s">
        <v>30</v>
      </c>
      <c r="U337" t="s">
        <v>3886</v>
      </c>
      <c r="V337" t="s">
        <v>36</v>
      </c>
      <c r="W337" t="s">
        <v>82</v>
      </c>
      <c r="X337">
        <v>4</v>
      </c>
    </row>
    <row r="338" spans="2:24">
      <c r="B338" t="s">
        <v>496</v>
      </c>
      <c r="C338" t="s">
        <v>160</v>
      </c>
      <c r="D338" t="s">
        <v>55</v>
      </c>
      <c r="E338" t="s">
        <v>3549</v>
      </c>
      <c r="F338" t="s">
        <v>148</v>
      </c>
      <c r="G338" t="s">
        <v>94</v>
      </c>
      <c r="H338">
        <v>25</v>
      </c>
      <c r="I338" t="s">
        <v>3550</v>
      </c>
      <c r="J338" t="s">
        <v>30</v>
      </c>
      <c r="K338" t="s">
        <v>42</v>
      </c>
      <c r="L338" t="s">
        <v>91</v>
      </c>
      <c r="M338" t="s">
        <v>95</v>
      </c>
      <c r="N338" t="s">
        <v>81</v>
      </c>
      <c r="O338" t="s">
        <v>20</v>
      </c>
      <c r="P338">
        <v>1.7</v>
      </c>
      <c r="Q338">
        <v>800</v>
      </c>
      <c r="R338">
        <v>76</v>
      </c>
      <c r="S338" t="s">
        <v>78</v>
      </c>
      <c r="T338" t="s">
        <v>30</v>
      </c>
      <c r="U338" t="s">
        <v>3887</v>
      </c>
      <c r="V338" t="s">
        <v>36</v>
      </c>
      <c r="W338" t="s">
        <v>82</v>
      </c>
      <c r="X338">
        <v>4</v>
      </c>
    </row>
    <row r="339" spans="2:24">
      <c r="B339" t="s">
        <v>497</v>
      </c>
      <c r="C339" t="s">
        <v>160</v>
      </c>
      <c r="D339" t="s">
        <v>41</v>
      </c>
      <c r="E339" t="s">
        <v>3549</v>
      </c>
      <c r="F339" t="s">
        <v>148</v>
      </c>
      <c r="G339" t="s">
        <v>94</v>
      </c>
      <c r="H339">
        <v>30</v>
      </c>
      <c r="I339" t="s">
        <v>3550</v>
      </c>
      <c r="J339" t="s">
        <v>63</v>
      </c>
      <c r="K339" t="s">
        <v>43</v>
      </c>
      <c r="L339" t="s">
        <v>91</v>
      </c>
      <c r="M339" t="s">
        <v>95</v>
      </c>
      <c r="N339" t="s">
        <v>81</v>
      </c>
      <c r="O339" t="s">
        <v>20</v>
      </c>
      <c r="P339">
        <v>2</v>
      </c>
      <c r="Q339">
        <v>1000</v>
      </c>
      <c r="R339">
        <v>76</v>
      </c>
      <c r="S339" t="s">
        <v>78</v>
      </c>
      <c r="T339" t="s">
        <v>30</v>
      </c>
      <c r="U339" t="s">
        <v>3888</v>
      </c>
      <c r="V339" t="s">
        <v>36</v>
      </c>
      <c r="W339" t="s">
        <v>82</v>
      </c>
      <c r="X339">
        <v>4</v>
      </c>
    </row>
    <row r="340" spans="2:24">
      <c r="B340" t="s">
        <v>498</v>
      </c>
      <c r="C340" t="s">
        <v>160</v>
      </c>
      <c r="D340" t="s">
        <v>41</v>
      </c>
      <c r="E340" t="s">
        <v>3549</v>
      </c>
      <c r="F340" t="s">
        <v>148</v>
      </c>
      <c r="G340" t="s">
        <v>94</v>
      </c>
      <c r="H340">
        <v>30</v>
      </c>
      <c r="I340" t="s">
        <v>3550</v>
      </c>
      <c r="J340" t="s">
        <v>28</v>
      </c>
      <c r="K340" t="s">
        <v>43</v>
      </c>
      <c r="L340" t="s">
        <v>91</v>
      </c>
      <c r="M340" t="s">
        <v>95</v>
      </c>
      <c r="N340" t="s">
        <v>81</v>
      </c>
      <c r="O340" t="s">
        <v>20</v>
      </c>
      <c r="P340">
        <v>2</v>
      </c>
      <c r="Q340">
        <v>1000</v>
      </c>
      <c r="R340">
        <v>76</v>
      </c>
      <c r="S340" t="s">
        <v>78</v>
      </c>
      <c r="T340" t="s">
        <v>30</v>
      </c>
      <c r="U340" t="s">
        <v>3889</v>
      </c>
      <c r="V340" t="s">
        <v>36</v>
      </c>
      <c r="W340" t="s">
        <v>82</v>
      </c>
      <c r="X340">
        <v>4</v>
      </c>
    </row>
    <row r="341" spans="2:24">
      <c r="B341" t="s">
        <v>499</v>
      </c>
      <c r="C341" t="s">
        <v>160</v>
      </c>
      <c r="D341" t="s">
        <v>41</v>
      </c>
      <c r="E341" t="s">
        <v>3549</v>
      </c>
      <c r="F341" t="s">
        <v>148</v>
      </c>
      <c r="G341" t="s">
        <v>94</v>
      </c>
      <c r="H341">
        <v>30</v>
      </c>
      <c r="I341" t="s">
        <v>3550</v>
      </c>
      <c r="J341" t="s">
        <v>79</v>
      </c>
      <c r="K341" t="s">
        <v>43</v>
      </c>
      <c r="L341" t="s">
        <v>91</v>
      </c>
      <c r="M341" t="s">
        <v>95</v>
      </c>
      <c r="N341" t="s">
        <v>81</v>
      </c>
      <c r="O341" t="s">
        <v>20</v>
      </c>
      <c r="P341">
        <v>2</v>
      </c>
      <c r="Q341">
        <v>1000</v>
      </c>
      <c r="R341">
        <v>76</v>
      </c>
      <c r="S341" t="s">
        <v>78</v>
      </c>
      <c r="T341" t="s">
        <v>30</v>
      </c>
      <c r="U341" t="s">
        <v>3890</v>
      </c>
      <c r="V341" t="s">
        <v>36</v>
      </c>
      <c r="W341" t="s">
        <v>82</v>
      </c>
      <c r="X341">
        <v>4</v>
      </c>
    </row>
    <row r="342" spans="2:24">
      <c r="B342" t="s">
        <v>500</v>
      </c>
      <c r="C342" t="s">
        <v>160</v>
      </c>
      <c r="D342" t="s">
        <v>41</v>
      </c>
      <c r="E342" t="s">
        <v>3549</v>
      </c>
      <c r="F342" t="s">
        <v>148</v>
      </c>
      <c r="G342" t="s">
        <v>94</v>
      </c>
      <c r="H342">
        <v>30</v>
      </c>
      <c r="I342" t="s">
        <v>3550</v>
      </c>
      <c r="J342" t="s">
        <v>30</v>
      </c>
      <c r="K342" t="s">
        <v>43</v>
      </c>
      <c r="L342" t="s">
        <v>91</v>
      </c>
      <c r="M342" t="s">
        <v>95</v>
      </c>
      <c r="N342" t="s">
        <v>81</v>
      </c>
      <c r="O342" t="s">
        <v>20</v>
      </c>
      <c r="P342">
        <v>2</v>
      </c>
      <c r="Q342">
        <v>1000</v>
      </c>
      <c r="R342">
        <v>76</v>
      </c>
      <c r="S342" t="s">
        <v>78</v>
      </c>
      <c r="T342" t="s">
        <v>30</v>
      </c>
      <c r="U342" t="s">
        <v>3891</v>
      </c>
      <c r="V342" t="s">
        <v>36</v>
      </c>
      <c r="W342" t="s">
        <v>82</v>
      </c>
      <c r="X342">
        <v>4</v>
      </c>
    </row>
    <row r="343" spans="2:24">
      <c r="B343" t="s">
        <v>501</v>
      </c>
      <c r="C343" t="s">
        <v>160</v>
      </c>
      <c r="D343" t="s">
        <v>55</v>
      </c>
      <c r="E343" t="s">
        <v>3549</v>
      </c>
      <c r="F343" t="s">
        <v>148</v>
      </c>
      <c r="G343" t="s">
        <v>94</v>
      </c>
      <c r="H343">
        <v>31</v>
      </c>
      <c r="I343" t="s">
        <v>3550</v>
      </c>
      <c r="J343" t="s">
        <v>63</v>
      </c>
      <c r="K343" t="s">
        <v>42</v>
      </c>
      <c r="L343" t="s">
        <v>91</v>
      </c>
      <c r="M343" t="s">
        <v>95</v>
      </c>
      <c r="N343" t="s">
        <v>81</v>
      </c>
      <c r="O343" t="s">
        <v>20</v>
      </c>
      <c r="P343">
        <v>2.2000000000000002</v>
      </c>
      <c r="Q343">
        <v>1000</v>
      </c>
      <c r="R343">
        <v>79</v>
      </c>
      <c r="S343" t="s">
        <v>78</v>
      </c>
      <c r="T343" t="s">
        <v>30</v>
      </c>
      <c r="U343" t="s">
        <v>3892</v>
      </c>
      <c r="V343" t="s">
        <v>36</v>
      </c>
      <c r="W343" t="s">
        <v>82</v>
      </c>
      <c r="X343">
        <v>4</v>
      </c>
    </row>
    <row r="344" spans="2:24">
      <c r="B344" t="s">
        <v>502</v>
      </c>
      <c r="C344" t="s">
        <v>160</v>
      </c>
      <c r="D344" t="s">
        <v>55</v>
      </c>
      <c r="E344" t="s">
        <v>3549</v>
      </c>
      <c r="F344" t="s">
        <v>148</v>
      </c>
      <c r="G344" t="s">
        <v>94</v>
      </c>
      <c r="H344">
        <v>31</v>
      </c>
      <c r="I344" t="s">
        <v>3550</v>
      </c>
      <c r="J344" t="s">
        <v>28</v>
      </c>
      <c r="K344" t="s">
        <v>42</v>
      </c>
      <c r="L344" t="s">
        <v>91</v>
      </c>
      <c r="M344" t="s">
        <v>95</v>
      </c>
      <c r="N344" t="s">
        <v>81</v>
      </c>
      <c r="O344" t="s">
        <v>20</v>
      </c>
      <c r="P344">
        <v>2.2000000000000002</v>
      </c>
      <c r="Q344">
        <v>1000</v>
      </c>
      <c r="R344">
        <v>79</v>
      </c>
      <c r="S344" t="s">
        <v>78</v>
      </c>
      <c r="T344" t="s">
        <v>30</v>
      </c>
      <c r="U344" t="s">
        <v>3893</v>
      </c>
      <c r="V344" t="s">
        <v>36</v>
      </c>
      <c r="W344" t="s">
        <v>82</v>
      </c>
      <c r="X344">
        <v>4</v>
      </c>
    </row>
    <row r="345" spans="2:24">
      <c r="B345" t="s">
        <v>503</v>
      </c>
      <c r="C345" t="s">
        <v>160</v>
      </c>
      <c r="D345" t="s">
        <v>55</v>
      </c>
      <c r="E345" t="s">
        <v>3549</v>
      </c>
      <c r="F345" t="s">
        <v>148</v>
      </c>
      <c r="G345" t="s">
        <v>94</v>
      </c>
      <c r="H345">
        <v>31</v>
      </c>
      <c r="I345" t="s">
        <v>3550</v>
      </c>
      <c r="J345" t="s">
        <v>79</v>
      </c>
      <c r="K345" t="s">
        <v>42</v>
      </c>
      <c r="L345" t="s">
        <v>91</v>
      </c>
      <c r="M345" t="s">
        <v>95</v>
      </c>
      <c r="N345" t="s">
        <v>81</v>
      </c>
      <c r="O345" t="s">
        <v>20</v>
      </c>
      <c r="P345">
        <v>2.2000000000000002</v>
      </c>
      <c r="Q345">
        <v>1000</v>
      </c>
      <c r="R345">
        <v>79</v>
      </c>
      <c r="S345" t="s">
        <v>78</v>
      </c>
      <c r="T345" t="s">
        <v>30</v>
      </c>
      <c r="U345" t="s">
        <v>3894</v>
      </c>
      <c r="V345" t="s">
        <v>36</v>
      </c>
      <c r="W345" t="s">
        <v>82</v>
      </c>
      <c r="X345">
        <v>4</v>
      </c>
    </row>
    <row r="346" spans="2:24">
      <c r="B346" t="s">
        <v>504</v>
      </c>
      <c r="C346" t="s">
        <v>160</v>
      </c>
      <c r="D346" t="s">
        <v>55</v>
      </c>
      <c r="E346" t="s">
        <v>3549</v>
      </c>
      <c r="F346" t="s">
        <v>148</v>
      </c>
      <c r="G346" t="s">
        <v>94</v>
      </c>
      <c r="H346">
        <v>31</v>
      </c>
      <c r="I346" t="s">
        <v>3550</v>
      </c>
      <c r="J346" t="s">
        <v>30</v>
      </c>
      <c r="K346" t="s">
        <v>42</v>
      </c>
      <c r="L346" t="s">
        <v>91</v>
      </c>
      <c r="M346" t="s">
        <v>95</v>
      </c>
      <c r="N346" t="s">
        <v>81</v>
      </c>
      <c r="O346" t="s">
        <v>20</v>
      </c>
      <c r="P346">
        <v>2.2000000000000002</v>
      </c>
      <c r="Q346">
        <v>1000</v>
      </c>
      <c r="R346">
        <v>79</v>
      </c>
      <c r="S346" t="s">
        <v>78</v>
      </c>
      <c r="T346" t="s">
        <v>30</v>
      </c>
      <c r="U346" t="s">
        <v>3895</v>
      </c>
      <c r="V346" t="s">
        <v>36</v>
      </c>
      <c r="W346" t="s">
        <v>82</v>
      </c>
      <c r="X346">
        <v>4</v>
      </c>
    </row>
    <row r="347" spans="2:24">
      <c r="B347" t="s">
        <v>505</v>
      </c>
      <c r="C347" t="s">
        <v>160</v>
      </c>
      <c r="D347" t="s">
        <v>41</v>
      </c>
      <c r="E347" t="s">
        <v>3549</v>
      </c>
      <c r="F347" t="s">
        <v>148</v>
      </c>
      <c r="G347" t="s">
        <v>94</v>
      </c>
      <c r="H347">
        <v>36</v>
      </c>
      <c r="I347" t="s">
        <v>3550</v>
      </c>
      <c r="J347" t="s">
        <v>63</v>
      </c>
      <c r="K347" t="s">
        <v>43</v>
      </c>
      <c r="L347" t="s">
        <v>91</v>
      </c>
      <c r="M347" t="s">
        <v>95</v>
      </c>
      <c r="N347" t="s">
        <v>81</v>
      </c>
      <c r="O347" t="s">
        <v>20</v>
      </c>
      <c r="P347">
        <v>2</v>
      </c>
      <c r="Q347">
        <v>1200</v>
      </c>
      <c r="R347">
        <v>76</v>
      </c>
      <c r="S347" t="s">
        <v>78</v>
      </c>
      <c r="T347" t="s">
        <v>30</v>
      </c>
      <c r="U347" t="s">
        <v>3896</v>
      </c>
      <c r="V347" t="s">
        <v>36</v>
      </c>
      <c r="W347" t="s">
        <v>82</v>
      </c>
      <c r="X347">
        <v>4</v>
      </c>
    </row>
    <row r="348" spans="2:24">
      <c r="B348" t="s">
        <v>506</v>
      </c>
      <c r="C348" t="s">
        <v>160</v>
      </c>
      <c r="D348" t="s">
        <v>41</v>
      </c>
      <c r="E348" t="s">
        <v>3549</v>
      </c>
      <c r="F348" t="s">
        <v>148</v>
      </c>
      <c r="G348" t="s">
        <v>94</v>
      </c>
      <c r="H348">
        <v>36</v>
      </c>
      <c r="I348" t="s">
        <v>3550</v>
      </c>
      <c r="J348" t="s">
        <v>28</v>
      </c>
      <c r="K348" t="s">
        <v>43</v>
      </c>
      <c r="L348" t="s">
        <v>91</v>
      </c>
      <c r="M348" t="s">
        <v>95</v>
      </c>
      <c r="N348" t="s">
        <v>81</v>
      </c>
      <c r="O348" t="s">
        <v>20</v>
      </c>
      <c r="P348">
        <v>2</v>
      </c>
      <c r="Q348">
        <v>1200</v>
      </c>
      <c r="R348">
        <v>76</v>
      </c>
      <c r="S348" t="s">
        <v>78</v>
      </c>
      <c r="T348" t="s">
        <v>30</v>
      </c>
      <c r="U348" t="s">
        <v>3897</v>
      </c>
      <c r="V348" t="s">
        <v>36</v>
      </c>
      <c r="W348" t="s">
        <v>82</v>
      </c>
      <c r="X348">
        <v>4</v>
      </c>
    </row>
    <row r="349" spans="2:24">
      <c r="B349" t="s">
        <v>507</v>
      </c>
      <c r="C349" t="s">
        <v>160</v>
      </c>
      <c r="D349" t="s">
        <v>41</v>
      </c>
      <c r="E349" t="s">
        <v>3549</v>
      </c>
      <c r="F349" t="s">
        <v>148</v>
      </c>
      <c r="G349" t="s">
        <v>94</v>
      </c>
      <c r="H349">
        <v>36</v>
      </c>
      <c r="I349" t="s">
        <v>3550</v>
      </c>
      <c r="J349" t="s">
        <v>79</v>
      </c>
      <c r="K349" t="s">
        <v>43</v>
      </c>
      <c r="L349" t="s">
        <v>91</v>
      </c>
      <c r="M349" t="s">
        <v>95</v>
      </c>
      <c r="N349" t="s">
        <v>81</v>
      </c>
      <c r="O349" t="s">
        <v>20</v>
      </c>
      <c r="P349">
        <v>2</v>
      </c>
      <c r="Q349">
        <v>1200</v>
      </c>
      <c r="R349">
        <v>76</v>
      </c>
      <c r="S349" t="s">
        <v>78</v>
      </c>
      <c r="T349" t="s">
        <v>30</v>
      </c>
      <c r="U349" t="s">
        <v>3898</v>
      </c>
      <c r="V349" t="s">
        <v>36</v>
      </c>
      <c r="W349" t="s">
        <v>82</v>
      </c>
      <c r="X349">
        <v>4</v>
      </c>
    </row>
    <row r="350" spans="2:24">
      <c r="B350" t="s">
        <v>508</v>
      </c>
      <c r="C350" t="s">
        <v>160</v>
      </c>
      <c r="D350" t="s">
        <v>41</v>
      </c>
      <c r="E350" t="s">
        <v>3549</v>
      </c>
      <c r="F350" t="s">
        <v>148</v>
      </c>
      <c r="G350" t="s">
        <v>94</v>
      </c>
      <c r="H350">
        <v>36</v>
      </c>
      <c r="I350" t="s">
        <v>3550</v>
      </c>
      <c r="J350" t="s">
        <v>30</v>
      </c>
      <c r="K350" t="s">
        <v>43</v>
      </c>
      <c r="L350" t="s">
        <v>91</v>
      </c>
      <c r="M350" t="s">
        <v>95</v>
      </c>
      <c r="N350" t="s">
        <v>81</v>
      </c>
      <c r="O350" t="s">
        <v>20</v>
      </c>
      <c r="P350">
        <v>2</v>
      </c>
      <c r="Q350">
        <v>1200</v>
      </c>
      <c r="R350">
        <v>76</v>
      </c>
      <c r="S350" t="s">
        <v>78</v>
      </c>
      <c r="T350" t="s">
        <v>30</v>
      </c>
      <c r="U350" t="s">
        <v>3899</v>
      </c>
      <c r="V350" t="s">
        <v>36</v>
      </c>
      <c r="W350" t="s">
        <v>82</v>
      </c>
      <c r="X350">
        <v>4</v>
      </c>
    </row>
    <row r="351" spans="2:24">
      <c r="B351" t="s">
        <v>509</v>
      </c>
      <c r="C351" t="s">
        <v>160</v>
      </c>
      <c r="D351" t="s">
        <v>55</v>
      </c>
      <c r="E351" t="s">
        <v>3549</v>
      </c>
      <c r="F351" t="s">
        <v>148</v>
      </c>
      <c r="G351" t="s">
        <v>94</v>
      </c>
      <c r="H351">
        <v>37</v>
      </c>
      <c r="I351" t="s">
        <v>3550</v>
      </c>
      <c r="J351" t="s">
        <v>63</v>
      </c>
      <c r="K351" t="s">
        <v>42</v>
      </c>
      <c r="L351" t="s">
        <v>91</v>
      </c>
      <c r="M351" t="s">
        <v>95</v>
      </c>
      <c r="N351" t="s">
        <v>81</v>
      </c>
      <c r="O351" t="s">
        <v>35</v>
      </c>
      <c r="P351">
        <v>2.9</v>
      </c>
      <c r="Q351">
        <v>1200</v>
      </c>
      <c r="R351">
        <v>79</v>
      </c>
      <c r="S351" t="s">
        <v>78</v>
      </c>
      <c r="T351" t="s">
        <v>30</v>
      </c>
      <c r="U351" t="s">
        <v>3900</v>
      </c>
      <c r="V351" t="s">
        <v>36</v>
      </c>
      <c r="W351" t="s">
        <v>82</v>
      </c>
      <c r="X351">
        <v>4</v>
      </c>
    </row>
    <row r="352" spans="2:24">
      <c r="B352" t="s">
        <v>510</v>
      </c>
      <c r="C352" t="s">
        <v>160</v>
      </c>
      <c r="D352" t="s">
        <v>55</v>
      </c>
      <c r="E352" t="s">
        <v>3549</v>
      </c>
      <c r="F352" t="s">
        <v>148</v>
      </c>
      <c r="G352" t="s">
        <v>94</v>
      </c>
      <c r="H352">
        <v>37</v>
      </c>
      <c r="I352" t="s">
        <v>3550</v>
      </c>
      <c r="J352" t="s">
        <v>28</v>
      </c>
      <c r="K352" t="s">
        <v>42</v>
      </c>
      <c r="L352" t="s">
        <v>91</v>
      </c>
      <c r="M352" t="s">
        <v>95</v>
      </c>
      <c r="N352" t="s">
        <v>81</v>
      </c>
      <c r="O352" t="s">
        <v>35</v>
      </c>
      <c r="P352">
        <v>2.9</v>
      </c>
      <c r="Q352">
        <v>1200</v>
      </c>
      <c r="R352">
        <v>79</v>
      </c>
      <c r="S352" t="s">
        <v>78</v>
      </c>
      <c r="T352" t="s">
        <v>30</v>
      </c>
      <c r="U352" t="s">
        <v>3901</v>
      </c>
      <c r="V352" t="s">
        <v>36</v>
      </c>
      <c r="W352" t="s">
        <v>82</v>
      </c>
      <c r="X352">
        <v>4</v>
      </c>
    </row>
    <row r="353" spans="2:24">
      <c r="B353" t="s">
        <v>511</v>
      </c>
      <c r="C353" t="s">
        <v>160</v>
      </c>
      <c r="D353" t="s">
        <v>55</v>
      </c>
      <c r="E353" t="s">
        <v>3549</v>
      </c>
      <c r="F353" t="s">
        <v>148</v>
      </c>
      <c r="G353" t="s">
        <v>94</v>
      </c>
      <c r="H353">
        <v>37</v>
      </c>
      <c r="I353" t="s">
        <v>3550</v>
      </c>
      <c r="J353" t="s">
        <v>79</v>
      </c>
      <c r="K353" t="s">
        <v>42</v>
      </c>
      <c r="L353" t="s">
        <v>91</v>
      </c>
      <c r="M353" t="s">
        <v>95</v>
      </c>
      <c r="N353" t="s">
        <v>81</v>
      </c>
      <c r="O353" t="s">
        <v>35</v>
      </c>
      <c r="P353">
        <v>2.9</v>
      </c>
      <c r="Q353">
        <v>1200</v>
      </c>
      <c r="R353">
        <v>79</v>
      </c>
      <c r="S353" t="s">
        <v>78</v>
      </c>
      <c r="T353" t="s">
        <v>30</v>
      </c>
      <c r="U353" t="s">
        <v>3902</v>
      </c>
      <c r="V353" t="s">
        <v>36</v>
      </c>
      <c r="W353" t="s">
        <v>82</v>
      </c>
      <c r="X353">
        <v>4</v>
      </c>
    </row>
    <row r="354" spans="2:24">
      <c r="B354" t="s">
        <v>512</v>
      </c>
      <c r="C354" t="s">
        <v>160</v>
      </c>
      <c r="D354" t="s">
        <v>55</v>
      </c>
      <c r="E354" t="s">
        <v>3549</v>
      </c>
      <c r="F354" t="s">
        <v>148</v>
      </c>
      <c r="G354" t="s">
        <v>94</v>
      </c>
      <c r="H354">
        <v>37</v>
      </c>
      <c r="I354" t="s">
        <v>3550</v>
      </c>
      <c r="J354" t="s">
        <v>30</v>
      </c>
      <c r="K354" t="s">
        <v>42</v>
      </c>
      <c r="L354" t="s">
        <v>91</v>
      </c>
      <c r="M354" t="s">
        <v>95</v>
      </c>
      <c r="N354" t="s">
        <v>81</v>
      </c>
      <c r="O354" t="s">
        <v>35</v>
      </c>
      <c r="P354">
        <v>2.9</v>
      </c>
      <c r="Q354">
        <v>1200</v>
      </c>
      <c r="R354">
        <v>79</v>
      </c>
      <c r="S354" t="s">
        <v>78</v>
      </c>
      <c r="T354" t="s">
        <v>30</v>
      </c>
      <c r="U354" t="s">
        <v>3903</v>
      </c>
      <c r="V354" t="s">
        <v>36</v>
      </c>
      <c r="W354" t="s">
        <v>82</v>
      </c>
      <c r="X354">
        <v>4</v>
      </c>
    </row>
    <row r="355" spans="2:24">
      <c r="B355" t="s">
        <v>513</v>
      </c>
      <c r="C355" t="s">
        <v>160</v>
      </c>
      <c r="D355" t="s">
        <v>41</v>
      </c>
      <c r="E355" t="s">
        <v>3549</v>
      </c>
      <c r="F355" t="s">
        <v>148</v>
      </c>
      <c r="G355" t="s">
        <v>96</v>
      </c>
      <c r="H355">
        <v>18</v>
      </c>
      <c r="I355" t="s">
        <v>3550</v>
      </c>
      <c r="J355" t="s">
        <v>63</v>
      </c>
      <c r="K355" t="s">
        <v>43</v>
      </c>
      <c r="L355" t="s">
        <v>91</v>
      </c>
      <c r="M355" t="s">
        <v>92</v>
      </c>
      <c r="N355" t="s">
        <v>80</v>
      </c>
      <c r="O355" t="s">
        <v>3552</v>
      </c>
      <c r="P355">
        <v>1.7</v>
      </c>
      <c r="Q355">
        <v>600</v>
      </c>
      <c r="R355">
        <v>73</v>
      </c>
      <c r="S355" t="s">
        <v>78</v>
      </c>
      <c r="T355" t="s">
        <v>30</v>
      </c>
      <c r="U355" t="s">
        <v>3904</v>
      </c>
      <c r="V355" t="s">
        <v>36</v>
      </c>
      <c r="W355" t="s">
        <v>82</v>
      </c>
      <c r="X355">
        <v>4</v>
      </c>
    </row>
    <row r="356" spans="2:24">
      <c r="B356" t="s">
        <v>514</v>
      </c>
      <c r="C356" t="s">
        <v>160</v>
      </c>
      <c r="D356" t="s">
        <v>41</v>
      </c>
      <c r="E356" t="s">
        <v>3549</v>
      </c>
      <c r="F356" t="s">
        <v>148</v>
      </c>
      <c r="G356" t="s">
        <v>96</v>
      </c>
      <c r="H356">
        <v>18</v>
      </c>
      <c r="I356" t="s">
        <v>3550</v>
      </c>
      <c r="J356" t="s">
        <v>28</v>
      </c>
      <c r="K356" t="s">
        <v>43</v>
      </c>
      <c r="L356" t="s">
        <v>91</v>
      </c>
      <c r="M356" t="s">
        <v>92</v>
      </c>
      <c r="N356" t="s">
        <v>80</v>
      </c>
      <c r="O356" t="s">
        <v>3552</v>
      </c>
      <c r="P356">
        <v>1.7</v>
      </c>
      <c r="Q356">
        <v>600</v>
      </c>
      <c r="R356">
        <v>73</v>
      </c>
      <c r="S356" t="s">
        <v>78</v>
      </c>
      <c r="T356" t="s">
        <v>30</v>
      </c>
      <c r="U356" t="s">
        <v>3905</v>
      </c>
      <c r="V356" t="s">
        <v>36</v>
      </c>
      <c r="W356" t="s">
        <v>82</v>
      </c>
      <c r="X356">
        <v>4</v>
      </c>
    </row>
    <row r="357" spans="2:24">
      <c r="B357" t="s">
        <v>515</v>
      </c>
      <c r="C357" t="s">
        <v>160</v>
      </c>
      <c r="D357" t="s">
        <v>41</v>
      </c>
      <c r="E357" t="s">
        <v>3549</v>
      </c>
      <c r="F357" t="s">
        <v>148</v>
      </c>
      <c r="G357" t="s">
        <v>96</v>
      </c>
      <c r="H357">
        <v>18</v>
      </c>
      <c r="I357" t="s">
        <v>3550</v>
      </c>
      <c r="J357" t="s">
        <v>79</v>
      </c>
      <c r="K357" t="s">
        <v>43</v>
      </c>
      <c r="L357" t="s">
        <v>91</v>
      </c>
      <c r="M357" t="s">
        <v>92</v>
      </c>
      <c r="N357" t="s">
        <v>80</v>
      </c>
      <c r="O357" t="s">
        <v>3552</v>
      </c>
      <c r="P357">
        <v>1.7</v>
      </c>
      <c r="Q357">
        <v>600</v>
      </c>
      <c r="R357">
        <v>73</v>
      </c>
      <c r="S357" t="s">
        <v>78</v>
      </c>
      <c r="T357" t="s">
        <v>30</v>
      </c>
      <c r="U357" t="s">
        <v>3906</v>
      </c>
      <c r="V357" t="s">
        <v>36</v>
      </c>
      <c r="W357" t="s">
        <v>82</v>
      </c>
      <c r="X357">
        <v>4</v>
      </c>
    </row>
    <row r="358" spans="2:24">
      <c r="B358" t="s">
        <v>516</v>
      </c>
      <c r="C358" t="s">
        <v>160</v>
      </c>
      <c r="D358" t="s">
        <v>41</v>
      </c>
      <c r="E358" t="s">
        <v>3549</v>
      </c>
      <c r="F358" t="s">
        <v>148</v>
      </c>
      <c r="G358" t="s">
        <v>96</v>
      </c>
      <c r="H358">
        <v>18</v>
      </c>
      <c r="I358" t="s">
        <v>3550</v>
      </c>
      <c r="J358" t="s">
        <v>30</v>
      </c>
      <c r="K358" t="s">
        <v>43</v>
      </c>
      <c r="L358" t="s">
        <v>91</v>
      </c>
      <c r="M358" t="s">
        <v>92</v>
      </c>
      <c r="N358" t="s">
        <v>80</v>
      </c>
      <c r="O358" t="s">
        <v>3552</v>
      </c>
      <c r="P358">
        <v>1.7</v>
      </c>
      <c r="Q358">
        <v>600</v>
      </c>
      <c r="R358">
        <v>73</v>
      </c>
      <c r="S358" t="s">
        <v>78</v>
      </c>
      <c r="T358" t="s">
        <v>30</v>
      </c>
      <c r="U358" t="s">
        <v>3907</v>
      </c>
      <c r="V358" t="s">
        <v>36</v>
      </c>
      <c r="W358" t="s">
        <v>82</v>
      </c>
      <c r="X358">
        <v>4</v>
      </c>
    </row>
    <row r="359" spans="2:24">
      <c r="B359" t="s">
        <v>517</v>
      </c>
      <c r="C359" t="s">
        <v>160</v>
      </c>
      <c r="D359" t="s">
        <v>55</v>
      </c>
      <c r="E359" t="s">
        <v>3549</v>
      </c>
      <c r="F359" t="s">
        <v>148</v>
      </c>
      <c r="G359" t="s">
        <v>96</v>
      </c>
      <c r="H359">
        <v>19</v>
      </c>
      <c r="I359" t="s">
        <v>3550</v>
      </c>
      <c r="J359" t="s">
        <v>63</v>
      </c>
      <c r="K359" t="s">
        <v>42</v>
      </c>
      <c r="L359" t="s">
        <v>91</v>
      </c>
      <c r="M359" t="s">
        <v>92</v>
      </c>
      <c r="N359" t="s">
        <v>80</v>
      </c>
      <c r="O359" t="s">
        <v>20</v>
      </c>
      <c r="P359">
        <v>0.8</v>
      </c>
      <c r="Q359">
        <v>600</v>
      </c>
      <c r="R359">
        <v>76</v>
      </c>
      <c r="S359" t="s">
        <v>78</v>
      </c>
      <c r="T359" t="s">
        <v>30</v>
      </c>
      <c r="U359" t="s">
        <v>3908</v>
      </c>
      <c r="V359" t="s">
        <v>36</v>
      </c>
      <c r="W359" t="s">
        <v>82</v>
      </c>
      <c r="X359">
        <v>4</v>
      </c>
    </row>
    <row r="360" spans="2:24">
      <c r="B360" t="s">
        <v>518</v>
      </c>
      <c r="C360" t="s">
        <v>160</v>
      </c>
      <c r="D360" t="s">
        <v>55</v>
      </c>
      <c r="E360" t="s">
        <v>3549</v>
      </c>
      <c r="F360" t="s">
        <v>148</v>
      </c>
      <c r="G360" t="s">
        <v>96</v>
      </c>
      <c r="H360">
        <v>19</v>
      </c>
      <c r="I360" t="s">
        <v>3550</v>
      </c>
      <c r="J360" t="s">
        <v>28</v>
      </c>
      <c r="K360" t="s">
        <v>42</v>
      </c>
      <c r="L360" t="s">
        <v>91</v>
      </c>
      <c r="M360" t="s">
        <v>92</v>
      </c>
      <c r="N360" t="s">
        <v>80</v>
      </c>
      <c r="O360" t="s">
        <v>20</v>
      </c>
      <c r="P360">
        <v>0.8</v>
      </c>
      <c r="Q360">
        <v>600</v>
      </c>
      <c r="R360">
        <v>76</v>
      </c>
      <c r="S360" t="s">
        <v>78</v>
      </c>
      <c r="T360" t="s">
        <v>30</v>
      </c>
      <c r="U360" t="s">
        <v>3909</v>
      </c>
      <c r="V360" t="s">
        <v>36</v>
      </c>
      <c r="W360" t="s">
        <v>82</v>
      </c>
      <c r="X360">
        <v>4</v>
      </c>
    </row>
    <row r="361" spans="2:24">
      <c r="B361" t="s">
        <v>519</v>
      </c>
      <c r="C361" t="s">
        <v>160</v>
      </c>
      <c r="D361" t="s">
        <v>55</v>
      </c>
      <c r="E361" t="s">
        <v>3549</v>
      </c>
      <c r="F361" t="s">
        <v>148</v>
      </c>
      <c r="G361" t="s">
        <v>96</v>
      </c>
      <c r="H361">
        <v>19</v>
      </c>
      <c r="I361" t="s">
        <v>3550</v>
      </c>
      <c r="J361" t="s">
        <v>79</v>
      </c>
      <c r="K361" t="s">
        <v>42</v>
      </c>
      <c r="L361" t="s">
        <v>91</v>
      </c>
      <c r="M361" t="s">
        <v>92</v>
      </c>
      <c r="N361" t="s">
        <v>80</v>
      </c>
      <c r="O361" t="s">
        <v>20</v>
      </c>
      <c r="P361">
        <v>0.8</v>
      </c>
      <c r="Q361">
        <v>600</v>
      </c>
      <c r="R361">
        <v>76</v>
      </c>
      <c r="S361" t="s">
        <v>78</v>
      </c>
      <c r="T361" t="s">
        <v>30</v>
      </c>
      <c r="U361" t="s">
        <v>3910</v>
      </c>
      <c r="V361" t="s">
        <v>36</v>
      </c>
      <c r="W361" t="s">
        <v>82</v>
      </c>
      <c r="X361">
        <v>4</v>
      </c>
    </row>
    <row r="362" spans="2:24">
      <c r="B362" t="s">
        <v>520</v>
      </c>
      <c r="C362" t="s">
        <v>160</v>
      </c>
      <c r="D362" t="s">
        <v>55</v>
      </c>
      <c r="E362" t="s">
        <v>3549</v>
      </c>
      <c r="F362" t="s">
        <v>148</v>
      </c>
      <c r="G362" t="s">
        <v>96</v>
      </c>
      <c r="H362">
        <v>19</v>
      </c>
      <c r="I362" t="s">
        <v>3550</v>
      </c>
      <c r="J362" t="s">
        <v>30</v>
      </c>
      <c r="K362" t="s">
        <v>42</v>
      </c>
      <c r="L362" t="s">
        <v>91</v>
      </c>
      <c r="M362" t="s">
        <v>92</v>
      </c>
      <c r="N362" t="s">
        <v>80</v>
      </c>
      <c r="O362" t="s">
        <v>20</v>
      </c>
      <c r="P362">
        <v>0.8</v>
      </c>
      <c r="Q362">
        <v>600</v>
      </c>
      <c r="R362">
        <v>76</v>
      </c>
      <c r="S362" t="s">
        <v>78</v>
      </c>
      <c r="T362" t="s">
        <v>30</v>
      </c>
      <c r="U362" t="s">
        <v>3911</v>
      </c>
      <c r="V362" t="s">
        <v>36</v>
      </c>
      <c r="W362" t="s">
        <v>82</v>
      </c>
      <c r="X362">
        <v>4</v>
      </c>
    </row>
    <row r="363" spans="2:24">
      <c r="B363" t="s">
        <v>521</v>
      </c>
      <c r="C363" t="s">
        <v>160</v>
      </c>
      <c r="D363" t="s">
        <v>41</v>
      </c>
      <c r="E363" t="s">
        <v>3549</v>
      </c>
      <c r="F363" t="s">
        <v>148</v>
      </c>
      <c r="G363" t="s">
        <v>96</v>
      </c>
      <c r="H363">
        <v>24</v>
      </c>
      <c r="I363" t="s">
        <v>3550</v>
      </c>
      <c r="J363" t="s">
        <v>63</v>
      </c>
      <c r="K363" t="s">
        <v>43</v>
      </c>
      <c r="L363" t="s">
        <v>91</v>
      </c>
      <c r="M363" t="s">
        <v>92</v>
      </c>
      <c r="N363" t="s">
        <v>80</v>
      </c>
      <c r="O363" t="s">
        <v>3552</v>
      </c>
      <c r="P363">
        <v>1.7</v>
      </c>
      <c r="Q363">
        <v>800</v>
      </c>
      <c r="R363">
        <v>73</v>
      </c>
      <c r="S363" t="s">
        <v>78</v>
      </c>
      <c r="T363" t="s">
        <v>30</v>
      </c>
      <c r="U363" t="s">
        <v>3912</v>
      </c>
      <c r="V363" t="s">
        <v>36</v>
      </c>
      <c r="W363" t="s">
        <v>82</v>
      </c>
      <c r="X363">
        <v>4</v>
      </c>
    </row>
    <row r="364" spans="2:24">
      <c r="B364" t="s">
        <v>522</v>
      </c>
      <c r="C364" t="s">
        <v>160</v>
      </c>
      <c r="D364" t="s">
        <v>41</v>
      </c>
      <c r="E364" t="s">
        <v>3549</v>
      </c>
      <c r="F364" t="s">
        <v>148</v>
      </c>
      <c r="G364" t="s">
        <v>96</v>
      </c>
      <c r="H364">
        <v>24</v>
      </c>
      <c r="I364" t="s">
        <v>3550</v>
      </c>
      <c r="J364" t="s">
        <v>28</v>
      </c>
      <c r="K364" t="s">
        <v>43</v>
      </c>
      <c r="L364" t="s">
        <v>91</v>
      </c>
      <c r="M364" t="s">
        <v>92</v>
      </c>
      <c r="N364" t="s">
        <v>80</v>
      </c>
      <c r="O364" t="s">
        <v>3552</v>
      </c>
      <c r="P364">
        <v>1.7</v>
      </c>
      <c r="Q364">
        <v>800</v>
      </c>
      <c r="R364">
        <v>73</v>
      </c>
      <c r="S364" t="s">
        <v>78</v>
      </c>
      <c r="T364" t="s">
        <v>30</v>
      </c>
      <c r="U364" t="s">
        <v>3913</v>
      </c>
      <c r="V364" t="s">
        <v>36</v>
      </c>
      <c r="W364" t="s">
        <v>82</v>
      </c>
      <c r="X364">
        <v>4</v>
      </c>
    </row>
    <row r="365" spans="2:24">
      <c r="B365" t="s">
        <v>523</v>
      </c>
      <c r="C365" t="s">
        <v>160</v>
      </c>
      <c r="D365" t="s">
        <v>41</v>
      </c>
      <c r="E365" t="s">
        <v>3549</v>
      </c>
      <c r="F365" t="s">
        <v>148</v>
      </c>
      <c r="G365" t="s">
        <v>96</v>
      </c>
      <c r="H365">
        <v>24</v>
      </c>
      <c r="I365" t="s">
        <v>3550</v>
      </c>
      <c r="J365" t="s">
        <v>79</v>
      </c>
      <c r="K365" t="s">
        <v>43</v>
      </c>
      <c r="L365" t="s">
        <v>91</v>
      </c>
      <c r="M365" t="s">
        <v>92</v>
      </c>
      <c r="N365" t="s">
        <v>80</v>
      </c>
      <c r="O365" t="s">
        <v>3552</v>
      </c>
      <c r="P365">
        <v>1.7</v>
      </c>
      <c r="Q365">
        <v>800</v>
      </c>
      <c r="R365">
        <v>73</v>
      </c>
      <c r="S365" t="s">
        <v>78</v>
      </c>
      <c r="T365" t="s">
        <v>30</v>
      </c>
      <c r="U365" t="s">
        <v>3914</v>
      </c>
      <c r="V365" t="s">
        <v>36</v>
      </c>
      <c r="W365" t="s">
        <v>82</v>
      </c>
      <c r="X365">
        <v>4</v>
      </c>
    </row>
    <row r="366" spans="2:24">
      <c r="B366" t="s">
        <v>524</v>
      </c>
      <c r="C366" t="s">
        <v>160</v>
      </c>
      <c r="D366" t="s">
        <v>41</v>
      </c>
      <c r="E366" t="s">
        <v>3549</v>
      </c>
      <c r="F366" t="s">
        <v>148</v>
      </c>
      <c r="G366" t="s">
        <v>96</v>
      </c>
      <c r="H366">
        <v>24</v>
      </c>
      <c r="I366" t="s">
        <v>3550</v>
      </c>
      <c r="J366" t="s">
        <v>30</v>
      </c>
      <c r="K366" t="s">
        <v>43</v>
      </c>
      <c r="L366" t="s">
        <v>91</v>
      </c>
      <c r="M366" t="s">
        <v>92</v>
      </c>
      <c r="N366" t="s">
        <v>80</v>
      </c>
      <c r="O366" t="s">
        <v>3552</v>
      </c>
      <c r="P366">
        <v>1.7</v>
      </c>
      <c r="Q366">
        <v>800</v>
      </c>
      <c r="R366">
        <v>73</v>
      </c>
      <c r="S366" t="s">
        <v>78</v>
      </c>
      <c r="T366" t="s">
        <v>30</v>
      </c>
      <c r="U366" t="s">
        <v>3915</v>
      </c>
      <c r="V366" t="s">
        <v>36</v>
      </c>
      <c r="W366" t="s">
        <v>82</v>
      </c>
      <c r="X366">
        <v>4</v>
      </c>
    </row>
    <row r="367" spans="2:24">
      <c r="B367" t="s">
        <v>525</v>
      </c>
      <c r="C367" t="s">
        <v>160</v>
      </c>
      <c r="D367" t="s">
        <v>55</v>
      </c>
      <c r="E367" t="s">
        <v>3549</v>
      </c>
      <c r="F367" t="s">
        <v>148</v>
      </c>
      <c r="G367" t="s">
        <v>96</v>
      </c>
      <c r="H367">
        <v>25</v>
      </c>
      <c r="I367" t="s">
        <v>3550</v>
      </c>
      <c r="J367" t="s">
        <v>63</v>
      </c>
      <c r="K367" t="s">
        <v>42</v>
      </c>
      <c r="L367" t="s">
        <v>91</v>
      </c>
      <c r="M367" t="s">
        <v>92</v>
      </c>
      <c r="N367" t="s">
        <v>80</v>
      </c>
      <c r="O367" t="s">
        <v>20</v>
      </c>
      <c r="P367">
        <v>1.7</v>
      </c>
      <c r="Q367">
        <v>800</v>
      </c>
      <c r="R367">
        <v>76</v>
      </c>
      <c r="S367" t="s">
        <v>78</v>
      </c>
      <c r="T367" t="s">
        <v>30</v>
      </c>
      <c r="U367" t="s">
        <v>3916</v>
      </c>
      <c r="V367" t="s">
        <v>36</v>
      </c>
      <c r="W367" t="s">
        <v>82</v>
      </c>
      <c r="X367">
        <v>4</v>
      </c>
    </row>
    <row r="368" spans="2:24">
      <c r="B368" t="s">
        <v>526</v>
      </c>
      <c r="C368" t="s">
        <v>160</v>
      </c>
      <c r="D368" t="s">
        <v>55</v>
      </c>
      <c r="E368" t="s">
        <v>3549</v>
      </c>
      <c r="F368" t="s">
        <v>148</v>
      </c>
      <c r="G368" t="s">
        <v>96</v>
      </c>
      <c r="H368">
        <v>25</v>
      </c>
      <c r="I368" t="s">
        <v>3550</v>
      </c>
      <c r="J368" t="s">
        <v>28</v>
      </c>
      <c r="K368" t="s">
        <v>42</v>
      </c>
      <c r="L368" t="s">
        <v>91</v>
      </c>
      <c r="M368" t="s">
        <v>92</v>
      </c>
      <c r="N368" t="s">
        <v>80</v>
      </c>
      <c r="O368" t="s">
        <v>20</v>
      </c>
      <c r="P368">
        <v>1.7</v>
      </c>
      <c r="Q368">
        <v>800</v>
      </c>
      <c r="R368">
        <v>76</v>
      </c>
      <c r="S368" t="s">
        <v>78</v>
      </c>
      <c r="T368" t="s">
        <v>30</v>
      </c>
      <c r="U368" t="s">
        <v>3917</v>
      </c>
      <c r="V368" t="s">
        <v>36</v>
      </c>
      <c r="W368" t="s">
        <v>82</v>
      </c>
      <c r="X368">
        <v>4</v>
      </c>
    </row>
    <row r="369" spans="2:24">
      <c r="B369" t="s">
        <v>527</v>
      </c>
      <c r="C369" t="s">
        <v>160</v>
      </c>
      <c r="D369" t="s">
        <v>55</v>
      </c>
      <c r="E369" t="s">
        <v>3549</v>
      </c>
      <c r="F369" t="s">
        <v>148</v>
      </c>
      <c r="G369" t="s">
        <v>96</v>
      </c>
      <c r="H369">
        <v>25</v>
      </c>
      <c r="I369" t="s">
        <v>3550</v>
      </c>
      <c r="J369" t="s">
        <v>79</v>
      </c>
      <c r="K369" t="s">
        <v>42</v>
      </c>
      <c r="L369" t="s">
        <v>91</v>
      </c>
      <c r="M369" t="s">
        <v>92</v>
      </c>
      <c r="N369" t="s">
        <v>80</v>
      </c>
      <c r="O369" t="s">
        <v>20</v>
      </c>
      <c r="P369">
        <v>1.7</v>
      </c>
      <c r="Q369">
        <v>800</v>
      </c>
      <c r="R369">
        <v>76</v>
      </c>
      <c r="S369" t="s">
        <v>78</v>
      </c>
      <c r="T369" t="s">
        <v>30</v>
      </c>
      <c r="U369" t="s">
        <v>3918</v>
      </c>
      <c r="V369" t="s">
        <v>36</v>
      </c>
      <c r="W369" t="s">
        <v>82</v>
      </c>
      <c r="X369">
        <v>4</v>
      </c>
    </row>
    <row r="370" spans="2:24">
      <c r="B370" t="s">
        <v>528</v>
      </c>
      <c r="C370" t="s">
        <v>160</v>
      </c>
      <c r="D370" t="s">
        <v>55</v>
      </c>
      <c r="E370" t="s">
        <v>3549</v>
      </c>
      <c r="F370" t="s">
        <v>148</v>
      </c>
      <c r="G370" t="s">
        <v>96</v>
      </c>
      <c r="H370">
        <v>25</v>
      </c>
      <c r="I370" t="s">
        <v>3550</v>
      </c>
      <c r="J370" t="s">
        <v>30</v>
      </c>
      <c r="K370" t="s">
        <v>42</v>
      </c>
      <c r="L370" t="s">
        <v>91</v>
      </c>
      <c r="M370" t="s">
        <v>92</v>
      </c>
      <c r="N370" t="s">
        <v>80</v>
      </c>
      <c r="O370" t="s">
        <v>20</v>
      </c>
      <c r="P370">
        <v>1.7</v>
      </c>
      <c r="Q370">
        <v>800</v>
      </c>
      <c r="R370">
        <v>76</v>
      </c>
      <c r="S370" t="s">
        <v>78</v>
      </c>
      <c r="T370" t="s">
        <v>30</v>
      </c>
      <c r="U370" t="s">
        <v>3919</v>
      </c>
      <c r="V370" t="s">
        <v>36</v>
      </c>
      <c r="W370" t="s">
        <v>82</v>
      </c>
      <c r="X370">
        <v>4</v>
      </c>
    </row>
    <row r="371" spans="2:24">
      <c r="B371" t="s">
        <v>529</v>
      </c>
      <c r="C371" t="s">
        <v>160</v>
      </c>
      <c r="D371" t="s">
        <v>41</v>
      </c>
      <c r="E371" t="s">
        <v>3549</v>
      </c>
      <c r="F371" t="s">
        <v>148</v>
      </c>
      <c r="G371" t="s">
        <v>96</v>
      </c>
      <c r="H371">
        <v>30</v>
      </c>
      <c r="I371" t="s">
        <v>3550</v>
      </c>
      <c r="J371" t="s">
        <v>63</v>
      </c>
      <c r="K371" t="s">
        <v>43</v>
      </c>
      <c r="L371" t="s">
        <v>91</v>
      </c>
      <c r="M371" t="s">
        <v>92</v>
      </c>
      <c r="N371" t="s">
        <v>80</v>
      </c>
      <c r="O371" t="s">
        <v>20</v>
      </c>
      <c r="P371">
        <v>2</v>
      </c>
      <c r="Q371">
        <v>1000</v>
      </c>
      <c r="R371">
        <v>76</v>
      </c>
      <c r="S371" t="s">
        <v>78</v>
      </c>
      <c r="T371" t="s">
        <v>30</v>
      </c>
      <c r="U371" t="s">
        <v>3920</v>
      </c>
      <c r="V371" t="s">
        <v>36</v>
      </c>
      <c r="W371" t="s">
        <v>82</v>
      </c>
      <c r="X371">
        <v>4</v>
      </c>
    </row>
    <row r="372" spans="2:24">
      <c r="B372" t="s">
        <v>530</v>
      </c>
      <c r="C372" t="s">
        <v>160</v>
      </c>
      <c r="D372" t="s">
        <v>41</v>
      </c>
      <c r="E372" t="s">
        <v>3549</v>
      </c>
      <c r="F372" t="s">
        <v>148</v>
      </c>
      <c r="G372" t="s">
        <v>96</v>
      </c>
      <c r="H372">
        <v>30</v>
      </c>
      <c r="I372" t="s">
        <v>3550</v>
      </c>
      <c r="J372" t="s">
        <v>28</v>
      </c>
      <c r="K372" t="s">
        <v>43</v>
      </c>
      <c r="L372" t="s">
        <v>91</v>
      </c>
      <c r="M372" t="s">
        <v>92</v>
      </c>
      <c r="N372" t="s">
        <v>80</v>
      </c>
      <c r="O372" t="s">
        <v>20</v>
      </c>
      <c r="P372">
        <v>2</v>
      </c>
      <c r="Q372">
        <v>1000</v>
      </c>
      <c r="R372">
        <v>76</v>
      </c>
      <c r="S372" t="s">
        <v>78</v>
      </c>
      <c r="T372" t="s">
        <v>30</v>
      </c>
      <c r="U372" t="s">
        <v>3921</v>
      </c>
      <c r="V372" t="s">
        <v>36</v>
      </c>
      <c r="W372" t="s">
        <v>82</v>
      </c>
      <c r="X372">
        <v>4</v>
      </c>
    </row>
    <row r="373" spans="2:24">
      <c r="B373" t="s">
        <v>531</v>
      </c>
      <c r="C373" t="s">
        <v>160</v>
      </c>
      <c r="D373" t="s">
        <v>41</v>
      </c>
      <c r="E373" t="s">
        <v>3549</v>
      </c>
      <c r="F373" t="s">
        <v>148</v>
      </c>
      <c r="G373" t="s">
        <v>96</v>
      </c>
      <c r="H373">
        <v>30</v>
      </c>
      <c r="I373" t="s">
        <v>3550</v>
      </c>
      <c r="J373" t="s">
        <v>79</v>
      </c>
      <c r="K373" t="s">
        <v>43</v>
      </c>
      <c r="L373" t="s">
        <v>91</v>
      </c>
      <c r="M373" t="s">
        <v>92</v>
      </c>
      <c r="N373" t="s">
        <v>80</v>
      </c>
      <c r="O373" t="s">
        <v>20</v>
      </c>
      <c r="P373">
        <v>2</v>
      </c>
      <c r="Q373">
        <v>1000</v>
      </c>
      <c r="R373">
        <v>76</v>
      </c>
      <c r="S373" t="s">
        <v>78</v>
      </c>
      <c r="T373" t="s">
        <v>30</v>
      </c>
      <c r="U373" t="s">
        <v>3922</v>
      </c>
      <c r="V373" t="s">
        <v>36</v>
      </c>
      <c r="W373" t="s">
        <v>82</v>
      </c>
      <c r="X373">
        <v>4</v>
      </c>
    </row>
    <row r="374" spans="2:24">
      <c r="B374" t="s">
        <v>532</v>
      </c>
      <c r="C374" t="s">
        <v>160</v>
      </c>
      <c r="D374" t="s">
        <v>41</v>
      </c>
      <c r="E374" t="s">
        <v>3549</v>
      </c>
      <c r="F374" t="s">
        <v>148</v>
      </c>
      <c r="G374" t="s">
        <v>96</v>
      </c>
      <c r="H374">
        <v>30</v>
      </c>
      <c r="I374" t="s">
        <v>3550</v>
      </c>
      <c r="J374" t="s">
        <v>30</v>
      </c>
      <c r="K374" t="s">
        <v>43</v>
      </c>
      <c r="L374" t="s">
        <v>91</v>
      </c>
      <c r="M374" t="s">
        <v>92</v>
      </c>
      <c r="N374" t="s">
        <v>80</v>
      </c>
      <c r="O374" t="s">
        <v>20</v>
      </c>
      <c r="P374">
        <v>2</v>
      </c>
      <c r="Q374">
        <v>1000</v>
      </c>
      <c r="R374">
        <v>76</v>
      </c>
      <c r="S374" t="s">
        <v>78</v>
      </c>
      <c r="T374" t="s">
        <v>30</v>
      </c>
      <c r="U374" t="s">
        <v>3923</v>
      </c>
      <c r="V374" t="s">
        <v>36</v>
      </c>
      <c r="W374" t="s">
        <v>82</v>
      </c>
      <c r="X374">
        <v>4</v>
      </c>
    </row>
    <row r="375" spans="2:24">
      <c r="B375" t="s">
        <v>533</v>
      </c>
      <c r="C375" t="s">
        <v>160</v>
      </c>
      <c r="D375" t="s">
        <v>55</v>
      </c>
      <c r="E375" t="s">
        <v>3549</v>
      </c>
      <c r="F375" t="s">
        <v>148</v>
      </c>
      <c r="G375" t="s">
        <v>96</v>
      </c>
      <c r="H375">
        <v>31</v>
      </c>
      <c r="I375" t="s">
        <v>3550</v>
      </c>
      <c r="J375" t="s">
        <v>63</v>
      </c>
      <c r="K375" t="s">
        <v>42</v>
      </c>
      <c r="L375" t="s">
        <v>91</v>
      </c>
      <c r="M375" t="s">
        <v>92</v>
      </c>
      <c r="N375" t="s">
        <v>80</v>
      </c>
      <c r="O375" t="s">
        <v>20</v>
      </c>
      <c r="P375">
        <v>2.2000000000000002</v>
      </c>
      <c r="Q375">
        <v>1000</v>
      </c>
      <c r="R375">
        <v>79</v>
      </c>
      <c r="S375" t="s">
        <v>78</v>
      </c>
      <c r="T375" t="s">
        <v>30</v>
      </c>
      <c r="U375" t="s">
        <v>3924</v>
      </c>
      <c r="V375" t="s">
        <v>36</v>
      </c>
      <c r="W375" t="s">
        <v>82</v>
      </c>
      <c r="X375">
        <v>4</v>
      </c>
    </row>
    <row r="376" spans="2:24">
      <c r="B376" t="s">
        <v>534</v>
      </c>
      <c r="C376" t="s">
        <v>160</v>
      </c>
      <c r="D376" t="s">
        <v>55</v>
      </c>
      <c r="E376" t="s">
        <v>3549</v>
      </c>
      <c r="F376" t="s">
        <v>148</v>
      </c>
      <c r="G376" t="s">
        <v>96</v>
      </c>
      <c r="H376">
        <v>31</v>
      </c>
      <c r="I376" t="s">
        <v>3550</v>
      </c>
      <c r="J376" t="s">
        <v>28</v>
      </c>
      <c r="K376" t="s">
        <v>42</v>
      </c>
      <c r="L376" t="s">
        <v>91</v>
      </c>
      <c r="M376" t="s">
        <v>92</v>
      </c>
      <c r="N376" t="s">
        <v>80</v>
      </c>
      <c r="O376" t="s">
        <v>20</v>
      </c>
      <c r="P376">
        <v>2.2000000000000002</v>
      </c>
      <c r="Q376">
        <v>1000</v>
      </c>
      <c r="R376">
        <v>79</v>
      </c>
      <c r="S376" t="s">
        <v>78</v>
      </c>
      <c r="T376" t="s">
        <v>30</v>
      </c>
      <c r="U376" t="s">
        <v>3925</v>
      </c>
      <c r="V376" t="s">
        <v>36</v>
      </c>
      <c r="W376" t="s">
        <v>82</v>
      </c>
      <c r="X376">
        <v>4</v>
      </c>
    </row>
    <row r="377" spans="2:24">
      <c r="B377" t="s">
        <v>535</v>
      </c>
      <c r="C377" t="s">
        <v>160</v>
      </c>
      <c r="D377" t="s">
        <v>55</v>
      </c>
      <c r="E377" t="s">
        <v>3549</v>
      </c>
      <c r="F377" t="s">
        <v>148</v>
      </c>
      <c r="G377" t="s">
        <v>96</v>
      </c>
      <c r="H377">
        <v>31</v>
      </c>
      <c r="I377" t="s">
        <v>3550</v>
      </c>
      <c r="J377" t="s">
        <v>79</v>
      </c>
      <c r="K377" t="s">
        <v>42</v>
      </c>
      <c r="L377" t="s">
        <v>91</v>
      </c>
      <c r="M377" t="s">
        <v>92</v>
      </c>
      <c r="N377" t="s">
        <v>80</v>
      </c>
      <c r="O377" t="s">
        <v>20</v>
      </c>
      <c r="P377">
        <v>2.2000000000000002</v>
      </c>
      <c r="Q377">
        <v>1000</v>
      </c>
      <c r="R377">
        <v>79</v>
      </c>
      <c r="S377" t="s">
        <v>78</v>
      </c>
      <c r="T377" t="s">
        <v>30</v>
      </c>
      <c r="U377" t="s">
        <v>3926</v>
      </c>
      <c r="V377" t="s">
        <v>36</v>
      </c>
      <c r="W377" t="s">
        <v>82</v>
      </c>
      <c r="X377">
        <v>4</v>
      </c>
    </row>
    <row r="378" spans="2:24">
      <c r="B378" t="s">
        <v>536</v>
      </c>
      <c r="C378" t="s">
        <v>160</v>
      </c>
      <c r="D378" t="s">
        <v>55</v>
      </c>
      <c r="E378" t="s">
        <v>3549</v>
      </c>
      <c r="F378" t="s">
        <v>148</v>
      </c>
      <c r="G378" t="s">
        <v>96</v>
      </c>
      <c r="H378">
        <v>31</v>
      </c>
      <c r="I378" t="s">
        <v>3550</v>
      </c>
      <c r="J378" t="s">
        <v>30</v>
      </c>
      <c r="K378" t="s">
        <v>42</v>
      </c>
      <c r="L378" t="s">
        <v>91</v>
      </c>
      <c r="M378" t="s">
        <v>92</v>
      </c>
      <c r="N378" t="s">
        <v>80</v>
      </c>
      <c r="O378" t="s">
        <v>20</v>
      </c>
      <c r="P378">
        <v>2.2000000000000002</v>
      </c>
      <c r="Q378">
        <v>1000</v>
      </c>
      <c r="R378">
        <v>79</v>
      </c>
      <c r="S378" t="s">
        <v>78</v>
      </c>
      <c r="T378" t="s">
        <v>30</v>
      </c>
      <c r="U378" t="s">
        <v>3927</v>
      </c>
      <c r="V378" t="s">
        <v>36</v>
      </c>
      <c r="W378" t="s">
        <v>82</v>
      </c>
      <c r="X378">
        <v>4</v>
      </c>
    </row>
    <row r="379" spans="2:24">
      <c r="B379" t="s">
        <v>537</v>
      </c>
      <c r="C379" t="s">
        <v>160</v>
      </c>
      <c r="D379" t="s">
        <v>41</v>
      </c>
      <c r="E379" t="s">
        <v>3549</v>
      </c>
      <c r="F379" t="s">
        <v>148</v>
      </c>
      <c r="G379" t="s">
        <v>96</v>
      </c>
      <c r="H379">
        <v>36</v>
      </c>
      <c r="I379" t="s">
        <v>3550</v>
      </c>
      <c r="J379" t="s">
        <v>63</v>
      </c>
      <c r="K379" t="s">
        <v>43</v>
      </c>
      <c r="L379" t="s">
        <v>91</v>
      </c>
      <c r="M379" t="s">
        <v>92</v>
      </c>
      <c r="N379" t="s">
        <v>80</v>
      </c>
      <c r="O379" t="s">
        <v>20</v>
      </c>
      <c r="P379">
        <v>2</v>
      </c>
      <c r="Q379">
        <v>1200</v>
      </c>
      <c r="R379">
        <v>76</v>
      </c>
      <c r="S379" t="s">
        <v>78</v>
      </c>
      <c r="T379" t="s">
        <v>30</v>
      </c>
      <c r="U379" t="s">
        <v>3928</v>
      </c>
      <c r="V379" t="s">
        <v>36</v>
      </c>
      <c r="W379" t="s">
        <v>82</v>
      </c>
      <c r="X379">
        <v>4</v>
      </c>
    </row>
    <row r="380" spans="2:24">
      <c r="B380" t="s">
        <v>538</v>
      </c>
      <c r="C380" t="s">
        <v>160</v>
      </c>
      <c r="D380" t="s">
        <v>41</v>
      </c>
      <c r="E380" t="s">
        <v>3549</v>
      </c>
      <c r="F380" t="s">
        <v>148</v>
      </c>
      <c r="G380" t="s">
        <v>96</v>
      </c>
      <c r="H380">
        <v>36</v>
      </c>
      <c r="I380" t="s">
        <v>3550</v>
      </c>
      <c r="J380" t="s">
        <v>28</v>
      </c>
      <c r="K380" t="s">
        <v>43</v>
      </c>
      <c r="L380" t="s">
        <v>91</v>
      </c>
      <c r="M380" t="s">
        <v>92</v>
      </c>
      <c r="N380" t="s">
        <v>80</v>
      </c>
      <c r="O380" t="s">
        <v>20</v>
      </c>
      <c r="P380">
        <v>2</v>
      </c>
      <c r="Q380">
        <v>1200</v>
      </c>
      <c r="R380">
        <v>76</v>
      </c>
      <c r="S380" t="s">
        <v>78</v>
      </c>
      <c r="T380" t="s">
        <v>30</v>
      </c>
      <c r="U380" t="s">
        <v>3929</v>
      </c>
      <c r="V380" t="s">
        <v>36</v>
      </c>
      <c r="W380" t="s">
        <v>82</v>
      </c>
      <c r="X380">
        <v>4</v>
      </c>
    </row>
    <row r="381" spans="2:24">
      <c r="B381" t="s">
        <v>539</v>
      </c>
      <c r="C381" t="s">
        <v>160</v>
      </c>
      <c r="D381" t="s">
        <v>41</v>
      </c>
      <c r="E381" t="s">
        <v>3549</v>
      </c>
      <c r="F381" t="s">
        <v>148</v>
      </c>
      <c r="G381" t="s">
        <v>96</v>
      </c>
      <c r="H381">
        <v>36</v>
      </c>
      <c r="I381" t="s">
        <v>3550</v>
      </c>
      <c r="J381" t="s">
        <v>79</v>
      </c>
      <c r="K381" t="s">
        <v>43</v>
      </c>
      <c r="L381" t="s">
        <v>91</v>
      </c>
      <c r="M381" t="s">
        <v>92</v>
      </c>
      <c r="N381" t="s">
        <v>80</v>
      </c>
      <c r="O381" t="s">
        <v>20</v>
      </c>
      <c r="P381">
        <v>2</v>
      </c>
      <c r="Q381">
        <v>1200</v>
      </c>
      <c r="R381">
        <v>76</v>
      </c>
      <c r="S381" t="s">
        <v>78</v>
      </c>
      <c r="T381" t="s">
        <v>30</v>
      </c>
      <c r="U381" t="s">
        <v>3930</v>
      </c>
      <c r="V381" t="s">
        <v>36</v>
      </c>
      <c r="W381" t="s">
        <v>82</v>
      </c>
      <c r="X381">
        <v>4</v>
      </c>
    </row>
    <row r="382" spans="2:24">
      <c r="B382" t="s">
        <v>540</v>
      </c>
      <c r="C382" t="s">
        <v>160</v>
      </c>
      <c r="D382" t="s">
        <v>41</v>
      </c>
      <c r="E382" t="s">
        <v>3549</v>
      </c>
      <c r="F382" t="s">
        <v>148</v>
      </c>
      <c r="G382" t="s">
        <v>96</v>
      </c>
      <c r="H382">
        <v>36</v>
      </c>
      <c r="I382" t="s">
        <v>3550</v>
      </c>
      <c r="J382" t="s">
        <v>30</v>
      </c>
      <c r="K382" t="s">
        <v>43</v>
      </c>
      <c r="L382" t="s">
        <v>91</v>
      </c>
      <c r="M382" t="s">
        <v>92</v>
      </c>
      <c r="N382" t="s">
        <v>80</v>
      </c>
      <c r="O382" t="s">
        <v>20</v>
      </c>
      <c r="P382">
        <v>2</v>
      </c>
      <c r="Q382">
        <v>1200</v>
      </c>
      <c r="R382">
        <v>76</v>
      </c>
      <c r="S382" t="s">
        <v>78</v>
      </c>
      <c r="T382" t="s">
        <v>30</v>
      </c>
      <c r="U382" t="s">
        <v>3931</v>
      </c>
      <c r="V382" t="s">
        <v>36</v>
      </c>
      <c r="W382" t="s">
        <v>82</v>
      </c>
      <c r="X382">
        <v>4</v>
      </c>
    </row>
    <row r="383" spans="2:24">
      <c r="B383" t="s">
        <v>541</v>
      </c>
      <c r="C383" t="s">
        <v>160</v>
      </c>
      <c r="D383" t="s">
        <v>55</v>
      </c>
      <c r="E383" t="s">
        <v>3549</v>
      </c>
      <c r="F383" t="s">
        <v>148</v>
      </c>
      <c r="G383" t="s">
        <v>96</v>
      </c>
      <c r="H383">
        <v>37</v>
      </c>
      <c r="I383" t="s">
        <v>3550</v>
      </c>
      <c r="J383" t="s">
        <v>63</v>
      </c>
      <c r="K383" t="s">
        <v>42</v>
      </c>
      <c r="L383" t="s">
        <v>91</v>
      </c>
      <c r="M383" t="s">
        <v>92</v>
      </c>
      <c r="N383" t="s">
        <v>80</v>
      </c>
      <c r="O383" t="s">
        <v>35</v>
      </c>
      <c r="P383">
        <v>2.9</v>
      </c>
      <c r="Q383">
        <v>1200</v>
      </c>
      <c r="R383">
        <v>79</v>
      </c>
      <c r="S383" t="s">
        <v>78</v>
      </c>
      <c r="T383" t="s">
        <v>30</v>
      </c>
      <c r="U383" t="s">
        <v>3932</v>
      </c>
      <c r="V383" t="s">
        <v>36</v>
      </c>
      <c r="W383" t="s">
        <v>82</v>
      </c>
      <c r="X383">
        <v>4</v>
      </c>
    </row>
    <row r="384" spans="2:24">
      <c r="B384" t="s">
        <v>542</v>
      </c>
      <c r="C384" t="s">
        <v>160</v>
      </c>
      <c r="D384" t="s">
        <v>55</v>
      </c>
      <c r="E384" t="s">
        <v>3549</v>
      </c>
      <c r="F384" t="s">
        <v>148</v>
      </c>
      <c r="G384" t="s">
        <v>96</v>
      </c>
      <c r="H384">
        <v>37</v>
      </c>
      <c r="I384" t="s">
        <v>3550</v>
      </c>
      <c r="J384" t="s">
        <v>28</v>
      </c>
      <c r="K384" t="s">
        <v>42</v>
      </c>
      <c r="L384" t="s">
        <v>91</v>
      </c>
      <c r="M384" t="s">
        <v>92</v>
      </c>
      <c r="N384" t="s">
        <v>80</v>
      </c>
      <c r="O384" t="s">
        <v>35</v>
      </c>
      <c r="P384">
        <v>2.9</v>
      </c>
      <c r="Q384">
        <v>1200</v>
      </c>
      <c r="R384">
        <v>79</v>
      </c>
      <c r="S384" t="s">
        <v>78</v>
      </c>
      <c r="T384" t="s">
        <v>30</v>
      </c>
      <c r="U384" t="s">
        <v>3933</v>
      </c>
      <c r="V384" t="s">
        <v>36</v>
      </c>
      <c r="W384" t="s">
        <v>82</v>
      </c>
      <c r="X384">
        <v>4</v>
      </c>
    </row>
    <row r="385" spans="2:24">
      <c r="B385" t="s">
        <v>543</v>
      </c>
      <c r="C385" t="s">
        <v>160</v>
      </c>
      <c r="D385" t="s">
        <v>55</v>
      </c>
      <c r="E385" t="s">
        <v>3549</v>
      </c>
      <c r="F385" t="s">
        <v>148</v>
      </c>
      <c r="G385" t="s">
        <v>96</v>
      </c>
      <c r="H385">
        <v>37</v>
      </c>
      <c r="I385" t="s">
        <v>3550</v>
      </c>
      <c r="J385" t="s">
        <v>79</v>
      </c>
      <c r="K385" t="s">
        <v>42</v>
      </c>
      <c r="L385" t="s">
        <v>91</v>
      </c>
      <c r="M385" t="s">
        <v>92</v>
      </c>
      <c r="N385" t="s">
        <v>80</v>
      </c>
      <c r="O385" t="s">
        <v>35</v>
      </c>
      <c r="P385">
        <v>2.9</v>
      </c>
      <c r="Q385">
        <v>1200</v>
      </c>
      <c r="R385">
        <v>79</v>
      </c>
      <c r="S385" t="s">
        <v>78</v>
      </c>
      <c r="T385" t="s">
        <v>30</v>
      </c>
      <c r="U385" t="s">
        <v>3934</v>
      </c>
      <c r="V385" t="s">
        <v>36</v>
      </c>
      <c r="W385" t="s">
        <v>82</v>
      </c>
      <c r="X385">
        <v>4</v>
      </c>
    </row>
    <row r="386" spans="2:24">
      <c r="B386" t="s">
        <v>544</v>
      </c>
      <c r="C386" t="s">
        <v>160</v>
      </c>
      <c r="D386" t="s">
        <v>55</v>
      </c>
      <c r="E386" t="s">
        <v>3549</v>
      </c>
      <c r="F386" t="s">
        <v>148</v>
      </c>
      <c r="G386" t="s">
        <v>96</v>
      </c>
      <c r="H386">
        <v>37</v>
      </c>
      <c r="I386" t="s">
        <v>3550</v>
      </c>
      <c r="J386" t="s">
        <v>30</v>
      </c>
      <c r="K386" t="s">
        <v>42</v>
      </c>
      <c r="L386" t="s">
        <v>91</v>
      </c>
      <c r="M386" t="s">
        <v>92</v>
      </c>
      <c r="N386" t="s">
        <v>80</v>
      </c>
      <c r="O386" t="s">
        <v>35</v>
      </c>
      <c r="P386">
        <v>2.9</v>
      </c>
      <c r="Q386">
        <v>1200</v>
      </c>
      <c r="R386">
        <v>79</v>
      </c>
      <c r="S386" t="s">
        <v>78</v>
      </c>
      <c r="T386" t="s">
        <v>30</v>
      </c>
      <c r="U386" t="s">
        <v>3935</v>
      </c>
      <c r="V386" t="s">
        <v>36</v>
      </c>
      <c r="W386" t="s">
        <v>82</v>
      </c>
      <c r="X386">
        <v>4</v>
      </c>
    </row>
    <row r="387" spans="2:24">
      <c r="B387" t="s">
        <v>545</v>
      </c>
      <c r="C387" t="s">
        <v>160</v>
      </c>
      <c r="D387" t="s">
        <v>41</v>
      </c>
      <c r="E387" t="s">
        <v>3549</v>
      </c>
      <c r="F387" t="s">
        <v>149</v>
      </c>
      <c r="G387" t="s">
        <v>90</v>
      </c>
      <c r="H387">
        <v>18</v>
      </c>
      <c r="I387" t="s">
        <v>3550</v>
      </c>
      <c r="J387" t="s">
        <v>63</v>
      </c>
      <c r="K387" t="s">
        <v>43</v>
      </c>
      <c r="L387" t="s">
        <v>91</v>
      </c>
      <c r="M387" t="s">
        <v>92</v>
      </c>
      <c r="N387" t="s">
        <v>33</v>
      </c>
      <c r="O387" t="s">
        <v>3552</v>
      </c>
      <c r="P387">
        <v>1.7</v>
      </c>
      <c r="Q387">
        <v>600</v>
      </c>
      <c r="R387">
        <v>73</v>
      </c>
      <c r="S387" t="s">
        <v>78</v>
      </c>
      <c r="T387" t="s">
        <v>30</v>
      </c>
      <c r="U387" t="s">
        <v>3936</v>
      </c>
      <c r="V387" t="s">
        <v>36</v>
      </c>
      <c r="W387" t="s">
        <v>82</v>
      </c>
      <c r="X387">
        <v>4</v>
      </c>
    </row>
    <row r="388" spans="2:24">
      <c r="B388" t="s">
        <v>546</v>
      </c>
      <c r="C388" t="s">
        <v>160</v>
      </c>
      <c r="D388" t="s">
        <v>41</v>
      </c>
      <c r="E388" t="s">
        <v>3549</v>
      </c>
      <c r="F388" t="s">
        <v>149</v>
      </c>
      <c r="G388" t="s">
        <v>90</v>
      </c>
      <c r="H388">
        <v>18</v>
      </c>
      <c r="I388" t="s">
        <v>3550</v>
      </c>
      <c r="J388" t="s">
        <v>28</v>
      </c>
      <c r="K388" t="s">
        <v>43</v>
      </c>
      <c r="L388" t="s">
        <v>91</v>
      </c>
      <c r="M388" t="s">
        <v>92</v>
      </c>
      <c r="N388" t="s">
        <v>33</v>
      </c>
      <c r="O388" t="s">
        <v>3552</v>
      </c>
      <c r="P388">
        <v>1.7</v>
      </c>
      <c r="Q388">
        <v>600</v>
      </c>
      <c r="R388">
        <v>73</v>
      </c>
      <c r="S388" t="s">
        <v>78</v>
      </c>
      <c r="T388" t="s">
        <v>30</v>
      </c>
      <c r="U388" t="s">
        <v>3937</v>
      </c>
      <c r="V388" t="s">
        <v>36</v>
      </c>
      <c r="W388" t="s">
        <v>82</v>
      </c>
      <c r="X388">
        <v>4</v>
      </c>
    </row>
    <row r="389" spans="2:24">
      <c r="B389" t="s">
        <v>547</v>
      </c>
      <c r="C389" t="s">
        <v>160</v>
      </c>
      <c r="D389" t="s">
        <v>41</v>
      </c>
      <c r="E389" t="s">
        <v>3549</v>
      </c>
      <c r="F389" t="s">
        <v>149</v>
      </c>
      <c r="G389" t="s">
        <v>90</v>
      </c>
      <c r="H389">
        <v>18</v>
      </c>
      <c r="I389" t="s">
        <v>3550</v>
      </c>
      <c r="J389" t="s">
        <v>79</v>
      </c>
      <c r="K389" t="s">
        <v>43</v>
      </c>
      <c r="L389" t="s">
        <v>91</v>
      </c>
      <c r="M389" t="s">
        <v>92</v>
      </c>
      <c r="N389" t="s">
        <v>33</v>
      </c>
      <c r="O389" t="s">
        <v>3552</v>
      </c>
      <c r="P389">
        <v>1.7</v>
      </c>
      <c r="Q389">
        <v>600</v>
      </c>
      <c r="R389">
        <v>73</v>
      </c>
      <c r="S389" t="s">
        <v>78</v>
      </c>
      <c r="T389" t="s">
        <v>30</v>
      </c>
      <c r="U389" t="s">
        <v>3938</v>
      </c>
      <c r="V389" t="s">
        <v>36</v>
      </c>
      <c r="W389" t="s">
        <v>82</v>
      </c>
      <c r="X389">
        <v>4</v>
      </c>
    </row>
    <row r="390" spans="2:24">
      <c r="B390" t="s">
        <v>548</v>
      </c>
      <c r="C390" t="s">
        <v>160</v>
      </c>
      <c r="D390" t="s">
        <v>41</v>
      </c>
      <c r="E390" t="s">
        <v>3549</v>
      </c>
      <c r="F390" t="s">
        <v>149</v>
      </c>
      <c r="G390" t="s">
        <v>90</v>
      </c>
      <c r="H390">
        <v>18</v>
      </c>
      <c r="I390" t="s">
        <v>3550</v>
      </c>
      <c r="J390" t="s">
        <v>30</v>
      </c>
      <c r="K390" t="s">
        <v>43</v>
      </c>
      <c r="L390" t="s">
        <v>91</v>
      </c>
      <c r="M390" t="s">
        <v>92</v>
      </c>
      <c r="N390" t="s">
        <v>33</v>
      </c>
      <c r="O390" t="s">
        <v>3552</v>
      </c>
      <c r="P390">
        <v>1.7</v>
      </c>
      <c r="Q390">
        <v>600</v>
      </c>
      <c r="R390">
        <v>73</v>
      </c>
      <c r="S390" t="s">
        <v>78</v>
      </c>
      <c r="T390" t="s">
        <v>30</v>
      </c>
      <c r="U390" t="s">
        <v>3939</v>
      </c>
      <c r="V390" t="s">
        <v>36</v>
      </c>
      <c r="W390" t="s">
        <v>82</v>
      </c>
      <c r="X390">
        <v>4</v>
      </c>
    </row>
    <row r="391" spans="2:24">
      <c r="B391" t="s">
        <v>549</v>
      </c>
      <c r="C391" t="s">
        <v>160</v>
      </c>
      <c r="D391" t="s">
        <v>55</v>
      </c>
      <c r="E391" t="s">
        <v>3549</v>
      </c>
      <c r="F391" t="s">
        <v>149</v>
      </c>
      <c r="G391" t="s">
        <v>90</v>
      </c>
      <c r="H391">
        <v>19</v>
      </c>
      <c r="I391" t="s">
        <v>3550</v>
      </c>
      <c r="J391" t="s">
        <v>63</v>
      </c>
      <c r="K391" t="s">
        <v>42</v>
      </c>
      <c r="L391" t="s">
        <v>91</v>
      </c>
      <c r="M391" t="s">
        <v>92</v>
      </c>
      <c r="N391" t="s">
        <v>33</v>
      </c>
      <c r="O391" t="s">
        <v>20</v>
      </c>
      <c r="P391">
        <v>0.8</v>
      </c>
      <c r="Q391">
        <v>600</v>
      </c>
      <c r="R391">
        <v>76</v>
      </c>
      <c r="S391" t="s">
        <v>78</v>
      </c>
      <c r="T391" t="s">
        <v>30</v>
      </c>
      <c r="U391" t="s">
        <v>3940</v>
      </c>
      <c r="V391" t="s">
        <v>36</v>
      </c>
      <c r="W391" t="s">
        <v>82</v>
      </c>
      <c r="X391">
        <v>4</v>
      </c>
    </row>
    <row r="392" spans="2:24">
      <c r="B392" t="s">
        <v>550</v>
      </c>
      <c r="C392" t="s">
        <v>160</v>
      </c>
      <c r="D392" t="s">
        <v>55</v>
      </c>
      <c r="E392" t="s">
        <v>3549</v>
      </c>
      <c r="F392" t="s">
        <v>149</v>
      </c>
      <c r="G392" t="s">
        <v>90</v>
      </c>
      <c r="H392">
        <v>19</v>
      </c>
      <c r="I392" t="s">
        <v>3550</v>
      </c>
      <c r="J392" t="s">
        <v>28</v>
      </c>
      <c r="K392" t="s">
        <v>42</v>
      </c>
      <c r="L392" t="s">
        <v>91</v>
      </c>
      <c r="M392" t="s">
        <v>92</v>
      </c>
      <c r="N392" t="s">
        <v>33</v>
      </c>
      <c r="O392" t="s">
        <v>20</v>
      </c>
      <c r="P392">
        <v>0.8</v>
      </c>
      <c r="Q392">
        <v>600</v>
      </c>
      <c r="R392">
        <v>76</v>
      </c>
      <c r="S392" t="s">
        <v>78</v>
      </c>
      <c r="T392" t="s">
        <v>30</v>
      </c>
      <c r="U392" t="s">
        <v>3941</v>
      </c>
      <c r="V392" t="s">
        <v>36</v>
      </c>
      <c r="W392" t="s">
        <v>82</v>
      </c>
      <c r="X392">
        <v>4</v>
      </c>
    </row>
    <row r="393" spans="2:24">
      <c r="B393" t="s">
        <v>551</v>
      </c>
      <c r="C393" t="s">
        <v>160</v>
      </c>
      <c r="D393" t="s">
        <v>55</v>
      </c>
      <c r="E393" t="s">
        <v>3549</v>
      </c>
      <c r="F393" t="s">
        <v>149</v>
      </c>
      <c r="G393" t="s">
        <v>90</v>
      </c>
      <c r="H393">
        <v>19</v>
      </c>
      <c r="I393" t="s">
        <v>3550</v>
      </c>
      <c r="J393" t="s">
        <v>79</v>
      </c>
      <c r="K393" t="s">
        <v>42</v>
      </c>
      <c r="L393" t="s">
        <v>91</v>
      </c>
      <c r="M393" t="s">
        <v>92</v>
      </c>
      <c r="N393" t="s">
        <v>33</v>
      </c>
      <c r="O393" t="s">
        <v>20</v>
      </c>
      <c r="P393">
        <v>0.8</v>
      </c>
      <c r="Q393">
        <v>600</v>
      </c>
      <c r="R393">
        <v>76</v>
      </c>
      <c r="S393" t="s">
        <v>78</v>
      </c>
      <c r="T393" t="s">
        <v>30</v>
      </c>
      <c r="U393" t="s">
        <v>3942</v>
      </c>
      <c r="V393" t="s">
        <v>36</v>
      </c>
      <c r="W393" t="s">
        <v>82</v>
      </c>
      <c r="X393">
        <v>4</v>
      </c>
    </row>
    <row r="394" spans="2:24">
      <c r="B394" t="s">
        <v>552</v>
      </c>
      <c r="C394" t="s">
        <v>160</v>
      </c>
      <c r="D394" t="s">
        <v>55</v>
      </c>
      <c r="E394" t="s">
        <v>3549</v>
      </c>
      <c r="F394" t="s">
        <v>149</v>
      </c>
      <c r="G394" t="s">
        <v>90</v>
      </c>
      <c r="H394">
        <v>19</v>
      </c>
      <c r="I394" t="s">
        <v>3550</v>
      </c>
      <c r="J394" t="s">
        <v>30</v>
      </c>
      <c r="K394" t="s">
        <v>42</v>
      </c>
      <c r="L394" t="s">
        <v>91</v>
      </c>
      <c r="M394" t="s">
        <v>92</v>
      </c>
      <c r="N394" t="s">
        <v>33</v>
      </c>
      <c r="O394" t="s">
        <v>20</v>
      </c>
      <c r="P394">
        <v>0.8</v>
      </c>
      <c r="Q394">
        <v>600</v>
      </c>
      <c r="R394">
        <v>76</v>
      </c>
      <c r="S394" t="s">
        <v>78</v>
      </c>
      <c r="T394" t="s">
        <v>30</v>
      </c>
      <c r="U394" t="s">
        <v>3943</v>
      </c>
      <c r="V394" t="s">
        <v>36</v>
      </c>
      <c r="W394" t="s">
        <v>82</v>
      </c>
      <c r="X394">
        <v>4</v>
      </c>
    </row>
    <row r="395" spans="2:24">
      <c r="B395" t="s">
        <v>553</v>
      </c>
      <c r="C395" t="s">
        <v>160</v>
      </c>
      <c r="D395" t="s">
        <v>41</v>
      </c>
      <c r="E395" t="s">
        <v>3549</v>
      </c>
      <c r="F395" t="s">
        <v>149</v>
      </c>
      <c r="G395" t="s">
        <v>90</v>
      </c>
      <c r="H395">
        <v>24</v>
      </c>
      <c r="I395" t="s">
        <v>3550</v>
      </c>
      <c r="J395" t="s">
        <v>63</v>
      </c>
      <c r="K395" t="s">
        <v>43</v>
      </c>
      <c r="L395" t="s">
        <v>91</v>
      </c>
      <c r="M395" t="s">
        <v>92</v>
      </c>
      <c r="N395" t="s">
        <v>33</v>
      </c>
      <c r="O395" t="s">
        <v>3552</v>
      </c>
      <c r="P395">
        <v>1.7</v>
      </c>
      <c r="Q395">
        <v>800</v>
      </c>
      <c r="R395">
        <v>73</v>
      </c>
      <c r="S395" t="s">
        <v>78</v>
      </c>
      <c r="T395" t="s">
        <v>30</v>
      </c>
      <c r="U395" t="s">
        <v>3944</v>
      </c>
      <c r="V395" t="s">
        <v>36</v>
      </c>
      <c r="W395" t="s">
        <v>82</v>
      </c>
      <c r="X395">
        <v>4</v>
      </c>
    </row>
    <row r="396" spans="2:24">
      <c r="B396" t="s">
        <v>554</v>
      </c>
      <c r="C396" t="s">
        <v>160</v>
      </c>
      <c r="D396" t="s">
        <v>41</v>
      </c>
      <c r="E396" t="s">
        <v>3549</v>
      </c>
      <c r="F396" t="s">
        <v>149</v>
      </c>
      <c r="G396" t="s">
        <v>90</v>
      </c>
      <c r="H396">
        <v>24</v>
      </c>
      <c r="I396" t="s">
        <v>3550</v>
      </c>
      <c r="J396" t="s">
        <v>28</v>
      </c>
      <c r="K396" t="s">
        <v>43</v>
      </c>
      <c r="L396" t="s">
        <v>91</v>
      </c>
      <c r="M396" t="s">
        <v>92</v>
      </c>
      <c r="N396" t="s">
        <v>33</v>
      </c>
      <c r="O396" t="s">
        <v>3552</v>
      </c>
      <c r="P396">
        <v>1.7</v>
      </c>
      <c r="Q396">
        <v>800</v>
      </c>
      <c r="R396">
        <v>73</v>
      </c>
      <c r="S396" t="s">
        <v>78</v>
      </c>
      <c r="T396" t="s">
        <v>30</v>
      </c>
      <c r="U396" t="s">
        <v>3945</v>
      </c>
      <c r="V396" t="s">
        <v>36</v>
      </c>
      <c r="W396" t="s">
        <v>82</v>
      </c>
      <c r="X396">
        <v>4</v>
      </c>
    </row>
    <row r="397" spans="2:24">
      <c r="B397" t="s">
        <v>555</v>
      </c>
      <c r="C397" t="s">
        <v>160</v>
      </c>
      <c r="D397" t="s">
        <v>41</v>
      </c>
      <c r="E397" t="s">
        <v>3549</v>
      </c>
      <c r="F397" t="s">
        <v>149</v>
      </c>
      <c r="G397" t="s">
        <v>90</v>
      </c>
      <c r="H397">
        <v>24</v>
      </c>
      <c r="I397" t="s">
        <v>3550</v>
      </c>
      <c r="J397" t="s">
        <v>79</v>
      </c>
      <c r="K397" t="s">
        <v>43</v>
      </c>
      <c r="L397" t="s">
        <v>91</v>
      </c>
      <c r="M397" t="s">
        <v>92</v>
      </c>
      <c r="N397" t="s">
        <v>33</v>
      </c>
      <c r="O397" t="s">
        <v>3552</v>
      </c>
      <c r="P397">
        <v>1.7</v>
      </c>
      <c r="Q397">
        <v>800</v>
      </c>
      <c r="R397">
        <v>73</v>
      </c>
      <c r="S397" t="s">
        <v>78</v>
      </c>
      <c r="T397" t="s">
        <v>30</v>
      </c>
      <c r="U397" t="s">
        <v>3946</v>
      </c>
      <c r="V397" t="s">
        <v>36</v>
      </c>
      <c r="W397" t="s">
        <v>82</v>
      </c>
      <c r="X397">
        <v>4</v>
      </c>
    </row>
    <row r="398" spans="2:24">
      <c r="B398" t="s">
        <v>556</v>
      </c>
      <c r="C398" t="s">
        <v>160</v>
      </c>
      <c r="D398" t="s">
        <v>41</v>
      </c>
      <c r="E398" t="s">
        <v>3549</v>
      </c>
      <c r="F398" t="s">
        <v>149</v>
      </c>
      <c r="G398" t="s">
        <v>90</v>
      </c>
      <c r="H398">
        <v>24</v>
      </c>
      <c r="I398" t="s">
        <v>3550</v>
      </c>
      <c r="J398" t="s">
        <v>30</v>
      </c>
      <c r="K398" t="s">
        <v>43</v>
      </c>
      <c r="L398" t="s">
        <v>91</v>
      </c>
      <c r="M398" t="s">
        <v>92</v>
      </c>
      <c r="N398" t="s">
        <v>33</v>
      </c>
      <c r="O398" t="s">
        <v>3552</v>
      </c>
      <c r="P398">
        <v>1.7</v>
      </c>
      <c r="Q398">
        <v>800</v>
      </c>
      <c r="R398">
        <v>73</v>
      </c>
      <c r="S398" t="s">
        <v>78</v>
      </c>
      <c r="T398" t="s">
        <v>30</v>
      </c>
      <c r="U398" t="s">
        <v>3947</v>
      </c>
      <c r="V398" t="s">
        <v>36</v>
      </c>
      <c r="W398" t="s">
        <v>82</v>
      </c>
      <c r="X398">
        <v>4</v>
      </c>
    </row>
    <row r="399" spans="2:24">
      <c r="B399" t="s">
        <v>557</v>
      </c>
      <c r="C399" t="s">
        <v>160</v>
      </c>
      <c r="D399" t="s">
        <v>55</v>
      </c>
      <c r="E399" t="s">
        <v>3549</v>
      </c>
      <c r="F399" t="s">
        <v>149</v>
      </c>
      <c r="G399" t="s">
        <v>90</v>
      </c>
      <c r="H399">
        <v>25</v>
      </c>
      <c r="I399" t="s">
        <v>3550</v>
      </c>
      <c r="J399" t="s">
        <v>63</v>
      </c>
      <c r="K399" t="s">
        <v>42</v>
      </c>
      <c r="L399" t="s">
        <v>91</v>
      </c>
      <c r="M399" t="s">
        <v>92</v>
      </c>
      <c r="N399" t="s">
        <v>33</v>
      </c>
      <c r="O399" t="s">
        <v>20</v>
      </c>
      <c r="P399">
        <v>1.7</v>
      </c>
      <c r="Q399">
        <v>800</v>
      </c>
      <c r="R399">
        <v>76</v>
      </c>
      <c r="S399" t="s">
        <v>78</v>
      </c>
      <c r="T399" t="s">
        <v>30</v>
      </c>
      <c r="U399" t="s">
        <v>3948</v>
      </c>
      <c r="V399" t="s">
        <v>36</v>
      </c>
      <c r="W399" t="s">
        <v>82</v>
      </c>
      <c r="X399">
        <v>4</v>
      </c>
    </row>
    <row r="400" spans="2:24">
      <c r="B400" t="s">
        <v>558</v>
      </c>
      <c r="C400" t="s">
        <v>160</v>
      </c>
      <c r="D400" t="s">
        <v>55</v>
      </c>
      <c r="E400" t="s">
        <v>3549</v>
      </c>
      <c r="F400" t="s">
        <v>149</v>
      </c>
      <c r="G400" t="s">
        <v>90</v>
      </c>
      <c r="H400">
        <v>25</v>
      </c>
      <c r="I400" t="s">
        <v>3550</v>
      </c>
      <c r="J400" t="s">
        <v>28</v>
      </c>
      <c r="K400" t="s">
        <v>42</v>
      </c>
      <c r="L400" t="s">
        <v>91</v>
      </c>
      <c r="M400" t="s">
        <v>92</v>
      </c>
      <c r="N400" t="s">
        <v>33</v>
      </c>
      <c r="O400" t="s">
        <v>20</v>
      </c>
      <c r="P400">
        <v>1.7</v>
      </c>
      <c r="Q400">
        <v>800</v>
      </c>
      <c r="R400">
        <v>76</v>
      </c>
      <c r="S400" t="s">
        <v>78</v>
      </c>
      <c r="T400" t="s">
        <v>30</v>
      </c>
      <c r="U400" t="s">
        <v>3949</v>
      </c>
      <c r="V400" t="s">
        <v>36</v>
      </c>
      <c r="W400" t="s">
        <v>82</v>
      </c>
      <c r="X400">
        <v>4</v>
      </c>
    </row>
    <row r="401" spans="2:24">
      <c r="B401" t="s">
        <v>559</v>
      </c>
      <c r="C401" t="s">
        <v>160</v>
      </c>
      <c r="D401" t="s">
        <v>55</v>
      </c>
      <c r="E401" t="s">
        <v>3549</v>
      </c>
      <c r="F401" t="s">
        <v>149</v>
      </c>
      <c r="G401" t="s">
        <v>90</v>
      </c>
      <c r="H401">
        <v>25</v>
      </c>
      <c r="I401" t="s">
        <v>3550</v>
      </c>
      <c r="J401" t="s">
        <v>79</v>
      </c>
      <c r="K401" t="s">
        <v>42</v>
      </c>
      <c r="L401" t="s">
        <v>91</v>
      </c>
      <c r="M401" t="s">
        <v>92</v>
      </c>
      <c r="N401" t="s">
        <v>33</v>
      </c>
      <c r="O401" t="s">
        <v>20</v>
      </c>
      <c r="P401">
        <v>1.7</v>
      </c>
      <c r="Q401">
        <v>800</v>
      </c>
      <c r="R401">
        <v>76</v>
      </c>
      <c r="S401" t="s">
        <v>78</v>
      </c>
      <c r="T401" t="s">
        <v>30</v>
      </c>
      <c r="U401" t="s">
        <v>3950</v>
      </c>
      <c r="V401" t="s">
        <v>36</v>
      </c>
      <c r="W401" t="s">
        <v>82</v>
      </c>
      <c r="X401">
        <v>4</v>
      </c>
    </row>
    <row r="402" spans="2:24">
      <c r="B402" t="s">
        <v>560</v>
      </c>
      <c r="C402" t="s">
        <v>160</v>
      </c>
      <c r="D402" t="s">
        <v>55</v>
      </c>
      <c r="E402" t="s">
        <v>3549</v>
      </c>
      <c r="F402" t="s">
        <v>149</v>
      </c>
      <c r="G402" t="s">
        <v>90</v>
      </c>
      <c r="H402">
        <v>25</v>
      </c>
      <c r="I402" t="s">
        <v>3550</v>
      </c>
      <c r="J402" t="s">
        <v>30</v>
      </c>
      <c r="K402" t="s">
        <v>42</v>
      </c>
      <c r="L402" t="s">
        <v>91</v>
      </c>
      <c r="M402" t="s">
        <v>92</v>
      </c>
      <c r="N402" t="s">
        <v>33</v>
      </c>
      <c r="O402" t="s">
        <v>20</v>
      </c>
      <c r="P402">
        <v>1.7</v>
      </c>
      <c r="Q402">
        <v>800</v>
      </c>
      <c r="R402">
        <v>76</v>
      </c>
      <c r="S402" t="s">
        <v>78</v>
      </c>
      <c r="T402" t="s">
        <v>30</v>
      </c>
      <c r="U402" t="s">
        <v>3951</v>
      </c>
      <c r="V402" t="s">
        <v>36</v>
      </c>
      <c r="W402" t="s">
        <v>82</v>
      </c>
      <c r="X402">
        <v>4</v>
      </c>
    </row>
    <row r="403" spans="2:24">
      <c r="B403" t="s">
        <v>561</v>
      </c>
      <c r="C403" t="s">
        <v>160</v>
      </c>
      <c r="D403" t="s">
        <v>41</v>
      </c>
      <c r="E403" t="s">
        <v>3549</v>
      </c>
      <c r="F403" t="s">
        <v>149</v>
      </c>
      <c r="G403" t="s">
        <v>90</v>
      </c>
      <c r="H403">
        <v>30</v>
      </c>
      <c r="I403" t="s">
        <v>3550</v>
      </c>
      <c r="J403" t="s">
        <v>63</v>
      </c>
      <c r="K403" t="s">
        <v>43</v>
      </c>
      <c r="L403" t="s">
        <v>91</v>
      </c>
      <c r="M403" t="s">
        <v>92</v>
      </c>
      <c r="N403" t="s">
        <v>33</v>
      </c>
      <c r="O403" t="s">
        <v>20</v>
      </c>
      <c r="P403">
        <v>2</v>
      </c>
      <c r="Q403">
        <v>1000</v>
      </c>
      <c r="R403">
        <v>76</v>
      </c>
      <c r="S403" t="s">
        <v>78</v>
      </c>
      <c r="T403" t="s">
        <v>30</v>
      </c>
      <c r="U403" t="s">
        <v>3952</v>
      </c>
      <c r="V403" t="s">
        <v>36</v>
      </c>
      <c r="W403" t="s">
        <v>82</v>
      </c>
      <c r="X403">
        <v>4</v>
      </c>
    </row>
    <row r="404" spans="2:24">
      <c r="B404" t="s">
        <v>562</v>
      </c>
      <c r="C404" t="s">
        <v>160</v>
      </c>
      <c r="D404" t="s">
        <v>41</v>
      </c>
      <c r="E404" t="s">
        <v>3549</v>
      </c>
      <c r="F404" t="s">
        <v>149</v>
      </c>
      <c r="G404" t="s">
        <v>90</v>
      </c>
      <c r="H404">
        <v>30</v>
      </c>
      <c r="I404" t="s">
        <v>3550</v>
      </c>
      <c r="J404" t="s">
        <v>28</v>
      </c>
      <c r="K404" t="s">
        <v>43</v>
      </c>
      <c r="L404" t="s">
        <v>91</v>
      </c>
      <c r="M404" t="s">
        <v>92</v>
      </c>
      <c r="N404" t="s">
        <v>33</v>
      </c>
      <c r="O404" t="s">
        <v>20</v>
      </c>
      <c r="P404">
        <v>2</v>
      </c>
      <c r="Q404">
        <v>1000</v>
      </c>
      <c r="R404">
        <v>76</v>
      </c>
      <c r="S404" t="s">
        <v>78</v>
      </c>
      <c r="T404" t="s">
        <v>30</v>
      </c>
      <c r="U404" t="s">
        <v>3953</v>
      </c>
      <c r="V404" t="s">
        <v>36</v>
      </c>
      <c r="W404" t="s">
        <v>82</v>
      </c>
      <c r="X404">
        <v>4</v>
      </c>
    </row>
    <row r="405" spans="2:24">
      <c r="B405" t="s">
        <v>563</v>
      </c>
      <c r="C405" t="s">
        <v>160</v>
      </c>
      <c r="D405" t="s">
        <v>41</v>
      </c>
      <c r="E405" t="s">
        <v>3549</v>
      </c>
      <c r="F405" t="s">
        <v>149</v>
      </c>
      <c r="G405" t="s">
        <v>90</v>
      </c>
      <c r="H405">
        <v>30</v>
      </c>
      <c r="I405" t="s">
        <v>3550</v>
      </c>
      <c r="J405" t="s">
        <v>79</v>
      </c>
      <c r="K405" t="s">
        <v>43</v>
      </c>
      <c r="L405" t="s">
        <v>91</v>
      </c>
      <c r="M405" t="s">
        <v>92</v>
      </c>
      <c r="N405" t="s">
        <v>33</v>
      </c>
      <c r="O405" t="s">
        <v>20</v>
      </c>
      <c r="P405">
        <v>2</v>
      </c>
      <c r="Q405">
        <v>1000</v>
      </c>
      <c r="R405">
        <v>76</v>
      </c>
      <c r="S405" t="s">
        <v>78</v>
      </c>
      <c r="T405" t="s">
        <v>30</v>
      </c>
      <c r="U405" t="s">
        <v>3954</v>
      </c>
      <c r="V405" t="s">
        <v>36</v>
      </c>
      <c r="W405" t="s">
        <v>82</v>
      </c>
      <c r="X405">
        <v>4</v>
      </c>
    </row>
    <row r="406" spans="2:24">
      <c r="B406" t="s">
        <v>564</v>
      </c>
      <c r="C406" t="s">
        <v>160</v>
      </c>
      <c r="D406" t="s">
        <v>41</v>
      </c>
      <c r="E406" t="s">
        <v>3549</v>
      </c>
      <c r="F406" t="s">
        <v>149</v>
      </c>
      <c r="G406" t="s">
        <v>90</v>
      </c>
      <c r="H406">
        <v>30</v>
      </c>
      <c r="I406" t="s">
        <v>3550</v>
      </c>
      <c r="J406" t="s">
        <v>30</v>
      </c>
      <c r="K406" t="s">
        <v>43</v>
      </c>
      <c r="L406" t="s">
        <v>91</v>
      </c>
      <c r="M406" t="s">
        <v>92</v>
      </c>
      <c r="N406" t="s">
        <v>33</v>
      </c>
      <c r="O406" t="s">
        <v>20</v>
      </c>
      <c r="P406">
        <v>2</v>
      </c>
      <c r="Q406">
        <v>1000</v>
      </c>
      <c r="R406">
        <v>76</v>
      </c>
      <c r="S406" t="s">
        <v>78</v>
      </c>
      <c r="T406" t="s">
        <v>30</v>
      </c>
      <c r="U406" t="s">
        <v>3955</v>
      </c>
      <c r="V406" t="s">
        <v>36</v>
      </c>
      <c r="W406" t="s">
        <v>82</v>
      </c>
      <c r="X406">
        <v>4</v>
      </c>
    </row>
    <row r="407" spans="2:24">
      <c r="B407" t="s">
        <v>565</v>
      </c>
      <c r="C407" t="s">
        <v>160</v>
      </c>
      <c r="D407" t="s">
        <v>55</v>
      </c>
      <c r="E407" t="s">
        <v>3549</v>
      </c>
      <c r="F407" t="s">
        <v>149</v>
      </c>
      <c r="G407" t="s">
        <v>90</v>
      </c>
      <c r="H407">
        <v>31</v>
      </c>
      <c r="I407" t="s">
        <v>3550</v>
      </c>
      <c r="J407" t="s">
        <v>63</v>
      </c>
      <c r="K407" t="s">
        <v>42</v>
      </c>
      <c r="L407" t="s">
        <v>91</v>
      </c>
      <c r="M407" t="s">
        <v>92</v>
      </c>
      <c r="N407" t="s">
        <v>33</v>
      </c>
      <c r="O407" t="s">
        <v>20</v>
      </c>
      <c r="P407">
        <v>2.2000000000000002</v>
      </c>
      <c r="Q407">
        <v>1000</v>
      </c>
      <c r="R407">
        <v>79</v>
      </c>
      <c r="S407" t="s">
        <v>78</v>
      </c>
      <c r="T407" t="s">
        <v>30</v>
      </c>
      <c r="U407" t="s">
        <v>3956</v>
      </c>
      <c r="V407" t="s">
        <v>36</v>
      </c>
      <c r="W407" t="s">
        <v>82</v>
      </c>
      <c r="X407">
        <v>4</v>
      </c>
    </row>
    <row r="408" spans="2:24">
      <c r="B408" t="s">
        <v>566</v>
      </c>
      <c r="C408" t="s">
        <v>160</v>
      </c>
      <c r="D408" t="s">
        <v>55</v>
      </c>
      <c r="E408" t="s">
        <v>3549</v>
      </c>
      <c r="F408" t="s">
        <v>149</v>
      </c>
      <c r="G408" t="s">
        <v>90</v>
      </c>
      <c r="H408">
        <v>31</v>
      </c>
      <c r="I408" t="s">
        <v>3550</v>
      </c>
      <c r="J408" t="s">
        <v>28</v>
      </c>
      <c r="K408" t="s">
        <v>42</v>
      </c>
      <c r="L408" t="s">
        <v>91</v>
      </c>
      <c r="M408" t="s">
        <v>92</v>
      </c>
      <c r="N408" t="s">
        <v>33</v>
      </c>
      <c r="O408" t="s">
        <v>20</v>
      </c>
      <c r="P408">
        <v>2.2000000000000002</v>
      </c>
      <c r="Q408">
        <v>1000</v>
      </c>
      <c r="R408">
        <v>79</v>
      </c>
      <c r="S408" t="s">
        <v>78</v>
      </c>
      <c r="T408" t="s">
        <v>30</v>
      </c>
      <c r="U408" t="s">
        <v>3957</v>
      </c>
      <c r="V408" t="s">
        <v>36</v>
      </c>
      <c r="W408" t="s">
        <v>82</v>
      </c>
      <c r="X408">
        <v>4</v>
      </c>
    </row>
    <row r="409" spans="2:24">
      <c r="B409" t="s">
        <v>567</v>
      </c>
      <c r="C409" t="s">
        <v>160</v>
      </c>
      <c r="D409" t="s">
        <v>55</v>
      </c>
      <c r="E409" t="s">
        <v>3549</v>
      </c>
      <c r="F409" t="s">
        <v>149</v>
      </c>
      <c r="G409" t="s">
        <v>90</v>
      </c>
      <c r="H409">
        <v>31</v>
      </c>
      <c r="I409" t="s">
        <v>3550</v>
      </c>
      <c r="J409" t="s">
        <v>79</v>
      </c>
      <c r="K409" t="s">
        <v>42</v>
      </c>
      <c r="L409" t="s">
        <v>91</v>
      </c>
      <c r="M409" t="s">
        <v>92</v>
      </c>
      <c r="N409" t="s">
        <v>33</v>
      </c>
      <c r="O409" t="s">
        <v>20</v>
      </c>
      <c r="P409">
        <v>2.2000000000000002</v>
      </c>
      <c r="Q409">
        <v>1000</v>
      </c>
      <c r="R409">
        <v>79</v>
      </c>
      <c r="S409" t="s">
        <v>78</v>
      </c>
      <c r="T409" t="s">
        <v>30</v>
      </c>
      <c r="U409" t="s">
        <v>3958</v>
      </c>
      <c r="V409" t="s">
        <v>36</v>
      </c>
      <c r="W409" t="s">
        <v>82</v>
      </c>
      <c r="X409">
        <v>4</v>
      </c>
    </row>
    <row r="410" spans="2:24">
      <c r="B410" t="s">
        <v>568</v>
      </c>
      <c r="C410" t="s">
        <v>160</v>
      </c>
      <c r="D410" t="s">
        <v>55</v>
      </c>
      <c r="E410" t="s">
        <v>3549</v>
      </c>
      <c r="F410" t="s">
        <v>149</v>
      </c>
      <c r="G410" t="s">
        <v>90</v>
      </c>
      <c r="H410">
        <v>31</v>
      </c>
      <c r="I410" t="s">
        <v>3550</v>
      </c>
      <c r="J410" t="s">
        <v>30</v>
      </c>
      <c r="K410" t="s">
        <v>42</v>
      </c>
      <c r="L410" t="s">
        <v>91</v>
      </c>
      <c r="M410" t="s">
        <v>92</v>
      </c>
      <c r="N410" t="s">
        <v>33</v>
      </c>
      <c r="O410" t="s">
        <v>20</v>
      </c>
      <c r="P410">
        <v>2.2000000000000002</v>
      </c>
      <c r="Q410">
        <v>1000</v>
      </c>
      <c r="R410">
        <v>79</v>
      </c>
      <c r="S410" t="s">
        <v>78</v>
      </c>
      <c r="T410" t="s">
        <v>30</v>
      </c>
      <c r="U410" t="s">
        <v>3959</v>
      </c>
      <c r="V410" t="s">
        <v>36</v>
      </c>
      <c r="W410" t="s">
        <v>82</v>
      </c>
      <c r="X410">
        <v>4</v>
      </c>
    </row>
    <row r="411" spans="2:24">
      <c r="B411" t="s">
        <v>569</v>
      </c>
      <c r="C411" t="s">
        <v>160</v>
      </c>
      <c r="D411" t="s">
        <v>41</v>
      </c>
      <c r="E411" t="s">
        <v>3549</v>
      </c>
      <c r="F411" t="s">
        <v>149</v>
      </c>
      <c r="G411" t="s">
        <v>90</v>
      </c>
      <c r="H411">
        <v>36</v>
      </c>
      <c r="I411" t="s">
        <v>3550</v>
      </c>
      <c r="J411" t="s">
        <v>63</v>
      </c>
      <c r="K411" t="s">
        <v>43</v>
      </c>
      <c r="L411" t="s">
        <v>91</v>
      </c>
      <c r="M411" t="s">
        <v>92</v>
      </c>
      <c r="N411" t="s">
        <v>33</v>
      </c>
      <c r="O411" t="s">
        <v>20</v>
      </c>
      <c r="P411">
        <v>2</v>
      </c>
      <c r="Q411">
        <v>1200</v>
      </c>
      <c r="R411">
        <v>76</v>
      </c>
      <c r="S411" t="s">
        <v>78</v>
      </c>
      <c r="T411" t="s">
        <v>30</v>
      </c>
      <c r="U411" t="s">
        <v>3960</v>
      </c>
      <c r="V411" t="s">
        <v>36</v>
      </c>
      <c r="W411" t="s">
        <v>82</v>
      </c>
      <c r="X411">
        <v>4</v>
      </c>
    </row>
    <row r="412" spans="2:24">
      <c r="B412" t="s">
        <v>570</v>
      </c>
      <c r="C412" t="s">
        <v>160</v>
      </c>
      <c r="D412" t="s">
        <v>41</v>
      </c>
      <c r="E412" t="s">
        <v>3549</v>
      </c>
      <c r="F412" t="s">
        <v>149</v>
      </c>
      <c r="G412" t="s">
        <v>90</v>
      </c>
      <c r="H412">
        <v>36</v>
      </c>
      <c r="I412" t="s">
        <v>3550</v>
      </c>
      <c r="J412" t="s">
        <v>28</v>
      </c>
      <c r="K412" t="s">
        <v>43</v>
      </c>
      <c r="L412" t="s">
        <v>91</v>
      </c>
      <c r="M412" t="s">
        <v>92</v>
      </c>
      <c r="N412" t="s">
        <v>33</v>
      </c>
      <c r="O412" t="s">
        <v>20</v>
      </c>
      <c r="P412">
        <v>2</v>
      </c>
      <c r="Q412">
        <v>1200</v>
      </c>
      <c r="R412">
        <v>76</v>
      </c>
      <c r="S412" t="s">
        <v>78</v>
      </c>
      <c r="T412" t="s">
        <v>30</v>
      </c>
      <c r="U412" t="s">
        <v>3961</v>
      </c>
      <c r="V412" t="s">
        <v>36</v>
      </c>
      <c r="W412" t="s">
        <v>82</v>
      </c>
      <c r="X412">
        <v>4</v>
      </c>
    </row>
    <row r="413" spans="2:24">
      <c r="B413" t="s">
        <v>571</v>
      </c>
      <c r="C413" t="s">
        <v>160</v>
      </c>
      <c r="D413" t="s">
        <v>41</v>
      </c>
      <c r="E413" t="s">
        <v>3549</v>
      </c>
      <c r="F413" t="s">
        <v>149</v>
      </c>
      <c r="G413" t="s">
        <v>90</v>
      </c>
      <c r="H413">
        <v>36</v>
      </c>
      <c r="I413" t="s">
        <v>3550</v>
      </c>
      <c r="J413" t="s">
        <v>79</v>
      </c>
      <c r="K413" t="s">
        <v>43</v>
      </c>
      <c r="L413" t="s">
        <v>91</v>
      </c>
      <c r="M413" t="s">
        <v>92</v>
      </c>
      <c r="N413" t="s">
        <v>33</v>
      </c>
      <c r="O413" t="s">
        <v>20</v>
      </c>
      <c r="P413">
        <v>2</v>
      </c>
      <c r="Q413">
        <v>1200</v>
      </c>
      <c r="R413">
        <v>76</v>
      </c>
      <c r="S413" t="s">
        <v>78</v>
      </c>
      <c r="T413" t="s">
        <v>30</v>
      </c>
      <c r="U413" t="s">
        <v>3962</v>
      </c>
      <c r="V413" t="s">
        <v>36</v>
      </c>
      <c r="W413" t="s">
        <v>82</v>
      </c>
      <c r="X413">
        <v>4</v>
      </c>
    </row>
    <row r="414" spans="2:24">
      <c r="B414" t="s">
        <v>572</v>
      </c>
      <c r="C414" t="s">
        <v>160</v>
      </c>
      <c r="D414" t="s">
        <v>41</v>
      </c>
      <c r="E414" t="s">
        <v>3549</v>
      </c>
      <c r="F414" t="s">
        <v>149</v>
      </c>
      <c r="G414" t="s">
        <v>90</v>
      </c>
      <c r="H414">
        <v>36</v>
      </c>
      <c r="I414" t="s">
        <v>3550</v>
      </c>
      <c r="J414" t="s">
        <v>30</v>
      </c>
      <c r="K414" t="s">
        <v>43</v>
      </c>
      <c r="L414" t="s">
        <v>91</v>
      </c>
      <c r="M414" t="s">
        <v>92</v>
      </c>
      <c r="N414" t="s">
        <v>33</v>
      </c>
      <c r="O414" t="s">
        <v>20</v>
      </c>
      <c r="P414">
        <v>2</v>
      </c>
      <c r="Q414">
        <v>1200</v>
      </c>
      <c r="R414">
        <v>76</v>
      </c>
      <c r="S414" t="s">
        <v>78</v>
      </c>
      <c r="T414" t="s">
        <v>30</v>
      </c>
      <c r="U414" t="s">
        <v>3963</v>
      </c>
      <c r="V414" t="s">
        <v>36</v>
      </c>
      <c r="W414" t="s">
        <v>82</v>
      </c>
      <c r="X414">
        <v>4</v>
      </c>
    </row>
    <row r="415" spans="2:24">
      <c r="B415" t="s">
        <v>573</v>
      </c>
      <c r="C415" t="s">
        <v>160</v>
      </c>
      <c r="D415" t="s">
        <v>55</v>
      </c>
      <c r="E415" t="s">
        <v>3549</v>
      </c>
      <c r="F415" t="s">
        <v>149</v>
      </c>
      <c r="G415" t="s">
        <v>90</v>
      </c>
      <c r="H415">
        <v>37</v>
      </c>
      <c r="I415" t="s">
        <v>3550</v>
      </c>
      <c r="J415" t="s">
        <v>63</v>
      </c>
      <c r="K415" t="s">
        <v>42</v>
      </c>
      <c r="L415" t="s">
        <v>91</v>
      </c>
      <c r="M415" t="s">
        <v>92</v>
      </c>
      <c r="N415" t="s">
        <v>33</v>
      </c>
      <c r="O415" t="s">
        <v>35</v>
      </c>
      <c r="P415">
        <v>2.9</v>
      </c>
      <c r="Q415">
        <v>1200</v>
      </c>
      <c r="R415">
        <v>79</v>
      </c>
      <c r="S415" t="s">
        <v>78</v>
      </c>
      <c r="T415" t="s">
        <v>30</v>
      </c>
      <c r="U415" t="s">
        <v>3964</v>
      </c>
      <c r="V415" t="s">
        <v>36</v>
      </c>
      <c r="W415" t="s">
        <v>82</v>
      </c>
      <c r="X415">
        <v>4</v>
      </c>
    </row>
    <row r="416" spans="2:24">
      <c r="B416" t="s">
        <v>574</v>
      </c>
      <c r="C416" t="s">
        <v>160</v>
      </c>
      <c r="D416" t="s">
        <v>55</v>
      </c>
      <c r="E416" t="s">
        <v>3549</v>
      </c>
      <c r="F416" t="s">
        <v>149</v>
      </c>
      <c r="G416" t="s">
        <v>90</v>
      </c>
      <c r="H416">
        <v>37</v>
      </c>
      <c r="I416" t="s">
        <v>3550</v>
      </c>
      <c r="J416" t="s">
        <v>28</v>
      </c>
      <c r="K416" t="s">
        <v>42</v>
      </c>
      <c r="L416" t="s">
        <v>91</v>
      </c>
      <c r="M416" t="s">
        <v>92</v>
      </c>
      <c r="N416" t="s">
        <v>33</v>
      </c>
      <c r="O416" t="s">
        <v>35</v>
      </c>
      <c r="P416">
        <v>2.9</v>
      </c>
      <c r="Q416">
        <v>1200</v>
      </c>
      <c r="R416">
        <v>79</v>
      </c>
      <c r="S416" t="s">
        <v>78</v>
      </c>
      <c r="T416" t="s">
        <v>30</v>
      </c>
      <c r="U416" t="s">
        <v>3965</v>
      </c>
      <c r="V416" t="s">
        <v>36</v>
      </c>
      <c r="W416" t="s">
        <v>82</v>
      </c>
      <c r="X416">
        <v>4</v>
      </c>
    </row>
    <row r="417" spans="2:24">
      <c r="B417" t="s">
        <v>575</v>
      </c>
      <c r="C417" t="s">
        <v>160</v>
      </c>
      <c r="D417" t="s">
        <v>55</v>
      </c>
      <c r="E417" t="s">
        <v>3549</v>
      </c>
      <c r="F417" t="s">
        <v>149</v>
      </c>
      <c r="G417" t="s">
        <v>90</v>
      </c>
      <c r="H417">
        <v>37</v>
      </c>
      <c r="I417" t="s">
        <v>3550</v>
      </c>
      <c r="J417" t="s">
        <v>79</v>
      </c>
      <c r="K417" t="s">
        <v>42</v>
      </c>
      <c r="L417" t="s">
        <v>91</v>
      </c>
      <c r="M417" t="s">
        <v>92</v>
      </c>
      <c r="N417" t="s">
        <v>33</v>
      </c>
      <c r="O417" t="s">
        <v>35</v>
      </c>
      <c r="P417">
        <v>2.9</v>
      </c>
      <c r="Q417">
        <v>1200</v>
      </c>
      <c r="R417">
        <v>79</v>
      </c>
      <c r="S417" t="s">
        <v>78</v>
      </c>
      <c r="T417" t="s">
        <v>30</v>
      </c>
      <c r="U417" t="s">
        <v>3966</v>
      </c>
      <c r="V417" t="s">
        <v>36</v>
      </c>
      <c r="W417" t="s">
        <v>82</v>
      </c>
      <c r="X417">
        <v>4</v>
      </c>
    </row>
    <row r="418" spans="2:24">
      <c r="B418" t="s">
        <v>576</v>
      </c>
      <c r="C418" t="s">
        <v>160</v>
      </c>
      <c r="D418" t="s">
        <v>55</v>
      </c>
      <c r="E418" t="s">
        <v>3549</v>
      </c>
      <c r="F418" t="s">
        <v>149</v>
      </c>
      <c r="G418" t="s">
        <v>90</v>
      </c>
      <c r="H418">
        <v>37</v>
      </c>
      <c r="I418" t="s">
        <v>3550</v>
      </c>
      <c r="J418" t="s">
        <v>30</v>
      </c>
      <c r="K418" t="s">
        <v>42</v>
      </c>
      <c r="L418" t="s">
        <v>91</v>
      </c>
      <c r="M418" t="s">
        <v>92</v>
      </c>
      <c r="N418" t="s">
        <v>33</v>
      </c>
      <c r="O418" t="s">
        <v>35</v>
      </c>
      <c r="P418">
        <v>2.9</v>
      </c>
      <c r="Q418">
        <v>1200</v>
      </c>
      <c r="R418">
        <v>79</v>
      </c>
      <c r="S418" t="s">
        <v>78</v>
      </c>
      <c r="T418" t="s">
        <v>30</v>
      </c>
      <c r="U418" t="s">
        <v>3967</v>
      </c>
      <c r="V418" t="s">
        <v>36</v>
      </c>
      <c r="W418" t="s">
        <v>82</v>
      </c>
      <c r="X418">
        <v>4</v>
      </c>
    </row>
    <row r="419" spans="2:24">
      <c r="B419" t="s">
        <v>577</v>
      </c>
      <c r="C419" t="s">
        <v>160</v>
      </c>
      <c r="D419" t="s">
        <v>41</v>
      </c>
      <c r="E419" t="s">
        <v>3549</v>
      </c>
      <c r="F419" t="s">
        <v>149</v>
      </c>
      <c r="G419" t="s">
        <v>93</v>
      </c>
      <c r="H419">
        <v>18</v>
      </c>
      <c r="I419" t="s">
        <v>3550</v>
      </c>
      <c r="J419" t="s">
        <v>63</v>
      </c>
      <c r="K419" t="s">
        <v>43</v>
      </c>
      <c r="L419" t="s">
        <v>91</v>
      </c>
      <c r="M419" t="s">
        <v>92</v>
      </c>
      <c r="N419" t="s">
        <v>81</v>
      </c>
      <c r="O419" t="s">
        <v>3552</v>
      </c>
      <c r="P419">
        <v>1.7</v>
      </c>
      <c r="Q419">
        <v>600</v>
      </c>
      <c r="R419">
        <v>73</v>
      </c>
      <c r="S419" t="s">
        <v>78</v>
      </c>
      <c r="T419" t="s">
        <v>30</v>
      </c>
      <c r="U419" t="s">
        <v>3968</v>
      </c>
      <c r="V419" t="s">
        <v>36</v>
      </c>
      <c r="W419" t="s">
        <v>82</v>
      </c>
      <c r="X419">
        <v>4</v>
      </c>
    </row>
    <row r="420" spans="2:24">
      <c r="B420" t="s">
        <v>578</v>
      </c>
      <c r="C420" t="s">
        <v>160</v>
      </c>
      <c r="D420" t="s">
        <v>41</v>
      </c>
      <c r="E420" t="s">
        <v>3549</v>
      </c>
      <c r="F420" t="s">
        <v>149</v>
      </c>
      <c r="G420" t="s">
        <v>93</v>
      </c>
      <c r="H420">
        <v>18</v>
      </c>
      <c r="I420" t="s">
        <v>3550</v>
      </c>
      <c r="J420" t="s">
        <v>28</v>
      </c>
      <c r="K420" t="s">
        <v>43</v>
      </c>
      <c r="L420" t="s">
        <v>91</v>
      </c>
      <c r="M420" t="s">
        <v>92</v>
      </c>
      <c r="N420" t="s">
        <v>81</v>
      </c>
      <c r="O420" t="s">
        <v>3552</v>
      </c>
      <c r="P420">
        <v>1.7</v>
      </c>
      <c r="Q420">
        <v>600</v>
      </c>
      <c r="R420">
        <v>73</v>
      </c>
      <c r="S420" t="s">
        <v>78</v>
      </c>
      <c r="T420" t="s">
        <v>30</v>
      </c>
      <c r="U420" t="s">
        <v>3969</v>
      </c>
      <c r="V420" t="s">
        <v>36</v>
      </c>
      <c r="W420" t="s">
        <v>82</v>
      </c>
      <c r="X420">
        <v>4</v>
      </c>
    </row>
    <row r="421" spans="2:24">
      <c r="B421" t="s">
        <v>579</v>
      </c>
      <c r="C421" t="s">
        <v>160</v>
      </c>
      <c r="D421" t="s">
        <v>41</v>
      </c>
      <c r="E421" t="s">
        <v>3549</v>
      </c>
      <c r="F421" t="s">
        <v>149</v>
      </c>
      <c r="G421" t="s">
        <v>93</v>
      </c>
      <c r="H421">
        <v>18</v>
      </c>
      <c r="I421" t="s">
        <v>3550</v>
      </c>
      <c r="J421" t="s">
        <v>79</v>
      </c>
      <c r="K421" t="s">
        <v>43</v>
      </c>
      <c r="L421" t="s">
        <v>91</v>
      </c>
      <c r="M421" t="s">
        <v>92</v>
      </c>
      <c r="N421" t="s">
        <v>81</v>
      </c>
      <c r="O421" t="s">
        <v>3552</v>
      </c>
      <c r="P421">
        <v>1.7</v>
      </c>
      <c r="Q421">
        <v>600</v>
      </c>
      <c r="R421">
        <v>73</v>
      </c>
      <c r="S421" t="s">
        <v>78</v>
      </c>
      <c r="T421" t="s">
        <v>30</v>
      </c>
      <c r="U421" t="s">
        <v>3970</v>
      </c>
      <c r="V421" t="s">
        <v>36</v>
      </c>
      <c r="W421" t="s">
        <v>82</v>
      </c>
      <c r="X421">
        <v>4</v>
      </c>
    </row>
    <row r="422" spans="2:24">
      <c r="B422" t="s">
        <v>580</v>
      </c>
      <c r="C422" t="s">
        <v>160</v>
      </c>
      <c r="D422" t="s">
        <v>41</v>
      </c>
      <c r="E422" t="s">
        <v>3549</v>
      </c>
      <c r="F422" t="s">
        <v>149</v>
      </c>
      <c r="G422" t="s">
        <v>93</v>
      </c>
      <c r="H422">
        <v>18</v>
      </c>
      <c r="I422" t="s">
        <v>3550</v>
      </c>
      <c r="J422" t="s">
        <v>30</v>
      </c>
      <c r="K422" t="s">
        <v>43</v>
      </c>
      <c r="L422" t="s">
        <v>91</v>
      </c>
      <c r="M422" t="s">
        <v>92</v>
      </c>
      <c r="N422" t="s">
        <v>81</v>
      </c>
      <c r="O422" t="s">
        <v>3552</v>
      </c>
      <c r="P422">
        <v>1.7</v>
      </c>
      <c r="Q422">
        <v>600</v>
      </c>
      <c r="R422">
        <v>73</v>
      </c>
      <c r="S422" t="s">
        <v>78</v>
      </c>
      <c r="T422" t="s">
        <v>30</v>
      </c>
      <c r="U422" t="s">
        <v>3971</v>
      </c>
      <c r="V422" t="s">
        <v>36</v>
      </c>
      <c r="W422" t="s">
        <v>82</v>
      </c>
      <c r="X422">
        <v>4</v>
      </c>
    </row>
    <row r="423" spans="2:24">
      <c r="B423" t="s">
        <v>581</v>
      </c>
      <c r="C423" t="s">
        <v>160</v>
      </c>
      <c r="D423" t="s">
        <v>55</v>
      </c>
      <c r="E423" t="s">
        <v>3549</v>
      </c>
      <c r="F423" t="s">
        <v>149</v>
      </c>
      <c r="G423" t="s">
        <v>93</v>
      </c>
      <c r="H423">
        <v>19</v>
      </c>
      <c r="I423" t="s">
        <v>3550</v>
      </c>
      <c r="J423" t="s">
        <v>63</v>
      </c>
      <c r="K423" t="s">
        <v>42</v>
      </c>
      <c r="L423" t="s">
        <v>91</v>
      </c>
      <c r="M423" t="s">
        <v>92</v>
      </c>
      <c r="N423" t="s">
        <v>81</v>
      </c>
      <c r="O423" t="s">
        <v>20</v>
      </c>
      <c r="P423">
        <v>0.8</v>
      </c>
      <c r="Q423">
        <v>600</v>
      </c>
      <c r="R423">
        <v>76</v>
      </c>
      <c r="S423" t="s">
        <v>78</v>
      </c>
      <c r="T423" t="s">
        <v>30</v>
      </c>
      <c r="U423" t="s">
        <v>3972</v>
      </c>
      <c r="V423" t="s">
        <v>36</v>
      </c>
      <c r="W423" t="s">
        <v>82</v>
      </c>
      <c r="X423">
        <v>4</v>
      </c>
    </row>
    <row r="424" spans="2:24">
      <c r="B424" t="s">
        <v>582</v>
      </c>
      <c r="C424" t="s">
        <v>160</v>
      </c>
      <c r="D424" t="s">
        <v>55</v>
      </c>
      <c r="E424" t="s">
        <v>3549</v>
      </c>
      <c r="F424" t="s">
        <v>149</v>
      </c>
      <c r="G424" t="s">
        <v>93</v>
      </c>
      <c r="H424">
        <v>19</v>
      </c>
      <c r="I424" t="s">
        <v>3550</v>
      </c>
      <c r="J424" t="s">
        <v>28</v>
      </c>
      <c r="K424" t="s">
        <v>42</v>
      </c>
      <c r="L424" t="s">
        <v>91</v>
      </c>
      <c r="M424" t="s">
        <v>92</v>
      </c>
      <c r="N424" t="s">
        <v>81</v>
      </c>
      <c r="O424" t="s">
        <v>20</v>
      </c>
      <c r="P424">
        <v>0.8</v>
      </c>
      <c r="Q424">
        <v>600</v>
      </c>
      <c r="R424">
        <v>76</v>
      </c>
      <c r="S424" t="s">
        <v>78</v>
      </c>
      <c r="T424" t="s">
        <v>30</v>
      </c>
      <c r="U424" t="s">
        <v>3973</v>
      </c>
      <c r="V424" t="s">
        <v>36</v>
      </c>
      <c r="W424" t="s">
        <v>82</v>
      </c>
      <c r="X424">
        <v>4</v>
      </c>
    </row>
    <row r="425" spans="2:24">
      <c r="B425" t="s">
        <v>583</v>
      </c>
      <c r="C425" t="s">
        <v>160</v>
      </c>
      <c r="D425" t="s">
        <v>55</v>
      </c>
      <c r="E425" t="s">
        <v>3549</v>
      </c>
      <c r="F425" t="s">
        <v>149</v>
      </c>
      <c r="G425" t="s">
        <v>93</v>
      </c>
      <c r="H425">
        <v>19</v>
      </c>
      <c r="I425" t="s">
        <v>3550</v>
      </c>
      <c r="J425" t="s">
        <v>79</v>
      </c>
      <c r="K425" t="s">
        <v>42</v>
      </c>
      <c r="L425" t="s">
        <v>91</v>
      </c>
      <c r="M425" t="s">
        <v>92</v>
      </c>
      <c r="N425" t="s">
        <v>81</v>
      </c>
      <c r="O425" t="s">
        <v>20</v>
      </c>
      <c r="P425">
        <v>0.8</v>
      </c>
      <c r="Q425">
        <v>600</v>
      </c>
      <c r="R425">
        <v>76</v>
      </c>
      <c r="S425" t="s">
        <v>78</v>
      </c>
      <c r="T425" t="s">
        <v>30</v>
      </c>
      <c r="U425" t="s">
        <v>3974</v>
      </c>
      <c r="V425" t="s">
        <v>36</v>
      </c>
      <c r="W425" t="s">
        <v>82</v>
      </c>
      <c r="X425">
        <v>4</v>
      </c>
    </row>
    <row r="426" spans="2:24">
      <c r="B426" t="s">
        <v>584</v>
      </c>
      <c r="C426" t="s">
        <v>160</v>
      </c>
      <c r="D426" t="s">
        <v>55</v>
      </c>
      <c r="E426" t="s">
        <v>3549</v>
      </c>
      <c r="F426" t="s">
        <v>149</v>
      </c>
      <c r="G426" t="s">
        <v>93</v>
      </c>
      <c r="H426">
        <v>19</v>
      </c>
      <c r="I426" t="s">
        <v>3550</v>
      </c>
      <c r="J426" t="s">
        <v>30</v>
      </c>
      <c r="K426" t="s">
        <v>42</v>
      </c>
      <c r="L426" t="s">
        <v>91</v>
      </c>
      <c r="M426" t="s">
        <v>92</v>
      </c>
      <c r="N426" t="s">
        <v>81</v>
      </c>
      <c r="O426" t="s">
        <v>20</v>
      </c>
      <c r="P426">
        <v>0.8</v>
      </c>
      <c r="Q426">
        <v>600</v>
      </c>
      <c r="R426">
        <v>76</v>
      </c>
      <c r="S426" t="s">
        <v>78</v>
      </c>
      <c r="T426" t="s">
        <v>30</v>
      </c>
      <c r="U426" t="s">
        <v>3975</v>
      </c>
      <c r="V426" t="s">
        <v>36</v>
      </c>
      <c r="W426" t="s">
        <v>82</v>
      </c>
      <c r="X426">
        <v>4</v>
      </c>
    </row>
    <row r="427" spans="2:24">
      <c r="B427" t="s">
        <v>585</v>
      </c>
      <c r="C427" t="s">
        <v>160</v>
      </c>
      <c r="D427" t="s">
        <v>41</v>
      </c>
      <c r="E427" t="s">
        <v>3549</v>
      </c>
      <c r="F427" t="s">
        <v>149</v>
      </c>
      <c r="G427" t="s">
        <v>93</v>
      </c>
      <c r="H427">
        <v>24</v>
      </c>
      <c r="I427" t="s">
        <v>3550</v>
      </c>
      <c r="J427" t="s">
        <v>63</v>
      </c>
      <c r="K427" t="s">
        <v>43</v>
      </c>
      <c r="L427" t="s">
        <v>91</v>
      </c>
      <c r="M427" t="s">
        <v>92</v>
      </c>
      <c r="N427" t="s">
        <v>81</v>
      </c>
      <c r="O427" t="s">
        <v>3552</v>
      </c>
      <c r="P427">
        <v>1.7</v>
      </c>
      <c r="Q427">
        <v>800</v>
      </c>
      <c r="R427">
        <v>73</v>
      </c>
      <c r="S427" t="s">
        <v>78</v>
      </c>
      <c r="T427" t="s">
        <v>30</v>
      </c>
      <c r="U427" t="s">
        <v>3976</v>
      </c>
      <c r="V427" t="s">
        <v>36</v>
      </c>
      <c r="W427" t="s">
        <v>82</v>
      </c>
      <c r="X427">
        <v>4</v>
      </c>
    </row>
    <row r="428" spans="2:24">
      <c r="B428" t="s">
        <v>586</v>
      </c>
      <c r="C428" t="s">
        <v>160</v>
      </c>
      <c r="D428" t="s">
        <v>41</v>
      </c>
      <c r="E428" t="s">
        <v>3549</v>
      </c>
      <c r="F428" t="s">
        <v>149</v>
      </c>
      <c r="G428" t="s">
        <v>93</v>
      </c>
      <c r="H428">
        <v>24</v>
      </c>
      <c r="I428" t="s">
        <v>3550</v>
      </c>
      <c r="J428" t="s">
        <v>28</v>
      </c>
      <c r="K428" t="s">
        <v>43</v>
      </c>
      <c r="L428" t="s">
        <v>91</v>
      </c>
      <c r="M428" t="s">
        <v>92</v>
      </c>
      <c r="N428" t="s">
        <v>81</v>
      </c>
      <c r="O428" t="s">
        <v>3552</v>
      </c>
      <c r="P428">
        <v>1.7</v>
      </c>
      <c r="Q428">
        <v>800</v>
      </c>
      <c r="R428">
        <v>73</v>
      </c>
      <c r="S428" t="s">
        <v>78</v>
      </c>
      <c r="T428" t="s">
        <v>30</v>
      </c>
      <c r="U428" t="s">
        <v>3977</v>
      </c>
      <c r="V428" t="s">
        <v>36</v>
      </c>
      <c r="W428" t="s">
        <v>82</v>
      </c>
      <c r="X428">
        <v>4</v>
      </c>
    </row>
    <row r="429" spans="2:24">
      <c r="B429" t="s">
        <v>587</v>
      </c>
      <c r="C429" t="s">
        <v>160</v>
      </c>
      <c r="D429" t="s">
        <v>41</v>
      </c>
      <c r="E429" t="s">
        <v>3549</v>
      </c>
      <c r="F429" t="s">
        <v>149</v>
      </c>
      <c r="G429" t="s">
        <v>93</v>
      </c>
      <c r="H429">
        <v>24</v>
      </c>
      <c r="I429" t="s">
        <v>3550</v>
      </c>
      <c r="J429" t="s">
        <v>79</v>
      </c>
      <c r="K429" t="s">
        <v>43</v>
      </c>
      <c r="L429" t="s">
        <v>91</v>
      </c>
      <c r="M429" t="s">
        <v>92</v>
      </c>
      <c r="N429" t="s">
        <v>81</v>
      </c>
      <c r="O429" t="s">
        <v>3552</v>
      </c>
      <c r="P429">
        <v>1.7</v>
      </c>
      <c r="Q429">
        <v>800</v>
      </c>
      <c r="R429">
        <v>73</v>
      </c>
      <c r="S429" t="s">
        <v>78</v>
      </c>
      <c r="T429" t="s">
        <v>30</v>
      </c>
      <c r="U429" t="s">
        <v>3978</v>
      </c>
      <c r="V429" t="s">
        <v>36</v>
      </c>
      <c r="W429" t="s">
        <v>82</v>
      </c>
      <c r="X429">
        <v>4</v>
      </c>
    </row>
    <row r="430" spans="2:24">
      <c r="B430" t="s">
        <v>588</v>
      </c>
      <c r="C430" t="s">
        <v>160</v>
      </c>
      <c r="D430" t="s">
        <v>41</v>
      </c>
      <c r="E430" t="s">
        <v>3549</v>
      </c>
      <c r="F430" t="s">
        <v>149</v>
      </c>
      <c r="G430" t="s">
        <v>93</v>
      </c>
      <c r="H430">
        <v>24</v>
      </c>
      <c r="I430" t="s">
        <v>3550</v>
      </c>
      <c r="J430" t="s">
        <v>30</v>
      </c>
      <c r="K430" t="s">
        <v>43</v>
      </c>
      <c r="L430" t="s">
        <v>91</v>
      </c>
      <c r="M430" t="s">
        <v>92</v>
      </c>
      <c r="N430" t="s">
        <v>81</v>
      </c>
      <c r="O430" t="s">
        <v>3552</v>
      </c>
      <c r="P430">
        <v>1.7</v>
      </c>
      <c r="Q430">
        <v>800</v>
      </c>
      <c r="R430">
        <v>73</v>
      </c>
      <c r="S430" t="s">
        <v>78</v>
      </c>
      <c r="T430" t="s">
        <v>30</v>
      </c>
      <c r="U430" t="s">
        <v>3979</v>
      </c>
      <c r="V430" t="s">
        <v>36</v>
      </c>
      <c r="W430" t="s">
        <v>82</v>
      </c>
      <c r="X430">
        <v>4</v>
      </c>
    </row>
    <row r="431" spans="2:24">
      <c r="B431" t="s">
        <v>589</v>
      </c>
      <c r="C431" t="s">
        <v>160</v>
      </c>
      <c r="D431" t="s">
        <v>55</v>
      </c>
      <c r="E431" t="s">
        <v>3549</v>
      </c>
      <c r="F431" t="s">
        <v>149</v>
      </c>
      <c r="G431" t="s">
        <v>93</v>
      </c>
      <c r="H431">
        <v>25</v>
      </c>
      <c r="I431" t="s">
        <v>3550</v>
      </c>
      <c r="J431" t="s">
        <v>63</v>
      </c>
      <c r="K431" t="s">
        <v>42</v>
      </c>
      <c r="L431" t="s">
        <v>91</v>
      </c>
      <c r="M431" t="s">
        <v>92</v>
      </c>
      <c r="N431" t="s">
        <v>81</v>
      </c>
      <c r="O431" t="s">
        <v>20</v>
      </c>
      <c r="P431">
        <v>1.7</v>
      </c>
      <c r="Q431">
        <v>800</v>
      </c>
      <c r="R431">
        <v>76</v>
      </c>
      <c r="S431" t="s">
        <v>78</v>
      </c>
      <c r="T431" t="s">
        <v>30</v>
      </c>
      <c r="U431" t="s">
        <v>3980</v>
      </c>
      <c r="V431" t="s">
        <v>36</v>
      </c>
      <c r="W431" t="s">
        <v>82</v>
      </c>
      <c r="X431">
        <v>4</v>
      </c>
    </row>
    <row r="432" spans="2:24">
      <c r="B432" t="s">
        <v>590</v>
      </c>
      <c r="C432" t="s">
        <v>160</v>
      </c>
      <c r="D432" t="s">
        <v>55</v>
      </c>
      <c r="E432" t="s">
        <v>3549</v>
      </c>
      <c r="F432" t="s">
        <v>149</v>
      </c>
      <c r="G432" t="s">
        <v>93</v>
      </c>
      <c r="H432">
        <v>25</v>
      </c>
      <c r="I432" t="s">
        <v>3550</v>
      </c>
      <c r="J432" t="s">
        <v>28</v>
      </c>
      <c r="K432" t="s">
        <v>42</v>
      </c>
      <c r="L432" t="s">
        <v>91</v>
      </c>
      <c r="M432" t="s">
        <v>92</v>
      </c>
      <c r="N432" t="s">
        <v>81</v>
      </c>
      <c r="O432" t="s">
        <v>20</v>
      </c>
      <c r="P432">
        <v>1.7</v>
      </c>
      <c r="Q432">
        <v>800</v>
      </c>
      <c r="R432">
        <v>76</v>
      </c>
      <c r="S432" t="s">
        <v>78</v>
      </c>
      <c r="T432" t="s">
        <v>30</v>
      </c>
      <c r="U432" t="s">
        <v>3981</v>
      </c>
      <c r="V432" t="s">
        <v>36</v>
      </c>
      <c r="W432" t="s">
        <v>82</v>
      </c>
      <c r="X432">
        <v>4</v>
      </c>
    </row>
    <row r="433" spans="2:24">
      <c r="B433" t="s">
        <v>591</v>
      </c>
      <c r="C433" t="s">
        <v>160</v>
      </c>
      <c r="D433" t="s">
        <v>55</v>
      </c>
      <c r="E433" t="s">
        <v>3549</v>
      </c>
      <c r="F433" t="s">
        <v>149</v>
      </c>
      <c r="G433" t="s">
        <v>93</v>
      </c>
      <c r="H433">
        <v>25</v>
      </c>
      <c r="I433" t="s">
        <v>3550</v>
      </c>
      <c r="J433" t="s">
        <v>79</v>
      </c>
      <c r="K433" t="s">
        <v>42</v>
      </c>
      <c r="L433" t="s">
        <v>91</v>
      </c>
      <c r="M433" t="s">
        <v>92</v>
      </c>
      <c r="N433" t="s">
        <v>81</v>
      </c>
      <c r="O433" t="s">
        <v>20</v>
      </c>
      <c r="P433">
        <v>1.7</v>
      </c>
      <c r="Q433">
        <v>800</v>
      </c>
      <c r="R433">
        <v>76</v>
      </c>
      <c r="S433" t="s">
        <v>78</v>
      </c>
      <c r="T433" t="s">
        <v>30</v>
      </c>
      <c r="U433" t="s">
        <v>3982</v>
      </c>
      <c r="V433" t="s">
        <v>36</v>
      </c>
      <c r="W433" t="s">
        <v>82</v>
      </c>
      <c r="X433">
        <v>4</v>
      </c>
    </row>
    <row r="434" spans="2:24">
      <c r="B434" t="s">
        <v>592</v>
      </c>
      <c r="C434" t="s">
        <v>160</v>
      </c>
      <c r="D434" t="s">
        <v>55</v>
      </c>
      <c r="E434" t="s">
        <v>3549</v>
      </c>
      <c r="F434" t="s">
        <v>149</v>
      </c>
      <c r="G434" t="s">
        <v>93</v>
      </c>
      <c r="H434">
        <v>25</v>
      </c>
      <c r="I434" t="s">
        <v>3550</v>
      </c>
      <c r="J434" t="s">
        <v>30</v>
      </c>
      <c r="K434" t="s">
        <v>42</v>
      </c>
      <c r="L434" t="s">
        <v>91</v>
      </c>
      <c r="M434" t="s">
        <v>92</v>
      </c>
      <c r="N434" t="s">
        <v>81</v>
      </c>
      <c r="O434" t="s">
        <v>20</v>
      </c>
      <c r="P434">
        <v>1.7</v>
      </c>
      <c r="Q434">
        <v>800</v>
      </c>
      <c r="R434">
        <v>76</v>
      </c>
      <c r="S434" t="s">
        <v>78</v>
      </c>
      <c r="T434" t="s">
        <v>30</v>
      </c>
      <c r="U434" t="s">
        <v>3983</v>
      </c>
      <c r="V434" t="s">
        <v>36</v>
      </c>
      <c r="W434" t="s">
        <v>82</v>
      </c>
      <c r="X434">
        <v>4</v>
      </c>
    </row>
    <row r="435" spans="2:24">
      <c r="B435" t="s">
        <v>593</v>
      </c>
      <c r="C435" t="s">
        <v>160</v>
      </c>
      <c r="D435" t="s">
        <v>41</v>
      </c>
      <c r="E435" t="s">
        <v>3549</v>
      </c>
      <c r="F435" t="s">
        <v>149</v>
      </c>
      <c r="G435" t="s">
        <v>93</v>
      </c>
      <c r="H435">
        <v>30</v>
      </c>
      <c r="I435" t="s">
        <v>3550</v>
      </c>
      <c r="J435" t="s">
        <v>63</v>
      </c>
      <c r="K435" t="s">
        <v>43</v>
      </c>
      <c r="L435" t="s">
        <v>91</v>
      </c>
      <c r="M435" t="s">
        <v>92</v>
      </c>
      <c r="N435" t="s">
        <v>81</v>
      </c>
      <c r="O435" t="s">
        <v>20</v>
      </c>
      <c r="P435">
        <v>2</v>
      </c>
      <c r="Q435">
        <v>1000</v>
      </c>
      <c r="R435">
        <v>76</v>
      </c>
      <c r="S435" t="s">
        <v>78</v>
      </c>
      <c r="T435" t="s">
        <v>30</v>
      </c>
      <c r="U435" t="s">
        <v>3984</v>
      </c>
      <c r="V435" t="s">
        <v>36</v>
      </c>
      <c r="W435" t="s">
        <v>82</v>
      </c>
      <c r="X435">
        <v>4</v>
      </c>
    </row>
    <row r="436" spans="2:24">
      <c r="B436" t="s">
        <v>594</v>
      </c>
      <c r="C436" t="s">
        <v>160</v>
      </c>
      <c r="D436" t="s">
        <v>41</v>
      </c>
      <c r="E436" t="s">
        <v>3549</v>
      </c>
      <c r="F436" t="s">
        <v>149</v>
      </c>
      <c r="G436" t="s">
        <v>93</v>
      </c>
      <c r="H436">
        <v>30</v>
      </c>
      <c r="I436" t="s">
        <v>3550</v>
      </c>
      <c r="J436" t="s">
        <v>28</v>
      </c>
      <c r="K436" t="s">
        <v>43</v>
      </c>
      <c r="L436" t="s">
        <v>91</v>
      </c>
      <c r="M436" t="s">
        <v>92</v>
      </c>
      <c r="N436" t="s">
        <v>81</v>
      </c>
      <c r="O436" t="s">
        <v>20</v>
      </c>
      <c r="P436">
        <v>2</v>
      </c>
      <c r="Q436">
        <v>1000</v>
      </c>
      <c r="R436">
        <v>76</v>
      </c>
      <c r="S436" t="s">
        <v>78</v>
      </c>
      <c r="T436" t="s">
        <v>30</v>
      </c>
      <c r="U436" t="s">
        <v>3985</v>
      </c>
      <c r="V436" t="s">
        <v>36</v>
      </c>
      <c r="W436" t="s">
        <v>82</v>
      </c>
      <c r="X436">
        <v>4</v>
      </c>
    </row>
    <row r="437" spans="2:24">
      <c r="B437" t="s">
        <v>595</v>
      </c>
      <c r="C437" t="s">
        <v>160</v>
      </c>
      <c r="D437" t="s">
        <v>41</v>
      </c>
      <c r="E437" t="s">
        <v>3549</v>
      </c>
      <c r="F437" t="s">
        <v>149</v>
      </c>
      <c r="G437" t="s">
        <v>93</v>
      </c>
      <c r="H437">
        <v>30</v>
      </c>
      <c r="I437" t="s">
        <v>3550</v>
      </c>
      <c r="J437" t="s">
        <v>79</v>
      </c>
      <c r="K437" t="s">
        <v>43</v>
      </c>
      <c r="L437" t="s">
        <v>91</v>
      </c>
      <c r="M437" t="s">
        <v>92</v>
      </c>
      <c r="N437" t="s">
        <v>81</v>
      </c>
      <c r="O437" t="s">
        <v>20</v>
      </c>
      <c r="P437">
        <v>2</v>
      </c>
      <c r="Q437">
        <v>1000</v>
      </c>
      <c r="R437">
        <v>76</v>
      </c>
      <c r="S437" t="s">
        <v>78</v>
      </c>
      <c r="T437" t="s">
        <v>30</v>
      </c>
      <c r="U437" t="s">
        <v>3986</v>
      </c>
      <c r="V437" t="s">
        <v>36</v>
      </c>
      <c r="W437" t="s">
        <v>82</v>
      </c>
      <c r="X437">
        <v>4</v>
      </c>
    </row>
    <row r="438" spans="2:24">
      <c r="B438" t="s">
        <v>596</v>
      </c>
      <c r="C438" t="s">
        <v>160</v>
      </c>
      <c r="D438" t="s">
        <v>41</v>
      </c>
      <c r="E438" t="s">
        <v>3549</v>
      </c>
      <c r="F438" t="s">
        <v>149</v>
      </c>
      <c r="G438" t="s">
        <v>93</v>
      </c>
      <c r="H438">
        <v>30</v>
      </c>
      <c r="I438" t="s">
        <v>3550</v>
      </c>
      <c r="J438" t="s">
        <v>30</v>
      </c>
      <c r="K438" t="s">
        <v>43</v>
      </c>
      <c r="L438" t="s">
        <v>91</v>
      </c>
      <c r="M438" t="s">
        <v>92</v>
      </c>
      <c r="N438" t="s">
        <v>81</v>
      </c>
      <c r="O438" t="s">
        <v>20</v>
      </c>
      <c r="P438">
        <v>2</v>
      </c>
      <c r="Q438">
        <v>1000</v>
      </c>
      <c r="R438">
        <v>76</v>
      </c>
      <c r="S438" t="s">
        <v>78</v>
      </c>
      <c r="T438" t="s">
        <v>30</v>
      </c>
      <c r="U438" t="s">
        <v>3987</v>
      </c>
      <c r="V438" t="s">
        <v>36</v>
      </c>
      <c r="W438" t="s">
        <v>82</v>
      </c>
      <c r="X438">
        <v>4</v>
      </c>
    </row>
    <row r="439" spans="2:24">
      <c r="B439" t="s">
        <v>597</v>
      </c>
      <c r="C439" t="s">
        <v>160</v>
      </c>
      <c r="D439" t="s">
        <v>55</v>
      </c>
      <c r="E439" t="s">
        <v>3549</v>
      </c>
      <c r="F439" t="s">
        <v>149</v>
      </c>
      <c r="G439" t="s">
        <v>93</v>
      </c>
      <c r="H439">
        <v>31</v>
      </c>
      <c r="I439" t="s">
        <v>3550</v>
      </c>
      <c r="J439" t="s">
        <v>63</v>
      </c>
      <c r="K439" t="s">
        <v>42</v>
      </c>
      <c r="L439" t="s">
        <v>91</v>
      </c>
      <c r="M439" t="s">
        <v>92</v>
      </c>
      <c r="N439" t="s">
        <v>81</v>
      </c>
      <c r="O439" t="s">
        <v>20</v>
      </c>
      <c r="P439">
        <v>2.2000000000000002</v>
      </c>
      <c r="Q439">
        <v>1000</v>
      </c>
      <c r="R439">
        <v>79</v>
      </c>
      <c r="S439" t="s">
        <v>78</v>
      </c>
      <c r="T439" t="s">
        <v>30</v>
      </c>
      <c r="U439" t="s">
        <v>3988</v>
      </c>
      <c r="V439" t="s">
        <v>36</v>
      </c>
      <c r="W439" t="s">
        <v>82</v>
      </c>
      <c r="X439">
        <v>4</v>
      </c>
    </row>
    <row r="440" spans="2:24">
      <c r="B440" t="s">
        <v>598</v>
      </c>
      <c r="C440" t="s">
        <v>160</v>
      </c>
      <c r="D440" t="s">
        <v>55</v>
      </c>
      <c r="E440" t="s">
        <v>3549</v>
      </c>
      <c r="F440" t="s">
        <v>149</v>
      </c>
      <c r="G440" t="s">
        <v>93</v>
      </c>
      <c r="H440">
        <v>31</v>
      </c>
      <c r="I440" t="s">
        <v>3550</v>
      </c>
      <c r="J440" t="s">
        <v>28</v>
      </c>
      <c r="K440" t="s">
        <v>42</v>
      </c>
      <c r="L440" t="s">
        <v>91</v>
      </c>
      <c r="M440" t="s">
        <v>92</v>
      </c>
      <c r="N440" t="s">
        <v>81</v>
      </c>
      <c r="O440" t="s">
        <v>20</v>
      </c>
      <c r="P440">
        <v>2.2000000000000002</v>
      </c>
      <c r="Q440">
        <v>1000</v>
      </c>
      <c r="R440">
        <v>79</v>
      </c>
      <c r="S440" t="s">
        <v>78</v>
      </c>
      <c r="T440" t="s">
        <v>30</v>
      </c>
      <c r="U440" t="s">
        <v>3989</v>
      </c>
      <c r="V440" t="s">
        <v>36</v>
      </c>
      <c r="W440" t="s">
        <v>82</v>
      </c>
      <c r="X440">
        <v>4</v>
      </c>
    </row>
    <row r="441" spans="2:24">
      <c r="B441" t="s">
        <v>599</v>
      </c>
      <c r="C441" t="s">
        <v>160</v>
      </c>
      <c r="D441" t="s">
        <v>55</v>
      </c>
      <c r="E441" t="s">
        <v>3549</v>
      </c>
      <c r="F441" t="s">
        <v>149</v>
      </c>
      <c r="G441" t="s">
        <v>93</v>
      </c>
      <c r="H441">
        <v>31</v>
      </c>
      <c r="I441" t="s">
        <v>3550</v>
      </c>
      <c r="J441" t="s">
        <v>79</v>
      </c>
      <c r="K441" t="s">
        <v>42</v>
      </c>
      <c r="L441" t="s">
        <v>91</v>
      </c>
      <c r="M441" t="s">
        <v>92</v>
      </c>
      <c r="N441" t="s">
        <v>81</v>
      </c>
      <c r="O441" t="s">
        <v>20</v>
      </c>
      <c r="P441">
        <v>2.2000000000000002</v>
      </c>
      <c r="Q441">
        <v>1000</v>
      </c>
      <c r="R441">
        <v>79</v>
      </c>
      <c r="S441" t="s">
        <v>78</v>
      </c>
      <c r="T441" t="s">
        <v>30</v>
      </c>
      <c r="U441" t="s">
        <v>3990</v>
      </c>
      <c r="V441" t="s">
        <v>36</v>
      </c>
      <c r="W441" t="s">
        <v>82</v>
      </c>
      <c r="X441">
        <v>4</v>
      </c>
    </row>
    <row r="442" spans="2:24">
      <c r="B442" t="s">
        <v>600</v>
      </c>
      <c r="C442" t="s">
        <v>160</v>
      </c>
      <c r="D442" t="s">
        <v>55</v>
      </c>
      <c r="E442" t="s">
        <v>3549</v>
      </c>
      <c r="F442" t="s">
        <v>149</v>
      </c>
      <c r="G442" t="s">
        <v>93</v>
      </c>
      <c r="H442">
        <v>31</v>
      </c>
      <c r="I442" t="s">
        <v>3550</v>
      </c>
      <c r="J442" t="s">
        <v>30</v>
      </c>
      <c r="K442" t="s">
        <v>42</v>
      </c>
      <c r="L442" t="s">
        <v>91</v>
      </c>
      <c r="M442" t="s">
        <v>92</v>
      </c>
      <c r="N442" t="s">
        <v>81</v>
      </c>
      <c r="O442" t="s">
        <v>20</v>
      </c>
      <c r="P442">
        <v>2.2000000000000002</v>
      </c>
      <c r="Q442">
        <v>1000</v>
      </c>
      <c r="R442">
        <v>79</v>
      </c>
      <c r="S442" t="s">
        <v>78</v>
      </c>
      <c r="T442" t="s">
        <v>30</v>
      </c>
      <c r="U442" t="s">
        <v>3991</v>
      </c>
      <c r="V442" t="s">
        <v>36</v>
      </c>
      <c r="W442" t="s">
        <v>82</v>
      </c>
      <c r="X442">
        <v>4</v>
      </c>
    </row>
    <row r="443" spans="2:24">
      <c r="B443" t="s">
        <v>601</v>
      </c>
      <c r="C443" t="s">
        <v>160</v>
      </c>
      <c r="D443" t="s">
        <v>41</v>
      </c>
      <c r="E443" t="s">
        <v>3549</v>
      </c>
      <c r="F443" t="s">
        <v>149</v>
      </c>
      <c r="G443" t="s">
        <v>93</v>
      </c>
      <c r="H443">
        <v>36</v>
      </c>
      <c r="I443" t="s">
        <v>3550</v>
      </c>
      <c r="J443" t="s">
        <v>63</v>
      </c>
      <c r="K443" t="s">
        <v>43</v>
      </c>
      <c r="L443" t="s">
        <v>91</v>
      </c>
      <c r="M443" t="s">
        <v>92</v>
      </c>
      <c r="N443" t="s">
        <v>81</v>
      </c>
      <c r="O443" t="s">
        <v>20</v>
      </c>
      <c r="P443">
        <v>2</v>
      </c>
      <c r="Q443">
        <v>1200</v>
      </c>
      <c r="R443">
        <v>76</v>
      </c>
      <c r="S443" t="s">
        <v>78</v>
      </c>
      <c r="T443" t="s">
        <v>30</v>
      </c>
      <c r="U443" t="s">
        <v>3992</v>
      </c>
      <c r="V443" t="s">
        <v>36</v>
      </c>
      <c r="W443" t="s">
        <v>82</v>
      </c>
      <c r="X443">
        <v>4</v>
      </c>
    </row>
    <row r="444" spans="2:24">
      <c r="B444" t="s">
        <v>602</v>
      </c>
      <c r="C444" t="s">
        <v>160</v>
      </c>
      <c r="D444" t="s">
        <v>41</v>
      </c>
      <c r="E444" t="s">
        <v>3549</v>
      </c>
      <c r="F444" t="s">
        <v>149</v>
      </c>
      <c r="G444" t="s">
        <v>93</v>
      </c>
      <c r="H444">
        <v>36</v>
      </c>
      <c r="I444" t="s">
        <v>3550</v>
      </c>
      <c r="J444" t="s">
        <v>28</v>
      </c>
      <c r="K444" t="s">
        <v>43</v>
      </c>
      <c r="L444" t="s">
        <v>91</v>
      </c>
      <c r="M444" t="s">
        <v>92</v>
      </c>
      <c r="N444" t="s">
        <v>81</v>
      </c>
      <c r="O444" t="s">
        <v>20</v>
      </c>
      <c r="P444">
        <v>2</v>
      </c>
      <c r="Q444">
        <v>1200</v>
      </c>
      <c r="R444">
        <v>76</v>
      </c>
      <c r="S444" t="s">
        <v>78</v>
      </c>
      <c r="T444" t="s">
        <v>30</v>
      </c>
      <c r="U444" t="s">
        <v>3993</v>
      </c>
      <c r="V444" t="s">
        <v>36</v>
      </c>
      <c r="W444" t="s">
        <v>82</v>
      </c>
      <c r="X444">
        <v>4</v>
      </c>
    </row>
    <row r="445" spans="2:24">
      <c r="B445" t="s">
        <v>603</v>
      </c>
      <c r="C445" t="s">
        <v>160</v>
      </c>
      <c r="D445" t="s">
        <v>41</v>
      </c>
      <c r="E445" t="s">
        <v>3549</v>
      </c>
      <c r="F445" t="s">
        <v>149</v>
      </c>
      <c r="G445" t="s">
        <v>93</v>
      </c>
      <c r="H445">
        <v>36</v>
      </c>
      <c r="I445" t="s">
        <v>3550</v>
      </c>
      <c r="J445" t="s">
        <v>79</v>
      </c>
      <c r="K445" t="s">
        <v>43</v>
      </c>
      <c r="L445" t="s">
        <v>91</v>
      </c>
      <c r="M445" t="s">
        <v>92</v>
      </c>
      <c r="N445" t="s">
        <v>81</v>
      </c>
      <c r="O445" t="s">
        <v>20</v>
      </c>
      <c r="P445">
        <v>2</v>
      </c>
      <c r="Q445">
        <v>1200</v>
      </c>
      <c r="R445">
        <v>76</v>
      </c>
      <c r="S445" t="s">
        <v>78</v>
      </c>
      <c r="T445" t="s">
        <v>30</v>
      </c>
      <c r="U445" t="s">
        <v>3994</v>
      </c>
      <c r="V445" t="s">
        <v>36</v>
      </c>
      <c r="W445" t="s">
        <v>82</v>
      </c>
      <c r="X445">
        <v>4</v>
      </c>
    </row>
    <row r="446" spans="2:24">
      <c r="B446" t="s">
        <v>604</v>
      </c>
      <c r="C446" t="s">
        <v>160</v>
      </c>
      <c r="D446" t="s">
        <v>41</v>
      </c>
      <c r="E446" t="s">
        <v>3549</v>
      </c>
      <c r="F446" t="s">
        <v>149</v>
      </c>
      <c r="G446" t="s">
        <v>93</v>
      </c>
      <c r="H446">
        <v>36</v>
      </c>
      <c r="I446" t="s">
        <v>3550</v>
      </c>
      <c r="J446" t="s">
        <v>30</v>
      </c>
      <c r="K446" t="s">
        <v>43</v>
      </c>
      <c r="L446" t="s">
        <v>91</v>
      </c>
      <c r="M446" t="s">
        <v>92</v>
      </c>
      <c r="N446" t="s">
        <v>81</v>
      </c>
      <c r="O446" t="s">
        <v>20</v>
      </c>
      <c r="P446">
        <v>2</v>
      </c>
      <c r="Q446">
        <v>1200</v>
      </c>
      <c r="R446">
        <v>76</v>
      </c>
      <c r="S446" t="s">
        <v>78</v>
      </c>
      <c r="T446" t="s">
        <v>30</v>
      </c>
      <c r="U446" t="s">
        <v>3995</v>
      </c>
      <c r="V446" t="s">
        <v>36</v>
      </c>
      <c r="W446" t="s">
        <v>82</v>
      </c>
      <c r="X446">
        <v>4</v>
      </c>
    </row>
    <row r="447" spans="2:24">
      <c r="B447" t="s">
        <v>605</v>
      </c>
      <c r="C447" t="s">
        <v>160</v>
      </c>
      <c r="D447" t="s">
        <v>55</v>
      </c>
      <c r="E447" t="s">
        <v>3549</v>
      </c>
      <c r="F447" t="s">
        <v>149</v>
      </c>
      <c r="G447" t="s">
        <v>93</v>
      </c>
      <c r="H447">
        <v>37</v>
      </c>
      <c r="I447" t="s">
        <v>3550</v>
      </c>
      <c r="J447" t="s">
        <v>63</v>
      </c>
      <c r="K447" t="s">
        <v>42</v>
      </c>
      <c r="L447" t="s">
        <v>91</v>
      </c>
      <c r="M447" t="s">
        <v>92</v>
      </c>
      <c r="N447" t="s">
        <v>81</v>
      </c>
      <c r="O447" t="s">
        <v>35</v>
      </c>
      <c r="P447">
        <v>2.9</v>
      </c>
      <c r="Q447">
        <v>1200</v>
      </c>
      <c r="R447">
        <v>79</v>
      </c>
      <c r="S447" t="s">
        <v>78</v>
      </c>
      <c r="T447" t="s">
        <v>30</v>
      </c>
      <c r="U447" t="s">
        <v>3996</v>
      </c>
      <c r="V447" t="s">
        <v>36</v>
      </c>
      <c r="W447" t="s">
        <v>82</v>
      </c>
      <c r="X447">
        <v>4</v>
      </c>
    </row>
    <row r="448" spans="2:24">
      <c r="B448" t="s">
        <v>606</v>
      </c>
      <c r="C448" t="s">
        <v>160</v>
      </c>
      <c r="D448" t="s">
        <v>55</v>
      </c>
      <c r="E448" t="s">
        <v>3549</v>
      </c>
      <c r="F448" t="s">
        <v>149</v>
      </c>
      <c r="G448" t="s">
        <v>93</v>
      </c>
      <c r="H448">
        <v>37</v>
      </c>
      <c r="I448" t="s">
        <v>3550</v>
      </c>
      <c r="J448" t="s">
        <v>28</v>
      </c>
      <c r="K448" t="s">
        <v>42</v>
      </c>
      <c r="L448" t="s">
        <v>91</v>
      </c>
      <c r="M448" t="s">
        <v>92</v>
      </c>
      <c r="N448" t="s">
        <v>81</v>
      </c>
      <c r="O448" t="s">
        <v>35</v>
      </c>
      <c r="P448">
        <v>2.9</v>
      </c>
      <c r="Q448">
        <v>1200</v>
      </c>
      <c r="R448">
        <v>79</v>
      </c>
      <c r="S448" t="s">
        <v>78</v>
      </c>
      <c r="T448" t="s">
        <v>30</v>
      </c>
      <c r="U448" t="s">
        <v>3997</v>
      </c>
      <c r="V448" t="s">
        <v>36</v>
      </c>
      <c r="W448" t="s">
        <v>82</v>
      </c>
      <c r="X448">
        <v>4</v>
      </c>
    </row>
    <row r="449" spans="2:24">
      <c r="B449" t="s">
        <v>607</v>
      </c>
      <c r="C449" t="s">
        <v>160</v>
      </c>
      <c r="D449" t="s">
        <v>55</v>
      </c>
      <c r="E449" t="s">
        <v>3549</v>
      </c>
      <c r="F449" t="s">
        <v>149</v>
      </c>
      <c r="G449" t="s">
        <v>93</v>
      </c>
      <c r="H449">
        <v>37</v>
      </c>
      <c r="I449" t="s">
        <v>3550</v>
      </c>
      <c r="J449" t="s">
        <v>79</v>
      </c>
      <c r="K449" t="s">
        <v>42</v>
      </c>
      <c r="L449" t="s">
        <v>91</v>
      </c>
      <c r="M449" t="s">
        <v>92</v>
      </c>
      <c r="N449" t="s">
        <v>81</v>
      </c>
      <c r="O449" t="s">
        <v>35</v>
      </c>
      <c r="P449">
        <v>2.9</v>
      </c>
      <c r="Q449">
        <v>1200</v>
      </c>
      <c r="R449">
        <v>79</v>
      </c>
      <c r="S449" t="s">
        <v>78</v>
      </c>
      <c r="T449" t="s">
        <v>30</v>
      </c>
      <c r="U449" t="s">
        <v>3998</v>
      </c>
      <c r="V449" t="s">
        <v>36</v>
      </c>
      <c r="W449" t="s">
        <v>82</v>
      </c>
      <c r="X449">
        <v>4</v>
      </c>
    </row>
    <row r="450" spans="2:24">
      <c r="B450" t="s">
        <v>608</v>
      </c>
      <c r="C450" t="s">
        <v>160</v>
      </c>
      <c r="D450" t="s">
        <v>55</v>
      </c>
      <c r="E450" t="s">
        <v>3549</v>
      </c>
      <c r="F450" t="s">
        <v>149</v>
      </c>
      <c r="G450" t="s">
        <v>93</v>
      </c>
      <c r="H450">
        <v>37</v>
      </c>
      <c r="I450" t="s">
        <v>3550</v>
      </c>
      <c r="J450" t="s">
        <v>30</v>
      </c>
      <c r="K450" t="s">
        <v>42</v>
      </c>
      <c r="L450" t="s">
        <v>91</v>
      </c>
      <c r="M450" t="s">
        <v>92</v>
      </c>
      <c r="N450" t="s">
        <v>81</v>
      </c>
      <c r="O450" t="s">
        <v>35</v>
      </c>
      <c r="P450">
        <v>2.9</v>
      </c>
      <c r="Q450">
        <v>1200</v>
      </c>
      <c r="R450">
        <v>79</v>
      </c>
      <c r="S450" t="s">
        <v>78</v>
      </c>
      <c r="T450" t="s">
        <v>30</v>
      </c>
      <c r="U450" t="s">
        <v>3999</v>
      </c>
      <c r="V450" t="s">
        <v>36</v>
      </c>
      <c r="W450" t="s">
        <v>82</v>
      </c>
      <c r="X450">
        <v>4</v>
      </c>
    </row>
    <row r="451" spans="2:24">
      <c r="B451" t="s">
        <v>609</v>
      </c>
      <c r="C451" t="s">
        <v>160</v>
      </c>
      <c r="D451" t="s">
        <v>41</v>
      </c>
      <c r="E451" t="s">
        <v>3549</v>
      </c>
      <c r="F451" t="s">
        <v>149</v>
      </c>
      <c r="G451" t="s">
        <v>94</v>
      </c>
      <c r="H451">
        <v>18</v>
      </c>
      <c r="I451" t="s">
        <v>3550</v>
      </c>
      <c r="J451" t="s">
        <v>63</v>
      </c>
      <c r="K451" t="s">
        <v>43</v>
      </c>
      <c r="L451" t="s">
        <v>91</v>
      </c>
      <c r="M451" t="s">
        <v>95</v>
      </c>
      <c r="N451" t="s">
        <v>81</v>
      </c>
      <c r="O451" t="s">
        <v>3552</v>
      </c>
      <c r="P451">
        <v>1.7</v>
      </c>
      <c r="Q451">
        <v>600</v>
      </c>
      <c r="R451">
        <v>73</v>
      </c>
      <c r="S451" t="s">
        <v>78</v>
      </c>
      <c r="T451" t="s">
        <v>30</v>
      </c>
      <c r="U451" t="s">
        <v>4000</v>
      </c>
      <c r="V451" t="s">
        <v>36</v>
      </c>
      <c r="W451" t="s">
        <v>82</v>
      </c>
      <c r="X451">
        <v>4</v>
      </c>
    </row>
    <row r="452" spans="2:24">
      <c r="B452" t="s">
        <v>610</v>
      </c>
      <c r="C452" t="s">
        <v>160</v>
      </c>
      <c r="D452" t="s">
        <v>41</v>
      </c>
      <c r="E452" t="s">
        <v>3549</v>
      </c>
      <c r="F452" t="s">
        <v>149</v>
      </c>
      <c r="G452" t="s">
        <v>94</v>
      </c>
      <c r="H452">
        <v>18</v>
      </c>
      <c r="I452" t="s">
        <v>3550</v>
      </c>
      <c r="J452" t="s">
        <v>28</v>
      </c>
      <c r="K452" t="s">
        <v>43</v>
      </c>
      <c r="L452" t="s">
        <v>91</v>
      </c>
      <c r="M452" t="s">
        <v>95</v>
      </c>
      <c r="N452" t="s">
        <v>81</v>
      </c>
      <c r="O452" t="s">
        <v>3552</v>
      </c>
      <c r="P452">
        <v>1.7</v>
      </c>
      <c r="Q452">
        <v>600</v>
      </c>
      <c r="R452">
        <v>73</v>
      </c>
      <c r="S452" t="s">
        <v>78</v>
      </c>
      <c r="T452" t="s">
        <v>30</v>
      </c>
      <c r="U452" t="s">
        <v>4001</v>
      </c>
      <c r="V452" t="s">
        <v>36</v>
      </c>
      <c r="W452" t="s">
        <v>82</v>
      </c>
      <c r="X452">
        <v>4</v>
      </c>
    </row>
    <row r="453" spans="2:24">
      <c r="B453" t="s">
        <v>611</v>
      </c>
      <c r="C453" t="s">
        <v>160</v>
      </c>
      <c r="D453" t="s">
        <v>41</v>
      </c>
      <c r="E453" t="s">
        <v>3549</v>
      </c>
      <c r="F453" t="s">
        <v>149</v>
      </c>
      <c r="G453" t="s">
        <v>94</v>
      </c>
      <c r="H453">
        <v>18</v>
      </c>
      <c r="I453" t="s">
        <v>3550</v>
      </c>
      <c r="J453" t="s">
        <v>79</v>
      </c>
      <c r="K453" t="s">
        <v>43</v>
      </c>
      <c r="L453" t="s">
        <v>91</v>
      </c>
      <c r="M453" t="s">
        <v>95</v>
      </c>
      <c r="N453" t="s">
        <v>81</v>
      </c>
      <c r="O453" t="s">
        <v>3552</v>
      </c>
      <c r="P453">
        <v>1.7</v>
      </c>
      <c r="Q453">
        <v>600</v>
      </c>
      <c r="R453">
        <v>73</v>
      </c>
      <c r="S453" t="s">
        <v>78</v>
      </c>
      <c r="T453" t="s">
        <v>30</v>
      </c>
      <c r="U453" t="s">
        <v>4002</v>
      </c>
      <c r="V453" t="s">
        <v>36</v>
      </c>
      <c r="W453" t="s">
        <v>82</v>
      </c>
      <c r="X453">
        <v>4</v>
      </c>
    </row>
    <row r="454" spans="2:24">
      <c r="B454" t="s">
        <v>612</v>
      </c>
      <c r="C454" t="s">
        <v>160</v>
      </c>
      <c r="D454" t="s">
        <v>41</v>
      </c>
      <c r="E454" t="s">
        <v>3549</v>
      </c>
      <c r="F454" t="s">
        <v>149</v>
      </c>
      <c r="G454" t="s">
        <v>94</v>
      </c>
      <c r="H454">
        <v>18</v>
      </c>
      <c r="I454" t="s">
        <v>3550</v>
      </c>
      <c r="J454" t="s">
        <v>30</v>
      </c>
      <c r="K454" t="s">
        <v>43</v>
      </c>
      <c r="L454" t="s">
        <v>91</v>
      </c>
      <c r="M454" t="s">
        <v>95</v>
      </c>
      <c r="N454" t="s">
        <v>81</v>
      </c>
      <c r="O454" t="s">
        <v>3552</v>
      </c>
      <c r="P454">
        <v>1.7</v>
      </c>
      <c r="Q454">
        <v>600</v>
      </c>
      <c r="R454">
        <v>73</v>
      </c>
      <c r="S454" t="s">
        <v>78</v>
      </c>
      <c r="T454" t="s">
        <v>30</v>
      </c>
      <c r="U454" t="s">
        <v>4003</v>
      </c>
      <c r="V454" t="s">
        <v>36</v>
      </c>
      <c r="W454" t="s">
        <v>82</v>
      </c>
      <c r="X454">
        <v>4</v>
      </c>
    </row>
    <row r="455" spans="2:24">
      <c r="B455" t="s">
        <v>613</v>
      </c>
      <c r="C455" t="s">
        <v>160</v>
      </c>
      <c r="D455" t="s">
        <v>55</v>
      </c>
      <c r="E455" t="s">
        <v>3549</v>
      </c>
      <c r="F455" t="s">
        <v>149</v>
      </c>
      <c r="G455" t="s">
        <v>94</v>
      </c>
      <c r="H455">
        <v>19</v>
      </c>
      <c r="I455" t="s">
        <v>3550</v>
      </c>
      <c r="J455" t="s">
        <v>63</v>
      </c>
      <c r="K455" t="s">
        <v>42</v>
      </c>
      <c r="L455" t="s">
        <v>91</v>
      </c>
      <c r="M455" t="s">
        <v>95</v>
      </c>
      <c r="N455" t="s">
        <v>81</v>
      </c>
      <c r="O455" t="s">
        <v>20</v>
      </c>
      <c r="P455">
        <v>0.8</v>
      </c>
      <c r="Q455">
        <v>600</v>
      </c>
      <c r="R455">
        <v>76</v>
      </c>
      <c r="S455" t="s">
        <v>78</v>
      </c>
      <c r="T455" t="s">
        <v>30</v>
      </c>
      <c r="U455" t="s">
        <v>4004</v>
      </c>
      <c r="V455" t="s">
        <v>36</v>
      </c>
      <c r="W455" t="s">
        <v>82</v>
      </c>
      <c r="X455">
        <v>4</v>
      </c>
    </row>
    <row r="456" spans="2:24">
      <c r="B456" t="s">
        <v>614</v>
      </c>
      <c r="C456" t="s">
        <v>160</v>
      </c>
      <c r="D456" t="s">
        <v>55</v>
      </c>
      <c r="E456" t="s">
        <v>3549</v>
      </c>
      <c r="F456" t="s">
        <v>149</v>
      </c>
      <c r="G456" t="s">
        <v>94</v>
      </c>
      <c r="H456">
        <v>19</v>
      </c>
      <c r="I456" t="s">
        <v>3550</v>
      </c>
      <c r="J456" t="s">
        <v>28</v>
      </c>
      <c r="K456" t="s">
        <v>42</v>
      </c>
      <c r="L456" t="s">
        <v>91</v>
      </c>
      <c r="M456" t="s">
        <v>95</v>
      </c>
      <c r="N456" t="s">
        <v>81</v>
      </c>
      <c r="O456" t="s">
        <v>20</v>
      </c>
      <c r="P456">
        <v>0.8</v>
      </c>
      <c r="Q456">
        <v>600</v>
      </c>
      <c r="R456">
        <v>76</v>
      </c>
      <c r="S456" t="s">
        <v>78</v>
      </c>
      <c r="T456" t="s">
        <v>30</v>
      </c>
      <c r="U456" t="s">
        <v>4005</v>
      </c>
      <c r="V456" t="s">
        <v>36</v>
      </c>
      <c r="W456" t="s">
        <v>82</v>
      </c>
      <c r="X456">
        <v>4</v>
      </c>
    </row>
    <row r="457" spans="2:24">
      <c r="B457" t="s">
        <v>615</v>
      </c>
      <c r="C457" t="s">
        <v>160</v>
      </c>
      <c r="D457" t="s">
        <v>55</v>
      </c>
      <c r="E457" t="s">
        <v>3549</v>
      </c>
      <c r="F457" t="s">
        <v>149</v>
      </c>
      <c r="G457" t="s">
        <v>94</v>
      </c>
      <c r="H457">
        <v>19</v>
      </c>
      <c r="I457" t="s">
        <v>3550</v>
      </c>
      <c r="J457" t="s">
        <v>79</v>
      </c>
      <c r="K457" t="s">
        <v>42</v>
      </c>
      <c r="L457" t="s">
        <v>91</v>
      </c>
      <c r="M457" t="s">
        <v>95</v>
      </c>
      <c r="N457" t="s">
        <v>81</v>
      </c>
      <c r="O457" t="s">
        <v>20</v>
      </c>
      <c r="P457">
        <v>0.8</v>
      </c>
      <c r="Q457">
        <v>600</v>
      </c>
      <c r="R457">
        <v>76</v>
      </c>
      <c r="S457" t="s">
        <v>78</v>
      </c>
      <c r="T457" t="s">
        <v>30</v>
      </c>
      <c r="U457" t="s">
        <v>4006</v>
      </c>
      <c r="V457" t="s">
        <v>36</v>
      </c>
      <c r="W457" t="s">
        <v>82</v>
      </c>
      <c r="X457">
        <v>4</v>
      </c>
    </row>
    <row r="458" spans="2:24">
      <c r="B458" t="s">
        <v>616</v>
      </c>
      <c r="C458" t="s">
        <v>160</v>
      </c>
      <c r="D458" t="s">
        <v>55</v>
      </c>
      <c r="E458" t="s">
        <v>3549</v>
      </c>
      <c r="F458" t="s">
        <v>149</v>
      </c>
      <c r="G458" t="s">
        <v>94</v>
      </c>
      <c r="H458">
        <v>19</v>
      </c>
      <c r="I458" t="s">
        <v>3550</v>
      </c>
      <c r="J458" t="s">
        <v>30</v>
      </c>
      <c r="K458" t="s">
        <v>42</v>
      </c>
      <c r="L458" t="s">
        <v>91</v>
      </c>
      <c r="M458" t="s">
        <v>95</v>
      </c>
      <c r="N458" t="s">
        <v>81</v>
      </c>
      <c r="O458" t="s">
        <v>20</v>
      </c>
      <c r="P458">
        <v>0.8</v>
      </c>
      <c r="Q458">
        <v>600</v>
      </c>
      <c r="R458">
        <v>76</v>
      </c>
      <c r="S458" t="s">
        <v>78</v>
      </c>
      <c r="T458" t="s">
        <v>30</v>
      </c>
      <c r="U458" t="s">
        <v>4007</v>
      </c>
      <c r="V458" t="s">
        <v>36</v>
      </c>
      <c r="W458" t="s">
        <v>82</v>
      </c>
      <c r="X458">
        <v>4</v>
      </c>
    </row>
    <row r="459" spans="2:24">
      <c r="B459" t="s">
        <v>617</v>
      </c>
      <c r="C459" t="s">
        <v>160</v>
      </c>
      <c r="D459" t="s">
        <v>41</v>
      </c>
      <c r="E459" t="s">
        <v>3549</v>
      </c>
      <c r="F459" t="s">
        <v>149</v>
      </c>
      <c r="G459" t="s">
        <v>94</v>
      </c>
      <c r="H459">
        <v>24</v>
      </c>
      <c r="I459" t="s">
        <v>3550</v>
      </c>
      <c r="J459" t="s">
        <v>63</v>
      </c>
      <c r="K459" t="s">
        <v>43</v>
      </c>
      <c r="L459" t="s">
        <v>91</v>
      </c>
      <c r="M459" t="s">
        <v>95</v>
      </c>
      <c r="N459" t="s">
        <v>81</v>
      </c>
      <c r="O459" t="s">
        <v>3552</v>
      </c>
      <c r="P459">
        <v>1.7</v>
      </c>
      <c r="Q459">
        <v>800</v>
      </c>
      <c r="R459">
        <v>73</v>
      </c>
      <c r="S459" t="s">
        <v>78</v>
      </c>
      <c r="T459" t="s">
        <v>30</v>
      </c>
      <c r="U459" t="s">
        <v>4008</v>
      </c>
      <c r="V459" t="s">
        <v>36</v>
      </c>
      <c r="W459" t="s">
        <v>82</v>
      </c>
      <c r="X459">
        <v>4</v>
      </c>
    </row>
    <row r="460" spans="2:24">
      <c r="B460" t="s">
        <v>618</v>
      </c>
      <c r="C460" t="s">
        <v>160</v>
      </c>
      <c r="D460" t="s">
        <v>41</v>
      </c>
      <c r="E460" t="s">
        <v>3549</v>
      </c>
      <c r="F460" t="s">
        <v>149</v>
      </c>
      <c r="G460" t="s">
        <v>94</v>
      </c>
      <c r="H460">
        <v>24</v>
      </c>
      <c r="I460" t="s">
        <v>3550</v>
      </c>
      <c r="J460" t="s">
        <v>28</v>
      </c>
      <c r="K460" t="s">
        <v>43</v>
      </c>
      <c r="L460" t="s">
        <v>91</v>
      </c>
      <c r="M460" t="s">
        <v>95</v>
      </c>
      <c r="N460" t="s">
        <v>81</v>
      </c>
      <c r="O460" t="s">
        <v>3552</v>
      </c>
      <c r="P460">
        <v>1.7</v>
      </c>
      <c r="Q460">
        <v>800</v>
      </c>
      <c r="R460">
        <v>73</v>
      </c>
      <c r="S460" t="s">
        <v>78</v>
      </c>
      <c r="T460" t="s">
        <v>30</v>
      </c>
      <c r="U460" t="s">
        <v>4009</v>
      </c>
      <c r="V460" t="s">
        <v>36</v>
      </c>
      <c r="W460" t="s">
        <v>82</v>
      </c>
      <c r="X460">
        <v>4</v>
      </c>
    </row>
    <row r="461" spans="2:24">
      <c r="B461" t="s">
        <v>619</v>
      </c>
      <c r="C461" t="s">
        <v>160</v>
      </c>
      <c r="D461" t="s">
        <v>41</v>
      </c>
      <c r="E461" t="s">
        <v>3549</v>
      </c>
      <c r="F461" t="s">
        <v>149</v>
      </c>
      <c r="G461" t="s">
        <v>94</v>
      </c>
      <c r="H461">
        <v>24</v>
      </c>
      <c r="I461" t="s">
        <v>3550</v>
      </c>
      <c r="J461" t="s">
        <v>79</v>
      </c>
      <c r="K461" t="s">
        <v>43</v>
      </c>
      <c r="L461" t="s">
        <v>91</v>
      </c>
      <c r="M461" t="s">
        <v>95</v>
      </c>
      <c r="N461" t="s">
        <v>81</v>
      </c>
      <c r="O461" t="s">
        <v>3552</v>
      </c>
      <c r="P461">
        <v>1.7</v>
      </c>
      <c r="Q461">
        <v>800</v>
      </c>
      <c r="R461">
        <v>73</v>
      </c>
      <c r="S461" t="s">
        <v>78</v>
      </c>
      <c r="T461" t="s">
        <v>30</v>
      </c>
      <c r="U461" t="s">
        <v>4010</v>
      </c>
      <c r="V461" t="s">
        <v>36</v>
      </c>
      <c r="W461" t="s">
        <v>82</v>
      </c>
      <c r="X461">
        <v>4</v>
      </c>
    </row>
    <row r="462" spans="2:24">
      <c r="B462" t="s">
        <v>620</v>
      </c>
      <c r="C462" t="s">
        <v>160</v>
      </c>
      <c r="D462" t="s">
        <v>41</v>
      </c>
      <c r="E462" t="s">
        <v>3549</v>
      </c>
      <c r="F462" t="s">
        <v>149</v>
      </c>
      <c r="G462" t="s">
        <v>94</v>
      </c>
      <c r="H462">
        <v>24</v>
      </c>
      <c r="I462" t="s">
        <v>3550</v>
      </c>
      <c r="J462" t="s">
        <v>30</v>
      </c>
      <c r="K462" t="s">
        <v>43</v>
      </c>
      <c r="L462" t="s">
        <v>91</v>
      </c>
      <c r="M462" t="s">
        <v>95</v>
      </c>
      <c r="N462" t="s">
        <v>81</v>
      </c>
      <c r="O462" t="s">
        <v>3552</v>
      </c>
      <c r="P462">
        <v>1.7</v>
      </c>
      <c r="Q462">
        <v>800</v>
      </c>
      <c r="R462">
        <v>73</v>
      </c>
      <c r="S462" t="s">
        <v>78</v>
      </c>
      <c r="T462" t="s">
        <v>30</v>
      </c>
      <c r="U462" t="s">
        <v>4011</v>
      </c>
      <c r="V462" t="s">
        <v>36</v>
      </c>
      <c r="W462" t="s">
        <v>82</v>
      </c>
      <c r="X462">
        <v>4</v>
      </c>
    </row>
    <row r="463" spans="2:24">
      <c r="B463" t="s">
        <v>621</v>
      </c>
      <c r="C463" t="s">
        <v>160</v>
      </c>
      <c r="D463" t="s">
        <v>55</v>
      </c>
      <c r="E463" t="s">
        <v>3549</v>
      </c>
      <c r="F463" t="s">
        <v>149</v>
      </c>
      <c r="G463" t="s">
        <v>94</v>
      </c>
      <c r="H463">
        <v>25</v>
      </c>
      <c r="I463" t="s">
        <v>3550</v>
      </c>
      <c r="J463" t="s">
        <v>63</v>
      </c>
      <c r="K463" t="s">
        <v>42</v>
      </c>
      <c r="L463" t="s">
        <v>91</v>
      </c>
      <c r="M463" t="s">
        <v>95</v>
      </c>
      <c r="N463" t="s">
        <v>81</v>
      </c>
      <c r="O463" t="s">
        <v>20</v>
      </c>
      <c r="P463">
        <v>1.7</v>
      </c>
      <c r="Q463">
        <v>800</v>
      </c>
      <c r="R463">
        <v>76</v>
      </c>
      <c r="S463" t="s">
        <v>78</v>
      </c>
      <c r="T463" t="s">
        <v>30</v>
      </c>
      <c r="U463" t="s">
        <v>4012</v>
      </c>
      <c r="V463" t="s">
        <v>36</v>
      </c>
      <c r="W463" t="s">
        <v>82</v>
      </c>
      <c r="X463">
        <v>4</v>
      </c>
    </row>
    <row r="464" spans="2:24">
      <c r="B464" t="s">
        <v>622</v>
      </c>
      <c r="C464" t="s">
        <v>160</v>
      </c>
      <c r="D464" t="s">
        <v>55</v>
      </c>
      <c r="E464" t="s">
        <v>3549</v>
      </c>
      <c r="F464" t="s">
        <v>149</v>
      </c>
      <c r="G464" t="s">
        <v>94</v>
      </c>
      <c r="H464">
        <v>25</v>
      </c>
      <c r="I464" t="s">
        <v>3550</v>
      </c>
      <c r="J464" t="s">
        <v>28</v>
      </c>
      <c r="K464" t="s">
        <v>42</v>
      </c>
      <c r="L464" t="s">
        <v>91</v>
      </c>
      <c r="M464" t="s">
        <v>95</v>
      </c>
      <c r="N464" t="s">
        <v>81</v>
      </c>
      <c r="O464" t="s">
        <v>20</v>
      </c>
      <c r="P464">
        <v>1.7</v>
      </c>
      <c r="Q464">
        <v>800</v>
      </c>
      <c r="R464">
        <v>76</v>
      </c>
      <c r="S464" t="s">
        <v>78</v>
      </c>
      <c r="T464" t="s">
        <v>30</v>
      </c>
      <c r="U464" t="s">
        <v>4013</v>
      </c>
      <c r="V464" t="s">
        <v>36</v>
      </c>
      <c r="W464" t="s">
        <v>82</v>
      </c>
      <c r="X464">
        <v>4</v>
      </c>
    </row>
    <row r="465" spans="2:24">
      <c r="B465" t="s">
        <v>623</v>
      </c>
      <c r="C465" t="s">
        <v>160</v>
      </c>
      <c r="D465" t="s">
        <v>55</v>
      </c>
      <c r="E465" t="s">
        <v>3549</v>
      </c>
      <c r="F465" t="s">
        <v>149</v>
      </c>
      <c r="G465" t="s">
        <v>94</v>
      </c>
      <c r="H465">
        <v>25</v>
      </c>
      <c r="I465" t="s">
        <v>3550</v>
      </c>
      <c r="J465" t="s">
        <v>79</v>
      </c>
      <c r="K465" t="s">
        <v>42</v>
      </c>
      <c r="L465" t="s">
        <v>91</v>
      </c>
      <c r="M465" t="s">
        <v>95</v>
      </c>
      <c r="N465" t="s">
        <v>81</v>
      </c>
      <c r="O465" t="s">
        <v>20</v>
      </c>
      <c r="P465">
        <v>1.7</v>
      </c>
      <c r="Q465">
        <v>800</v>
      </c>
      <c r="R465">
        <v>76</v>
      </c>
      <c r="S465" t="s">
        <v>78</v>
      </c>
      <c r="T465" t="s">
        <v>30</v>
      </c>
      <c r="U465" t="s">
        <v>4014</v>
      </c>
      <c r="V465" t="s">
        <v>36</v>
      </c>
      <c r="W465" t="s">
        <v>82</v>
      </c>
      <c r="X465">
        <v>4</v>
      </c>
    </row>
    <row r="466" spans="2:24">
      <c r="B466" t="s">
        <v>624</v>
      </c>
      <c r="C466" t="s">
        <v>160</v>
      </c>
      <c r="D466" t="s">
        <v>55</v>
      </c>
      <c r="E466" t="s">
        <v>3549</v>
      </c>
      <c r="F466" t="s">
        <v>149</v>
      </c>
      <c r="G466" t="s">
        <v>94</v>
      </c>
      <c r="H466">
        <v>25</v>
      </c>
      <c r="I466" t="s">
        <v>3550</v>
      </c>
      <c r="J466" t="s">
        <v>30</v>
      </c>
      <c r="K466" t="s">
        <v>42</v>
      </c>
      <c r="L466" t="s">
        <v>91</v>
      </c>
      <c r="M466" t="s">
        <v>95</v>
      </c>
      <c r="N466" t="s">
        <v>81</v>
      </c>
      <c r="O466" t="s">
        <v>20</v>
      </c>
      <c r="P466">
        <v>1.7</v>
      </c>
      <c r="Q466">
        <v>800</v>
      </c>
      <c r="R466">
        <v>76</v>
      </c>
      <c r="S466" t="s">
        <v>78</v>
      </c>
      <c r="T466" t="s">
        <v>30</v>
      </c>
      <c r="U466" t="s">
        <v>4015</v>
      </c>
      <c r="V466" t="s">
        <v>36</v>
      </c>
      <c r="W466" t="s">
        <v>82</v>
      </c>
      <c r="X466">
        <v>4</v>
      </c>
    </row>
    <row r="467" spans="2:24">
      <c r="B467" t="s">
        <v>625</v>
      </c>
      <c r="C467" t="s">
        <v>160</v>
      </c>
      <c r="D467" t="s">
        <v>41</v>
      </c>
      <c r="E467" t="s">
        <v>3549</v>
      </c>
      <c r="F467" t="s">
        <v>149</v>
      </c>
      <c r="G467" t="s">
        <v>94</v>
      </c>
      <c r="H467">
        <v>30</v>
      </c>
      <c r="I467" t="s">
        <v>3550</v>
      </c>
      <c r="J467" t="s">
        <v>63</v>
      </c>
      <c r="K467" t="s">
        <v>43</v>
      </c>
      <c r="L467" t="s">
        <v>91</v>
      </c>
      <c r="M467" t="s">
        <v>95</v>
      </c>
      <c r="N467" t="s">
        <v>81</v>
      </c>
      <c r="O467" t="s">
        <v>20</v>
      </c>
      <c r="P467">
        <v>2</v>
      </c>
      <c r="Q467">
        <v>1000</v>
      </c>
      <c r="R467">
        <v>76</v>
      </c>
      <c r="S467" t="s">
        <v>78</v>
      </c>
      <c r="T467" t="s">
        <v>30</v>
      </c>
      <c r="U467" t="s">
        <v>4016</v>
      </c>
      <c r="V467" t="s">
        <v>36</v>
      </c>
      <c r="W467" t="s">
        <v>82</v>
      </c>
      <c r="X467">
        <v>4</v>
      </c>
    </row>
    <row r="468" spans="2:24">
      <c r="B468" t="s">
        <v>626</v>
      </c>
      <c r="C468" t="s">
        <v>160</v>
      </c>
      <c r="D468" t="s">
        <v>41</v>
      </c>
      <c r="E468" t="s">
        <v>3549</v>
      </c>
      <c r="F468" t="s">
        <v>149</v>
      </c>
      <c r="G468" t="s">
        <v>94</v>
      </c>
      <c r="H468">
        <v>30</v>
      </c>
      <c r="I468" t="s">
        <v>3550</v>
      </c>
      <c r="J468" t="s">
        <v>28</v>
      </c>
      <c r="K468" t="s">
        <v>43</v>
      </c>
      <c r="L468" t="s">
        <v>91</v>
      </c>
      <c r="M468" t="s">
        <v>95</v>
      </c>
      <c r="N468" t="s">
        <v>81</v>
      </c>
      <c r="O468" t="s">
        <v>20</v>
      </c>
      <c r="P468">
        <v>2</v>
      </c>
      <c r="Q468">
        <v>1000</v>
      </c>
      <c r="R468">
        <v>76</v>
      </c>
      <c r="S468" t="s">
        <v>78</v>
      </c>
      <c r="T468" t="s">
        <v>30</v>
      </c>
      <c r="U468" t="s">
        <v>4017</v>
      </c>
      <c r="V468" t="s">
        <v>36</v>
      </c>
      <c r="W468" t="s">
        <v>82</v>
      </c>
      <c r="X468">
        <v>4</v>
      </c>
    </row>
    <row r="469" spans="2:24">
      <c r="B469" t="s">
        <v>627</v>
      </c>
      <c r="C469" t="s">
        <v>160</v>
      </c>
      <c r="D469" t="s">
        <v>41</v>
      </c>
      <c r="E469" t="s">
        <v>3549</v>
      </c>
      <c r="F469" t="s">
        <v>149</v>
      </c>
      <c r="G469" t="s">
        <v>94</v>
      </c>
      <c r="H469">
        <v>30</v>
      </c>
      <c r="I469" t="s">
        <v>3550</v>
      </c>
      <c r="J469" t="s">
        <v>79</v>
      </c>
      <c r="K469" t="s">
        <v>43</v>
      </c>
      <c r="L469" t="s">
        <v>91</v>
      </c>
      <c r="M469" t="s">
        <v>95</v>
      </c>
      <c r="N469" t="s">
        <v>81</v>
      </c>
      <c r="O469" t="s">
        <v>20</v>
      </c>
      <c r="P469">
        <v>2</v>
      </c>
      <c r="Q469">
        <v>1000</v>
      </c>
      <c r="R469">
        <v>76</v>
      </c>
      <c r="S469" t="s">
        <v>78</v>
      </c>
      <c r="T469" t="s">
        <v>30</v>
      </c>
      <c r="U469" t="s">
        <v>4018</v>
      </c>
      <c r="V469" t="s">
        <v>36</v>
      </c>
      <c r="W469" t="s">
        <v>82</v>
      </c>
      <c r="X469">
        <v>4</v>
      </c>
    </row>
    <row r="470" spans="2:24">
      <c r="B470" t="s">
        <v>628</v>
      </c>
      <c r="C470" t="s">
        <v>160</v>
      </c>
      <c r="D470" t="s">
        <v>41</v>
      </c>
      <c r="E470" t="s">
        <v>3549</v>
      </c>
      <c r="F470" t="s">
        <v>149</v>
      </c>
      <c r="G470" t="s">
        <v>94</v>
      </c>
      <c r="H470">
        <v>30</v>
      </c>
      <c r="I470" t="s">
        <v>3550</v>
      </c>
      <c r="J470" t="s">
        <v>30</v>
      </c>
      <c r="K470" t="s">
        <v>43</v>
      </c>
      <c r="L470" t="s">
        <v>91</v>
      </c>
      <c r="M470" t="s">
        <v>95</v>
      </c>
      <c r="N470" t="s">
        <v>81</v>
      </c>
      <c r="O470" t="s">
        <v>20</v>
      </c>
      <c r="P470">
        <v>2</v>
      </c>
      <c r="Q470">
        <v>1000</v>
      </c>
      <c r="R470">
        <v>76</v>
      </c>
      <c r="S470" t="s">
        <v>78</v>
      </c>
      <c r="T470" t="s">
        <v>30</v>
      </c>
      <c r="U470" t="s">
        <v>4019</v>
      </c>
      <c r="V470" t="s">
        <v>36</v>
      </c>
      <c r="W470" t="s">
        <v>82</v>
      </c>
      <c r="X470">
        <v>4</v>
      </c>
    </row>
    <row r="471" spans="2:24">
      <c r="B471" t="s">
        <v>629</v>
      </c>
      <c r="C471" t="s">
        <v>160</v>
      </c>
      <c r="D471" t="s">
        <v>55</v>
      </c>
      <c r="E471" t="s">
        <v>3549</v>
      </c>
      <c r="F471" t="s">
        <v>149</v>
      </c>
      <c r="G471" t="s">
        <v>94</v>
      </c>
      <c r="H471">
        <v>31</v>
      </c>
      <c r="I471" t="s">
        <v>3550</v>
      </c>
      <c r="J471" t="s">
        <v>63</v>
      </c>
      <c r="K471" t="s">
        <v>42</v>
      </c>
      <c r="L471" t="s">
        <v>91</v>
      </c>
      <c r="M471" t="s">
        <v>95</v>
      </c>
      <c r="N471" t="s">
        <v>81</v>
      </c>
      <c r="O471" t="s">
        <v>20</v>
      </c>
      <c r="P471">
        <v>2.2000000000000002</v>
      </c>
      <c r="Q471">
        <v>1000</v>
      </c>
      <c r="R471">
        <v>79</v>
      </c>
      <c r="S471" t="s">
        <v>78</v>
      </c>
      <c r="T471" t="s">
        <v>30</v>
      </c>
      <c r="U471" t="s">
        <v>4020</v>
      </c>
      <c r="V471" t="s">
        <v>36</v>
      </c>
      <c r="W471" t="s">
        <v>82</v>
      </c>
      <c r="X471">
        <v>4</v>
      </c>
    </row>
    <row r="472" spans="2:24">
      <c r="B472" t="s">
        <v>630</v>
      </c>
      <c r="C472" t="s">
        <v>160</v>
      </c>
      <c r="D472" t="s">
        <v>55</v>
      </c>
      <c r="E472" t="s">
        <v>3549</v>
      </c>
      <c r="F472" t="s">
        <v>149</v>
      </c>
      <c r="G472" t="s">
        <v>94</v>
      </c>
      <c r="H472">
        <v>31</v>
      </c>
      <c r="I472" t="s">
        <v>3550</v>
      </c>
      <c r="J472" t="s">
        <v>28</v>
      </c>
      <c r="K472" t="s">
        <v>42</v>
      </c>
      <c r="L472" t="s">
        <v>91</v>
      </c>
      <c r="M472" t="s">
        <v>95</v>
      </c>
      <c r="N472" t="s">
        <v>81</v>
      </c>
      <c r="O472" t="s">
        <v>20</v>
      </c>
      <c r="P472">
        <v>2.2000000000000002</v>
      </c>
      <c r="Q472">
        <v>1000</v>
      </c>
      <c r="R472">
        <v>79</v>
      </c>
      <c r="S472" t="s">
        <v>78</v>
      </c>
      <c r="T472" t="s">
        <v>30</v>
      </c>
      <c r="U472" t="s">
        <v>4021</v>
      </c>
      <c r="V472" t="s">
        <v>36</v>
      </c>
      <c r="W472" t="s">
        <v>82</v>
      </c>
      <c r="X472">
        <v>4</v>
      </c>
    </row>
    <row r="473" spans="2:24">
      <c r="B473" t="s">
        <v>631</v>
      </c>
      <c r="C473" t="s">
        <v>160</v>
      </c>
      <c r="D473" t="s">
        <v>55</v>
      </c>
      <c r="E473" t="s">
        <v>3549</v>
      </c>
      <c r="F473" t="s">
        <v>149</v>
      </c>
      <c r="G473" t="s">
        <v>94</v>
      </c>
      <c r="H473">
        <v>31</v>
      </c>
      <c r="I473" t="s">
        <v>3550</v>
      </c>
      <c r="J473" t="s">
        <v>79</v>
      </c>
      <c r="K473" t="s">
        <v>42</v>
      </c>
      <c r="L473" t="s">
        <v>91</v>
      </c>
      <c r="M473" t="s">
        <v>95</v>
      </c>
      <c r="N473" t="s">
        <v>81</v>
      </c>
      <c r="O473" t="s">
        <v>20</v>
      </c>
      <c r="P473">
        <v>2.2000000000000002</v>
      </c>
      <c r="Q473">
        <v>1000</v>
      </c>
      <c r="R473">
        <v>79</v>
      </c>
      <c r="S473" t="s">
        <v>78</v>
      </c>
      <c r="T473" t="s">
        <v>30</v>
      </c>
      <c r="U473" t="s">
        <v>4022</v>
      </c>
      <c r="V473" t="s">
        <v>36</v>
      </c>
      <c r="W473" t="s">
        <v>82</v>
      </c>
      <c r="X473">
        <v>4</v>
      </c>
    </row>
    <row r="474" spans="2:24">
      <c r="B474" t="s">
        <v>632</v>
      </c>
      <c r="C474" t="s">
        <v>160</v>
      </c>
      <c r="D474" t="s">
        <v>55</v>
      </c>
      <c r="E474" t="s">
        <v>3549</v>
      </c>
      <c r="F474" t="s">
        <v>149</v>
      </c>
      <c r="G474" t="s">
        <v>94</v>
      </c>
      <c r="H474">
        <v>31</v>
      </c>
      <c r="I474" t="s">
        <v>3550</v>
      </c>
      <c r="J474" t="s">
        <v>30</v>
      </c>
      <c r="K474" t="s">
        <v>42</v>
      </c>
      <c r="L474" t="s">
        <v>91</v>
      </c>
      <c r="M474" t="s">
        <v>95</v>
      </c>
      <c r="N474" t="s">
        <v>81</v>
      </c>
      <c r="O474" t="s">
        <v>20</v>
      </c>
      <c r="P474">
        <v>2.2000000000000002</v>
      </c>
      <c r="Q474">
        <v>1000</v>
      </c>
      <c r="R474">
        <v>79</v>
      </c>
      <c r="S474" t="s">
        <v>78</v>
      </c>
      <c r="T474" t="s">
        <v>30</v>
      </c>
      <c r="U474" t="s">
        <v>4023</v>
      </c>
      <c r="V474" t="s">
        <v>36</v>
      </c>
      <c r="W474" t="s">
        <v>82</v>
      </c>
      <c r="X474">
        <v>4</v>
      </c>
    </row>
    <row r="475" spans="2:24">
      <c r="B475" t="s">
        <v>633</v>
      </c>
      <c r="C475" t="s">
        <v>160</v>
      </c>
      <c r="D475" t="s">
        <v>41</v>
      </c>
      <c r="E475" t="s">
        <v>3549</v>
      </c>
      <c r="F475" t="s">
        <v>149</v>
      </c>
      <c r="G475" t="s">
        <v>94</v>
      </c>
      <c r="H475">
        <v>36</v>
      </c>
      <c r="I475" t="s">
        <v>3550</v>
      </c>
      <c r="J475" t="s">
        <v>63</v>
      </c>
      <c r="K475" t="s">
        <v>43</v>
      </c>
      <c r="L475" t="s">
        <v>91</v>
      </c>
      <c r="M475" t="s">
        <v>95</v>
      </c>
      <c r="N475" t="s">
        <v>81</v>
      </c>
      <c r="O475" t="s">
        <v>20</v>
      </c>
      <c r="P475">
        <v>2</v>
      </c>
      <c r="Q475">
        <v>1200</v>
      </c>
      <c r="R475">
        <v>76</v>
      </c>
      <c r="S475" t="s">
        <v>78</v>
      </c>
      <c r="T475" t="s">
        <v>30</v>
      </c>
      <c r="U475" t="s">
        <v>4024</v>
      </c>
      <c r="V475" t="s">
        <v>36</v>
      </c>
      <c r="W475" t="s">
        <v>82</v>
      </c>
      <c r="X475">
        <v>4</v>
      </c>
    </row>
    <row r="476" spans="2:24">
      <c r="B476" t="s">
        <v>634</v>
      </c>
      <c r="C476" t="s">
        <v>160</v>
      </c>
      <c r="D476" t="s">
        <v>41</v>
      </c>
      <c r="E476" t="s">
        <v>3549</v>
      </c>
      <c r="F476" t="s">
        <v>149</v>
      </c>
      <c r="G476" t="s">
        <v>94</v>
      </c>
      <c r="H476">
        <v>36</v>
      </c>
      <c r="I476" t="s">
        <v>3550</v>
      </c>
      <c r="J476" t="s">
        <v>28</v>
      </c>
      <c r="K476" t="s">
        <v>43</v>
      </c>
      <c r="L476" t="s">
        <v>91</v>
      </c>
      <c r="M476" t="s">
        <v>95</v>
      </c>
      <c r="N476" t="s">
        <v>81</v>
      </c>
      <c r="O476" t="s">
        <v>20</v>
      </c>
      <c r="P476">
        <v>2</v>
      </c>
      <c r="Q476">
        <v>1200</v>
      </c>
      <c r="R476">
        <v>76</v>
      </c>
      <c r="S476" t="s">
        <v>78</v>
      </c>
      <c r="T476" t="s">
        <v>30</v>
      </c>
      <c r="U476" t="s">
        <v>4025</v>
      </c>
      <c r="V476" t="s">
        <v>36</v>
      </c>
      <c r="W476" t="s">
        <v>82</v>
      </c>
      <c r="X476">
        <v>4</v>
      </c>
    </row>
    <row r="477" spans="2:24">
      <c r="B477" t="s">
        <v>635</v>
      </c>
      <c r="C477" t="s">
        <v>160</v>
      </c>
      <c r="D477" t="s">
        <v>41</v>
      </c>
      <c r="E477" t="s">
        <v>3549</v>
      </c>
      <c r="F477" t="s">
        <v>149</v>
      </c>
      <c r="G477" t="s">
        <v>94</v>
      </c>
      <c r="H477">
        <v>36</v>
      </c>
      <c r="I477" t="s">
        <v>3550</v>
      </c>
      <c r="J477" t="s">
        <v>79</v>
      </c>
      <c r="K477" t="s">
        <v>43</v>
      </c>
      <c r="L477" t="s">
        <v>91</v>
      </c>
      <c r="M477" t="s">
        <v>95</v>
      </c>
      <c r="N477" t="s">
        <v>81</v>
      </c>
      <c r="O477" t="s">
        <v>20</v>
      </c>
      <c r="P477">
        <v>2</v>
      </c>
      <c r="Q477">
        <v>1200</v>
      </c>
      <c r="R477">
        <v>76</v>
      </c>
      <c r="S477" t="s">
        <v>78</v>
      </c>
      <c r="T477" t="s">
        <v>30</v>
      </c>
      <c r="U477" t="s">
        <v>4026</v>
      </c>
      <c r="V477" t="s">
        <v>36</v>
      </c>
      <c r="W477" t="s">
        <v>82</v>
      </c>
      <c r="X477">
        <v>4</v>
      </c>
    </row>
    <row r="478" spans="2:24">
      <c r="B478" t="s">
        <v>636</v>
      </c>
      <c r="C478" t="s">
        <v>160</v>
      </c>
      <c r="D478" t="s">
        <v>41</v>
      </c>
      <c r="E478" t="s">
        <v>3549</v>
      </c>
      <c r="F478" t="s">
        <v>149</v>
      </c>
      <c r="G478" t="s">
        <v>94</v>
      </c>
      <c r="H478">
        <v>36</v>
      </c>
      <c r="I478" t="s">
        <v>3550</v>
      </c>
      <c r="J478" t="s">
        <v>30</v>
      </c>
      <c r="K478" t="s">
        <v>43</v>
      </c>
      <c r="L478" t="s">
        <v>91</v>
      </c>
      <c r="M478" t="s">
        <v>95</v>
      </c>
      <c r="N478" t="s">
        <v>81</v>
      </c>
      <c r="O478" t="s">
        <v>20</v>
      </c>
      <c r="P478">
        <v>2</v>
      </c>
      <c r="Q478">
        <v>1200</v>
      </c>
      <c r="R478">
        <v>76</v>
      </c>
      <c r="S478" t="s">
        <v>78</v>
      </c>
      <c r="T478" t="s">
        <v>30</v>
      </c>
      <c r="U478" t="s">
        <v>4027</v>
      </c>
      <c r="V478" t="s">
        <v>36</v>
      </c>
      <c r="W478" t="s">
        <v>82</v>
      </c>
      <c r="X478">
        <v>4</v>
      </c>
    </row>
    <row r="479" spans="2:24">
      <c r="B479" t="s">
        <v>637</v>
      </c>
      <c r="C479" t="s">
        <v>160</v>
      </c>
      <c r="D479" t="s">
        <v>55</v>
      </c>
      <c r="E479" t="s">
        <v>3549</v>
      </c>
      <c r="F479" t="s">
        <v>149</v>
      </c>
      <c r="G479" t="s">
        <v>94</v>
      </c>
      <c r="H479">
        <v>37</v>
      </c>
      <c r="I479" t="s">
        <v>3550</v>
      </c>
      <c r="J479" t="s">
        <v>63</v>
      </c>
      <c r="K479" t="s">
        <v>42</v>
      </c>
      <c r="L479" t="s">
        <v>91</v>
      </c>
      <c r="M479" t="s">
        <v>95</v>
      </c>
      <c r="N479" t="s">
        <v>81</v>
      </c>
      <c r="O479" t="s">
        <v>35</v>
      </c>
      <c r="P479">
        <v>2.9</v>
      </c>
      <c r="Q479">
        <v>1200</v>
      </c>
      <c r="R479">
        <v>79</v>
      </c>
      <c r="S479" t="s">
        <v>78</v>
      </c>
      <c r="T479" t="s">
        <v>30</v>
      </c>
      <c r="U479" t="s">
        <v>4028</v>
      </c>
      <c r="V479" t="s">
        <v>36</v>
      </c>
      <c r="W479" t="s">
        <v>82</v>
      </c>
      <c r="X479">
        <v>4</v>
      </c>
    </row>
    <row r="480" spans="2:24">
      <c r="B480" t="s">
        <v>638</v>
      </c>
      <c r="C480" t="s">
        <v>160</v>
      </c>
      <c r="D480" t="s">
        <v>55</v>
      </c>
      <c r="E480" t="s">
        <v>3549</v>
      </c>
      <c r="F480" t="s">
        <v>149</v>
      </c>
      <c r="G480" t="s">
        <v>94</v>
      </c>
      <c r="H480">
        <v>37</v>
      </c>
      <c r="I480" t="s">
        <v>3550</v>
      </c>
      <c r="J480" t="s">
        <v>28</v>
      </c>
      <c r="K480" t="s">
        <v>42</v>
      </c>
      <c r="L480" t="s">
        <v>91</v>
      </c>
      <c r="M480" t="s">
        <v>95</v>
      </c>
      <c r="N480" t="s">
        <v>81</v>
      </c>
      <c r="O480" t="s">
        <v>35</v>
      </c>
      <c r="P480">
        <v>2.9</v>
      </c>
      <c r="Q480">
        <v>1200</v>
      </c>
      <c r="R480">
        <v>79</v>
      </c>
      <c r="S480" t="s">
        <v>78</v>
      </c>
      <c r="T480" t="s">
        <v>30</v>
      </c>
      <c r="U480" t="s">
        <v>4029</v>
      </c>
      <c r="V480" t="s">
        <v>36</v>
      </c>
      <c r="W480" t="s">
        <v>82</v>
      </c>
      <c r="X480">
        <v>4</v>
      </c>
    </row>
    <row r="481" spans="2:24">
      <c r="B481" t="s">
        <v>639</v>
      </c>
      <c r="C481" t="s">
        <v>160</v>
      </c>
      <c r="D481" t="s">
        <v>55</v>
      </c>
      <c r="E481" t="s">
        <v>3549</v>
      </c>
      <c r="F481" t="s">
        <v>149</v>
      </c>
      <c r="G481" t="s">
        <v>94</v>
      </c>
      <c r="H481">
        <v>37</v>
      </c>
      <c r="I481" t="s">
        <v>3550</v>
      </c>
      <c r="J481" t="s">
        <v>79</v>
      </c>
      <c r="K481" t="s">
        <v>42</v>
      </c>
      <c r="L481" t="s">
        <v>91</v>
      </c>
      <c r="M481" t="s">
        <v>95</v>
      </c>
      <c r="N481" t="s">
        <v>81</v>
      </c>
      <c r="O481" t="s">
        <v>35</v>
      </c>
      <c r="P481">
        <v>2.9</v>
      </c>
      <c r="Q481">
        <v>1200</v>
      </c>
      <c r="R481">
        <v>79</v>
      </c>
      <c r="S481" t="s">
        <v>78</v>
      </c>
      <c r="T481" t="s">
        <v>30</v>
      </c>
      <c r="U481" t="s">
        <v>4030</v>
      </c>
      <c r="V481" t="s">
        <v>36</v>
      </c>
      <c r="W481" t="s">
        <v>82</v>
      </c>
      <c r="X481">
        <v>4</v>
      </c>
    </row>
    <row r="482" spans="2:24">
      <c r="B482" t="s">
        <v>640</v>
      </c>
      <c r="C482" t="s">
        <v>160</v>
      </c>
      <c r="D482" t="s">
        <v>55</v>
      </c>
      <c r="E482" t="s">
        <v>3549</v>
      </c>
      <c r="F482" t="s">
        <v>149</v>
      </c>
      <c r="G482" t="s">
        <v>94</v>
      </c>
      <c r="H482">
        <v>37</v>
      </c>
      <c r="I482" t="s">
        <v>3550</v>
      </c>
      <c r="J482" t="s">
        <v>30</v>
      </c>
      <c r="K482" t="s">
        <v>42</v>
      </c>
      <c r="L482" t="s">
        <v>91</v>
      </c>
      <c r="M482" t="s">
        <v>95</v>
      </c>
      <c r="N482" t="s">
        <v>81</v>
      </c>
      <c r="O482" t="s">
        <v>35</v>
      </c>
      <c r="P482">
        <v>2.9</v>
      </c>
      <c r="Q482">
        <v>1200</v>
      </c>
      <c r="R482">
        <v>79</v>
      </c>
      <c r="S482" t="s">
        <v>78</v>
      </c>
      <c r="T482" t="s">
        <v>30</v>
      </c>
      <c r="U482" t="s">
        <v>4031</v>
      </c>
      <c r="V482" t="s">
        <v>36</v>
      </c>
      <c r="W482" t="s">
        <v>82</v>
      </c>
      <c r="X482">
        <v>4</v>
      </c>
    </row>
    <row r="483" spans="2:24">
      <c r="B483" t="s">
        <v>641</v>
      </c>
      <c r="C483" t="s">
        <v>160</v>
      </c>
      <c r="D483" t="s">
        <v>41</v>
      </c>
      <c r="E483" t="s">
        <v>3549</v>
      </c>
      <c r="F483" t="s">
        <v>149</v>
      </c>
      <c r="G483" t="s">
        <v>96</v>
      </c>
      <c r="H483">
        <v>18</v>
      </c>
      <c r="I483" t="s">
        <v>3550</v>
      </c>
      <c r="J483" t="s">
        <v>63</v>
      </c>
      <c r="K483" t="s">
        <v>43</v>
      </c>
      <c r="L483" t="s">
        <v>91</v>
      </c>
      <c r="M483" t="s">
        <v>92</v>
      </c>
      <c r="N483" t="s">
        <v>80</v>
      </c>
      <c r="O483" t="s">
        <v>3552</v>
      </c>
      <c r="P483">
        <v>1.7</v>
      </c>
      <c r="Q483">
        <v>600</v>
      </c>
      <c r="R483">
        <v>73</v>
      </c>
      <c r="S483" t="s">
        <v>78</v>
      </c>
      <c r="T483" t="s">
        <v>30</v>
      </c>
      <c r="U483" t="s">
        <v>4032</v>
      </c>
      <c r="V483" t="s">
        <v>36</v>
      </c>
      <c r="W483" t="s">
        <v>82</v>
      </c>
      <c r="X483">
        <v>4</v>
      </c>
    </row>
    <row r="484" spans="2:24">
      <c r="B484" t="s">
        <v>642</v>
      </c>
      <c r="C484" t="s">
        <v>160</v>
      </c>
      <c r="D484" t="s">
        <v>41</v>
      </c>
      <c r="E484" t="s">
        <v>3549</v>
      </c>
      <c r="F484" t="s">
        <v>149</v>
      </c>
      <c r="G484" t="s">
        <v>96</v>
      </c>
      <c r="H484">
        <v>18</v>
      </c>
      <c r="I484" t="s">
        <v>3550</v>
      </c>
      <c r="J484" t="s">
        <v>28</v>
      </c>
      <c r="K484" t="s">
        <v>43</v>
      </c>
      <c r="L484" t="s">
        <v>91</v>
      </c>
      <c r="M484" t="s">
        <v>92</v>
      </c>
      <c r="N484" t="s">
        <v>80</v>
      </c>
      <c r="O484" t="s">
        <v>3552</v>
      </c>
      <c r="P484">
        <v>1.7</v>
      </c>
      <c r="Q484">
        <v>600</v>
      </c>
      <c r="R484">
        <v>73</v>
      </c>
      <c r="S484" t="s">
        <v>78</v>
      </c>
      <c r="T484" t="s">
        <v>30</v>
      </c>
      <c r="U484" t="s">
        <v>4033</v>
      </c>
      <c r="V484" t="s">
        <v>36</v>
      </c>
      <c r="W484" t="s">
        <v>82</v>
      </c>
      <c r="X484">
        <v>4</v>
      </c>
    </row>
    <row r="485" spans="2:24">
      <c r="B485" t="s">
        <v>643</v>
      </c>
      <c r="C485" t="s">
        <v>160</v>
      </c>
      <c r="D485" t="s">
        <v>41</v>
      </c>
      <c r="E485" t="s">
        <v>3549</v>
      </c>
      <c r="F485" t="s">
        <v>149</v>
      </c>
      <c r="G485" t="s">
        <v>96</v>
      </c>
      <c r="H485">
        <v>18</v>
      </c>
      <c r="I485" t="s">
        <v>3550</v>
      </c>
      <c r="J485" t="s">
        <v>79</v>
      </c>
      <c r="K485" t="s">
        <v>43</v>
      </c>
      <c r="L485" t="s">
        <v>91</v>
      </c>
      <c r="M485" t="s">
        <v>92</v>
      </c>
      <c r="N485" t="s">
        <v>80</v>
      </c>
      <c r="O485" t="s">
        <v>3552</v>
      </c>
      <c r="P485">
        <v>1.7</v>
      </c>
      <c r="Q485">
        <v>600</v>
      </c>
      <c r="R485">
        <v>73</v>
      </c>
      <c r="S485" t="s">
        <v>78</v>
      </c>
      <c r="T485" t="s">
        <v>30</v>
      </c>
      <c r="U485" t="s">
        <v>4034</v>
      </c>
      <c r="V485" t="s">
        <v>36</v>
      </c>
      <c r="W485" t="s">
        <v>82</v>
      </c>
      <c r="X485">
        <v>4</v>
      </c>
    </row>
    <row r="486" spans="2:24">
      <c r="B486" t="s">
        <v>644</v>
      </c>
      <c r="C486" t="s">
        <v>160</v>
      </c>
      <c r="D486" t="s">
        <v>41</v>
      </c>
      <c r="E486" t="s">
        <v>3549</v>
      </c>
      <c r="F486" t="s">
        <v>149</v>
      </c>
      <c r="G486" t="s">
        <v>96</v>
      </c>
      <c r="H486">
        <v>18</v>
      </c>
      <c r="I486" t="s">
        <v>3550</v>
      </c>
      <c r="J486" t="s">
        <v>30</v>
      </c>
      <c r="K486" t="s">
        <v>43</v>
      </c>
      <c r="L486" t="s">
        <v>91</v>
      </c>
      <c r="M486" t="s">
        <v>92</v>
      </c>
      <c r="N486" t="s">
        <v>80</v>
      </c>
      <c r="O486" t="s">
        <v>3552</v>
      </c>
      <c r="P486">
        <v>1.7</v>
      </c>
      <c r="Q486">
        <v>600</v>
      </c>
      <c r="R486">
        <v>73</v>
      </c>
      <c r="S486" t="s">
        <v>78</v>
      </c>
      <c r="T486" t="s">
        <v>30</v>
      </c>
      <c r="U486" t="s">
        <v>4035</v>
      </c>
      <c r="V486" t="s">
        <v>36</v>
      </c>
      <c r="W486" t="s">
        <v>82</v>
      </c>
      <c r="X486">
        <v>4</v>
      </c>
    </row>
    <row r="487" spans="2:24">
      <c r="B487" t="s">
        <v>645</v>
      </c>
      <c r="C487" t="s">
        <v>160</v>
      </c>
      <c r="D487" t="s">
        <v>55</v>
      </c>
      <c r="E487" t="s">
        <v>3549</v>
      </c>
      <c r="F487" t="s">
        <v>149</v>
      </c>
      <c r="G487" t="s">
        <v>96</v>
      </c>
      <c r="H487">
        <v>19</v>
      </c>
      <c r="I487" t="s">
        <v>3550</v>
      </c>
      <c r="J487" t="s">
        <v>63</v>
      </c>
      <c r="K487" t="s">
        <v>42</v>
      </c>
      <c r="L487" t="s">
        <v>91</v>
      </c>
      <c r="M487" t="s">
        <v>92</v>
      </c>
      <c r="N487" t="s">
        <v>80</v>
      </c>
      <c r="O487" t="s">
        <v>20</v>
      </c>
      <c r="P487">
        <v>0.8</v>
      </c>
      <c r="Q487">
        <v>600</v>
      </c>
      <c r="R487">
        <v>76</v>
      </c>
      <c r="S487" t="s">
        <v>78</v>
      </c>
      <c r="T487" t="s">
        <v>30</v>
      </c>
      <c r="U487" t="s">
        <v>4036</v>
      </c>
      <c r="V487" t="s">
        <v>36</v>
      </c>
      <c r="W487" t="s">
        <v>82</v>
      </c>
      <c r="X487">
        <v>4</v>
      </c>
    </row>
    <row r="488" spans="2:24">
      <c r="B488" t="s">
        <v>646</v>
      </c>
      <c r="C488" t="s">
        <v>160</v>
      </c>
      <c r="D488" t="s">
        <v>55</v>
      </c>
      <c r="E488" t="s">
        <v>3549</v>
      </c>
      <c r="F488" t="s">
        <v>149</v>
      </c>
      <c r="G488" t="s">
        <v>96</v>
      </c>
      <c r="H488">
        <v>19</v>
      </c>
      <c r="I488" t="s">
        <v>3550</v>
      </c>
      <c r="J488" t="s">
        <v>28</v>
      </c>
      <c r="K488" t="s">
        <v>42</v>
      </c>
      <c r="L488" t="s">
        <v>91</v>
      </c>
      <c r="M488" t="s">
        <v>92</v>
      </c>
      <c r="N488" t="s">
        <v>80</v>
      </c>
      <c r="O488" t="s">
        <v>20</v>
      </c>
      <c r="P488">
        <v>0.8</v>
      </c>
      <c r="Q488">
        <v>600</v>
      </c>
      <c r="R488">
        <v>76</v>
      </c>
      <c r="S488" t="s">
        <v>78</v>
      </c>
      <c r="T488" t="s">
        <v>30</v>
      </c>
      <c r="U488" t="s">
        <v>4037</v>
      </c>
      <c r="V488" t="s">
        <v>36</v>
      </c>
      <c r="W488" t="s">
        <v>82</v>
      </c>
      <c r="X488">
        <v>4</v>
      </c>
    </row>
    <row r="489" spans="2:24">
      <c r="B489" t="s">
        <v>647</v>
      </c>
      <c r="C489" t="s">
        <v>160</v>
      </c>
      <c r="D489" t="s">
        <v>55</v>
      </c>
      <c r="E489" t="s">
        <v>3549</v>
      </c>
      <c r="F489" t="s">
        <v>149</v>
      </c>
      <c r="G489" t="s">
        <v>96</v>
      </c>
      <c r="H489">
        <v>19</v>
      </c>
      <c r="I489" t="s">
        <v>3550</v>
      </c>
      <c r="J489" t="s">
        <v>79</v>
      </c>
      <c r="K489" t="s">
        <v>42</v>
      </c>
      <c r="L489" t="s">
        <v>91</v>
      </c>
      <c r="M489" t="s">
        <v>92</v>
      </c>
      <c r="N489" t="s">
        <v>80</v>
      </c>
      <c r="O489" t="s">
        <v>20</v>
      </c>
      <c r="P489">
        <v>0.8</v>
      </c>
      <c r="Q489">
        <v>600</v>
      </c>
      <c r="R489">
        <v>76</v>
      </c>
      <c r="S489" t="s">
        <v>78</v>
      </c>
      <c r="T489" t="s">
        <v>30</v>
      </c>
      <c r="U489" t="s">
        <v>4038</v>
      </c>
      <c r="V489" t="s">
        <v>36</v>
      </c>
      <c r="W489" t="s">
        <v>82</v>
      </c>
      <c r="X489">
        <v>4</v>
      </c>
    </row>
    <row r="490" spans="2:24">
      <c r="B490" t="s">
        <v>648</v>
      </c>
      <c r="C490" t="s">
        <v>160</v>
      </c>
      <c r="D490" t="s">
        <v>55</v>
      </c>
      <c r="E490" t="s">
        <v>3549</v>
      </c>
      <c r="F490" t="s">
        <v>149</v>
      </c>
      <c r="G490" t="s">
        <v>96</v>
      </c>
      <c r="H490">
        <v>19</v>
      </c>
      <c r="I490" t="s">
        <v>3550</v>
      </c>
      <c r="J490" t="s">
        <v>30</v>
      </c>
      <c r="K490" t="s">
        <v>42</v>
      </c>
      <c r="L490" t="s">
        <v>91</v>
      </c>
      <c r="M490" t="s">
        <v>92</v>
      </c>
      <c r="N490" t="s">
        <v>80</v>
      </c>
      <c r="O490" t="s">
        <v>20</v>
      </c>
      <c r="P490">
        <v>0.8</v>
      </c>
      <c r="Q490">
        <v>600</v>
      </c>
      <c r="R490">
        <v>76</v>
      </c>
      <c r="S490" t="s">
        <v>78</v>
      </c>
      <c r="T490" t="s">
        <v>30</v>
      </c>
      <c r="U490" t="s">
        <v>4039</v>
      </c>
      <c r="V490" t="s">
        <v>36</v>
      </c>
      <c r="W490" t="s">
        <v>82</v>
      </c>
      <c r="X490">
        <v>4</v>
      </c>
    </row>
    <row r="491" spans="2:24">
      <c r="B491" t="s">
        <v>649</v>
      </c>
      <c r="C491" t="s">
        <v>160</v>
      </c>
      <c r="D491" t="s">
        <v>41</v>
      </c>
      <c r="E491" t="s">
        <v>3549</v>
      </c>
      <c r="F491" t="s">
        <v>149</v>
      </c>
      <c r="G491" t="s">
        <v>96</v>
      </c>
      <c r="H491">
        <v>24</v>
      </c>
      <c r="I491" t="s">
        <v>3550</v>
      </c>
      <c r="J491" t="s">
        <v>63</v>
      </c>
      <c r="K491" t="s">
        <v>43</v>
      </c>
      <c r="L491" t="s">
        <v>91</v>
      </c>
      <c r="M491" t="s">
        <v>92</v>
      </c>
      <c r="N491" t="s">
        <v>80</v>
      </c>
      <c r="O491" t="s">
        <v>3552</v>
      </c>
      <c r="P491">
        <v>1.7</v>
      </c>
      <c r="Q491">
        <v>800</v>
      </c>
      <c r="R491">
        <v>73</v>
      </c>
      <c r="S491" t="s">
        <v>78</v>
      </c>
      <c r="T491" t="s">
        <v>30</v>
      </c>
      <c r="U491" t="s">
        <v>4040</v>
      </c>
      <c r="V491" t="s">
        <v>36</v>
      </c>
      <c r="W491" t="s">
        <v>82</v>
      </c>
      <c r="X491">
        <v>4</v>
      </c>
    </row>
    <row r="492" spans="2:24">
      <c r="B492" t="s">
        <v>650</v>
      </c>
      <c r="C492" t="s">
        <v>160</v>
      </c>
      <c r="D492" t="s">
        <v>41</v>
      </c>
      <c r="E492" t="s">
        <v>3549</v>
      </c>
      <c r="F492" t="s">
        <v>149</v>
      </c>
      <c r="G492" t="s">
        <v>96</v>
      </c>
      <c r="H492">
        <v>24</v>
      </c>
      <c r="I492" t="s">
        <v>3550</v>
      </c>
      <c r="J492" t="s">
        <v>28</v>
      </c>
      <c r="K492" t="s">
        <v>43</v>
      </c>
      <c r="L492" t="s">
        <v>91</v>
      </c>
      <c r="M492" t="s">
        <v>92</v>
      </c>
      <c r="N492" t="s">
        <v>80</v>
      </c>
      <c r="O492" t="s">
        <v>3552</v>
      </c>
      <c r="P492">
        <v>1.7</v>
      </c>
      <c r="Q492">
        <v>800</v>
      </c>
      <c r="R492">
        <v>73</v>
      </c>
      <c r="S492" t="s">
        <v>78</v>
      </c>
      <c r="T492" t="s">
        <v>30</v>
      </c>
      <c r="U492" t="s">
        <v>4041</v>
      </c>
      <c r="V492" t="s">
        <v>36</v>
      </c>
      <c r="W492" t="s">
        <v>82</v>
      </c>
      <c r="X492">
        <v>4</v>
      </c>
    </row>
    <row r="493" spans="2:24">
      <c r="B493" t="s">
        <v>651</v>
      </c>
      <c r="C493" t="s">
        <v>160</v>
      </c>
      <c r="D493" t="s">
        <v>41</v>
      </c>
      <c r="E493" t="s">
        <v>3549</v>
      </c>
      <c r="F493" t="s">
        <v>149</v>
      </c>
      <c r="G493" t="s">
        <v>96</v>
      </c>
      <c r="H493">
        <v>24</v>
      </c>
      <c r="I493" t="s">
        <v>3550</v>
      </c>
      <c r="J493" t="s">
        <v>79</v>
      </c>
      <c r="K493" t="s">
        <v>43</v>
      </c>
      <c r="L493" t="s">
        <v>91</v>
      </c>
      <c r="M493" t="s">
        <v>92</v>
      </c>
      <c r="N493" t="s">
        <v>80</v>
      </c>
      <c r="O493" t="s">
        <v>3552</v>
      </c>
      <c r="P493">
        <v>1.7</v>
      </c>
      <c r="Q493">
        <v>800</v>
      </c>
      <c r="R493">
        <v>73</v>
      </c>
      <c r="S493" t="s">
        <v>78</v>
      </c>
      <c r="T493" t="s">
        <v>30</v>
      </c>
      <c r="U493" t="s">
        <v>4042</v>
      </c>
      <c r="V493" t="s">
        <v>36</v>
      </c>
      <c r="W493" t="s">
        <v>82</v>
      </c>
      <c r="X493">
        <v>4</v>
      </c>
    </row>
    <row r="494" spans="2:24">
      <c r="B494" t="s">
        <v>652</v>
      </c>
      <c r="C494" t="s">
        <v>160</v>
      </c>
      <c r="D494" t="s">
        <v>41</v>
      </c>
      <c r="E494" t="s">
        <v>3549</v>
      </c>
      <c r="F494" t="s">
        <v>149</v>
      </c>
      <c r="G494" t="s">
        <v>96</v>
      </c>
      <c r="H494">
        <v>24</v>
      </c>
      <c r="I494" t="s">
        <v>3550</v>
      </c>
      <c r="J494" t="s">
        <v>30</v>
      </c>
      <c r="K494" t="s">
        <v>43</v>
      </c>
      <c r="L494" t="s">
        <v>91</v>
      </c>
      <c r="M494" t="s">
        <v>92</v>
      </c>
      <c r="N494" t="s">
        <v>80</v>
      </c>
      <c r="O494" t="s">
        <v>3552</v>
      </c>
      <c r="P494">
        <v>1.7</v>
      </c>
      <c r="Q494">
        <v>800</v>
      </c>
      <c r="R494">
        <v>73</v>
      </c>
      <c r="S494" t="s">
        <v>78</v>
      </c>
      <c r="T494" t="s">
        <v>30</v>
      </c>
      <c r="U494" t="s">
        <v>4043</v>
      </c>
      <c r="V494" t="s">
        <v>36</v>
      </c>
      <c r="W494" t="s">
        <v>82</v>
      </c>
      <c r="X494">
        <v>4</v>
      </c>
    </row>
    <row r="495" spans="2:24">
      <c r="B495" t="s">
        <v>653</v>
      </c>
      <c r="C495" t="s">
        <v>160</v>
      </c>
      <c r="D495" t="s">
        <v>55</v>
      </c>
      <c r="E495" t="s">
        <v>3549</v>
      </c>
      <c r="F495" t="s">
        <v>149</v>
      </c>
      <c r="G495" t="s">
        <v>96</v>
      </c>
      <c r="H495">
        <v>25</v>
      </c>
      <c r="I495" t="s">
        <v>3550</v>
      </c>
      <c r="J495" t="s">
        <v>63</v>
      </c>
      <c r="K495" t="s">
        <v>42</v>
      </c>
      <c r="L495" t="s">
        <v>91</v>
      </c>
      <c r="M495" t="s">
        <v>92</v>
      </c>
      <c r="N495" t="s">
        <v>80</v>
      </c>
      <c r="O495" t="s">
        <v>20</v>
      </c>
      <c r="P495">
        <v>1.7</v>
      </c>
      <c r="Q495">
        <v>800</v>
      </c>
      <c r="R495">
        <v>76</v>
      </c>
      <c r="S495" t="s">
        <v>78</v>
      </c>
      <c r="T495" t="s">
        <v>30</v>
      </c>
      <c r="U495" t="s">
        <v>4044</v>
      </c>
      <c r="V495" t="s">
        <v>36</v>
      </c>
      <c r="W495" t="s">
        <v>82</v>
      </c>
      <c r="X495">
        <v>4</v>
      </c>
    </row>
    <row r="496" spans="2:24">
      <c r="B496" t="s">
        <v>654</v>
      </c>
      <c r="C496" t="s">
        <v>160</v>
      </c>
      <c r="D496" t="s">
        <v>55</v>
      </c>
      <c r="E496" t="s">
        <v>3549</v>
      </c>
      <c r="F496" t="s">
        <v>149</v>
      </c>
      <c r="G496" t="s">
        <v>96</v>
      </c>
      <c r="H496">
        <v>25</v>
      </c>
      <c r="I496" t="s">
        <v>3550</v>
      </c>
      <c r="J496" t="s">
        <v>28</v>
      </c>
      <c r="K496" t="s">
        <v>42</v>
      </c>
      <c r="L496" t="s">
        <v>91</v>
      </c>
      <c r="M496" t="s">
        <v>92</v>
      </c>
      <c r="N496" t="s">
        <v>80</v>
      </c>
      <c r="O496" t="s">
        <v>20</v>
      </c>
      <c r="P496">
        <v>1.7</v>
      </c>
      <c r="Q496">
        <v>800</v>
      </c>
      <c r="R496">
        <v>76</v>
      </c>
      <c r="S496" t="s">
        <v>78</v>
      </c>
      <c r="T496" t="s">
        <v>30</v>
      </c>
      <c r="U496" t="s">
        <v>4045</v>
      </c>
      <c r="V496" t="s">
        <v>36</v>
      </c>
      <c r="W496" t="s">
        <v>82</v>
      </c>
      <c r="X496">
        <v>4</v>
      </c>
    </row>
    <row r="497" spans="2:24">
      <c r="B497" t="s">
        <v>655</v>
      </c>
      <c r="C497" t="s">
        <v>160</v>
      </c>
      <c r="D497" t="s">
        <v>55</v>
      </c>
      <c r="E497" t="s">
        <v>3549</v>
      </c>
      <c r="F497" t="s">
        <v>149</v>
      </c>
      <c r="G497" t="s">
        <v>96</v>
      </c>
      <c r="H497">
        <v>25</v>
      </c>
      <c r="I497" t="s">
        <v>3550</v>
      </c>
      <c r="J497" t="s">
        <v>79</v>
      </c>
      <c r="K497" t="s">
        <v>42</v>
      </c>
      <c r="L497" t="s">
        <v>91</v>
      </c>
      <c r="M497" t="s">
        <v>92</v>
      </c>
      <c r="N497" t="s">
        <v>80</v>
      </c>
      <c r="O497" t="s">
        <v>20</v>
      </c>
      <c r="P497">
        <v>1.7</v>
      </c>
      <c r="Q497">
        <v>800</v>
      </c>
      <c r="R497">
        <v>76</v>
      </c>
      <c r="S497" t="s">
        <v>78</v>
      </c>
      <c r="T497" t="s">
        <v>30</v>
      </c>
      <c r="U497" t="s">
        <v>4046</v>
      </c>
      <c r="V497" t="s">
        <v>36</v>
      </c>
      <c r="W497" t="s">
        <v>82</v>
      </c>
      <c r="X497">
        <v>4</v>
      </c>
    </row>
    <row r="498" spans="2:24">
      <c r="B498" t="s">
        <v>656</v>
      </c>
      <c r="C498" t="s">
        <v>160</v>
      </c>
      <c r="D498" t="s">
        <v>55</v>
      </c>
      <c r="E498" t="s">
        <v>3549</v>
      </c>
      <c r="F498" t="s">
        <v>149</v>
      </c>
      <c r="G498" t="s">
        <v>96</v>
      </c>
      <c r="H498">
        <v>25</v>
      </c>
      <c r="I498" t="s">
        <v>3550</v>
      </c>
      <c r="J498" t="s">
        <v>30</v>
      </c>
      <c r="K498" t="s">
        <v>42</v>
      </c>
      <c r="L498" t="s">
        <v>91</v>
      </c>
      <c r="M498" t="s">
        <v>92</v>
      </c>
      <c r="N498" t="s">
        <v>80</v>
      </c>
      <c r="O498" t="s">
        <v>20</v>
      </c>
      <c r="P498">
        <v>1.7</v>
      </c>
      <c r="Q498">
        <v>800</v>
      </c>
      <c r="R498">
        <v>76</v>
      </c>
      <c r="S498" t="s">
        <v>78</v>
      </c>
      <c r="T498" t="s">
        <v>30</v>
      </c>
      <c r="U498" t="s">
        <v>4047</v>
      </c>
      <c r="V498" t="s">
        <v>36</v>
      </c>
      <c r="W498" t="s">
        <v>82</v>
      </c>
      <c r="X498">
        <v>4</v>
      </c>
    </row>
    <row r="499" spans="2:24">
      <c r="B499" t="s">
        <v>657</v>
      </c>
      <c r="C499" t="s">
        <v>160</v>
      </c>
      <c r="D499" t="s">
        <v>41</v>
      </c>
      <c r="E499" t="s">
        <v>3549</v>
      </c>
      <c r="F499" t="s">
        <v>149</v>
      </c>
      <c r="G499" t="s">
        <v>96</v>
      </c>
      <c r="H499">
        <v>30</v>
      </c>
      <c r="I499" t="s">
        <v>3550</v>
      </c>
      <c r="J499" t="s">
        <v>63</v>
      </c>
      <c r="K499" t="s">
        <v>43</v>
      </c>
      <c r="L499" t="s">
        <v>91</v>
      </c>
      <c r="M499" t="s">
        <v>92</v>
      </c>
      <c r="N499" t="s">
        <v>80</v>
      </c>
      <c r="O499" t="s">
        <v>20</v>
      </c>
      <c r="P499">
        <v>2</v>
      </c>
      <c r="Q499">
        <v>1000</v>
      </c>
      <c r="R499">
        <v>76</v>
      </c>
      <c r="S499" t="s">
        <v>78</v>
      </c>
      <c r="T499" t="s">
        <v>30</v>
      </c>
      <c r="U499" t="s">
        <v>4048</v>
      </c>
      <c r="V499" t="s">
        <v>36</v>
      </c>
      <c r="W499" t="s">
        <v>82</v>
      </c>
      <c r="X499">
        <v>4</v>
      </c>
    </row>
    <row r="500" spans="2:24">
      <c r="B500" t="s">
        <v>658</v>
      </c>
      <c r="C500" t="s">
        <v>160</v>
      </c>
      <c r="D500" t="s">
        <v>41</v>
      </c>
      <c r="E500" t="s">
        <v>3549</v>
      </c>
      <c r="F500" t="s">
        <v>149</v>
      </c>
      <c r="G500" t="s">
        <v>96</v>
      </c>
      <c r="H500">
        <v>30</v>
      </c>
      <c r="I500" t="s">
        <v>3550</v>
      </c>
      <c r="J500" t="s">
        <v>28</v>
      </c>
      <c r="K500" t="s">
        <v>43</v>
      </c>
      <c r="L500" t="s">
        <v>91</v>
      </c>
      <c r="M500" t="s">
        <v>92</v>
      </c>
      <c r="N500" t="s">
        <v>80</v>
      </c>
      <c r="O500" t="s">
        <v>20</v>
      </c>
      <c r="P500">
        <v>2</v>
      </c>
      <c r="Q500">
        <v>1000</v>
      </c>
      <c r="R500">
        <v>76</v>
      </c>
      <c r="S500" t="s">
        <v>78</v>
      </c>
      <c r="T500" t="s">
        <v>30</v>
      </c>
      <c r="U500" t="s">
        <v>4049</v>
      </c>
      <c r="V500" t="s">
        <v>36</v>
      </c>
      <c r="W500" t="s">
        <v>82</v>
      </c>
      <c r="X500">
        <v>4</v>
      </c>
    </row>
    <row r="501" spans="2:24">
      <c r="B501" t="s">
        <v>659</v>
      </c>
      <c r="C501" t="s">
        <v>160</v>
      </c>
      <c r="D501" t="s">
        <v>41</v>
      </c>
      <c r="E501" t="s">
        <v>3549</v>
      </c>
      <c r="F501" t="s">
        <v>149</v>
      </c>
      <c r="G501" t="s">
        <v>96</v>
      </c>
      <c r="H501">
        <v>30</v>
      </c>
      <c r="I501" t="s">
        <v>3550</v>
      </c>
      <c r="J501" t="s">
        <v>79</v>
      </c>
      <c r="K501" t="s">
        <v>43</v>
      </c>
      <c r="L501" t="s">
        <v>91</v>
      </c>
      <c r="M501" t="s">
        <v>92</v>
      </c>
      <c r="N501" t="s">
        <v>80</v>
      </c>
      <c r="O501" t="s">
        <v>20</v>
      </c>
      <c r="P501">
        <v>2</v>
      </c>
      <c r="Q501">
        <v>1000</v>
      </c>
      <c r="R501">
        <v>76</v>
      </c>
      <c r="S501" t="s">
        <v>78</v>
      </c>
      <c r="T501" t="s">
        <v>30</v>
      </c>
      <c r="U501" t="s">
        <v>4050</v>
      </c>
      <c r="V501" t="s">
        <v>36</v>
      </c>
      <c r="W501" t="s">
        <v>82</v>
      </c>
      <c r="X501">
        <v>4</v>
      </c>
    </row>
    <row r="502" spans="2:24">
      <c r="B502" t="s">
        <v>660</v>
      </c>
      <c r="C502" t="s">
        <v>160</v>
      </c>
      <c r="D502" t="s">
        <v>41</v>
      </c>
      <c r="E502" t="s">
        <v>3549</v>
      </c>
      <c r="F502" t="s">
        <v>149</v>
      </c>
      <c r="G502" t="s">
        <v>96</v>
      </c>
      <c r="H502">
        <v>30</v>
      </c>
      <c r="I502" t="s">
        <v>3550</v>
      </c>
      <c r="J502" t="s">
        <v>30</v>
      </c>
      <c r="K502" t="s">
        <v>43</v>
      </c>
      <c r="L502" t="s">
        <v>91</v>
      </c>
      <c r="M502" t="s">
        <v>92</v>
      </c>
      <c r="N502" t="s">
        <v>80</v>
      </c>
      <c r="O502" t="s">
        <v>20</v>
      </c>
      <c r="P502">
        <v>2</v>
      </c>
      <c r="Q502">
        <v>1000</v>
      </c>
      <c r="R502">
        <v>76</v>
      </c>
      <c r="S502" t="s">
        <v>78</v>
      </c>
      <c r="T502" t="s">
        <v>30</v>
      </c>
      <c r="U502" t="s">
        <v>4051</v>
      </c>
      <c r="V502" t="s">
        <v>36</v>
      </c>
      <c r="W502" t="s">
        <v>82</v>
      </c>
      <c r="X502">
        <v>4</v>
      </c>
    </row>
    <row r="503" spans="2:24">
      <c r="B503" t="s">
        <v>661</v>
      </c>
      <c r="C503" t="s">
        <v>160</v>
      </c>
      <c r="D503" t="s">
        <v>55</v>
      </c>
      <c r="E503" t="s">
        <v>3549</v>
      </c>
      <c r="F503" t="s">
        <v>149</v>
      </c>
      <c r="G503" t="s">
        <v>96</v>
      </c>
      <c r="H503">
        <v>31</v>
      </c>
      <c r="I503" t="s">
        <v>3550</v>
      </c>
      <c r="J503" t="s">
        <v>63</v>
      </c>
      <c r="K503" t="s">
        <v>42</v>
      </c>
      <c r="L503" t="s">
        <v>91</v>
      </c>
      <c r="M503" t="s">
        <v>92</v>
      </c>
      <c r="N503" t="s">
        <v>80</v>
      </c>
      <c r="O503" t="s">
        <v>20</v>
      </c>
      <c r="P503">
        <v>2.2000000000000002</v>
      </c>
      <c r="Q503">
        <v>1000</v>
      </c>
      <c r="R503">
        <v>79</v>
      </c>
      <c r="S503" t="s">
        <v>78</v>
      </c>
      <c r="T503" t="s">
        <v>30</v>
      </c>
      <c r="U503" t="s">
        <v>4052</v>
      </c>
      <c r="V503" t="s">
        <v>36</v>
      </c>
      <c r="W503" t="s">
        <v>82</v>
      </c>
      <c r="X503">
        <v>4</v>
      </c>
    </row>
    <row r="504" spans="2:24">
      <c r="B504" t="s">
        <v>662</v>
      </c>
      <c r="C504" t="s">
        <v>160</v>
      </c>
      <c r="D504" t="s">
        <v>55</v>
      </c>
      <c r="E504" t="s">
        <v>3549</v>
      </c>
      <c r="F504" t="s">
        <v>149</v>
      </c>
      <c r="G504" t="s">
        <v>96</v>
      </c>
      <c r="H504">
        <v>31</v>
      </c>
      <c r="I504" t="s">
        <v>3550</v>
      </c>
      <c r="J504" t="s">
        <v>28</v>
      </c>
      <c r="K504" t="s">
        <v>42</v>
      </c>
      <c r="L504" t="s">
        <v>91</v>
      </c>
      <c r="M504" t="s">
        <v>92</v>
      </c>
      <c r="N504" t="s">
        <v>80</v>
      </c>
      <c r="O504" t="s">
        <v>20</v>
      </c>
      <c r="P504">
        <v>2.2000000000000002</v>
      </c>
      <c r="Q504">
        <v>1000</v>
      </c>
      <c r="R504">
        <v>79</v>
      </c>
      <c r="S504" t="s">
        <v>78</v>
      </c>
      <c r="T504" t="s">
        <v>30</v>
      </c>
      <c r="U504" t="s">
        <v>4053</v>
      </c>
      <c r="V504" t="s">
        <v>36</v>
      </c>
      <c r="W504" t="s">
        <v>82</v>
      </c>
      <c r="X504">
        <v>4</v>
      </c>
    </row>
    <row r="505" spans="2:24">
      <c r="B505" t="s">
        <v>663</v>
      </c>
      <c r="C505" t="s">
        <v>160</v>
      </c>
      <c r="D505" t="s">
        <v>55</v>
      </c>
      <c r="E505" t="s">
        <v>3549</v>
      </c>
      <c r="F505" t="s">
        <v>149</v>
      </c>
      <c r="G505" t="s">
        <v>96</v>
      </c>
      <c r="H505">
        <v>31</v>
      </c>
      <c r="I505" t="s">
        <v>3550</v>
      </c>
      <c r="J505" t="s">
        <v>79</v>
      </c>
      <c r="K505" t="s">
        <v>42</v>
      </c>
      <c r="L505" t="s">
        <v>91</v>
      </c>
      <c r="M505" t="s">
        <v>92</v>
      </c>
      <c r="N505" t="s">
        <v>80</v>
      </c>
      <c r="O505" t="s">
        <v>20</v>
      </c>
      <c r="P505">
        <v>2.2000000000000002</v>
      </c>
      <c r="Q505">
        <v>1000</v>
      </c>
      <c r="R505">
        <v>79</v>
      </c>
      <c r="S505" t="s">
        <v>78</v>
      </c>
      <c r="T505" t="s">
        <v>30</v>
      </c>
      <c r="U505" t="s">
        <v>4054</v>
      </c>
      <c r="V505" t="s">
        <v>36</v>
      </c>
      <c r="W505" t="s">
        <v>82</v>
      </c>
      <c r="X505">
        <v>4</v>
      </c>
    </row>
    <row r="506" spans="2:24">
      <c r="B506" t="s">
        <v>664</v>
      </c>
      <c r="C506" t="s">
        <v>160</v>
      </c>
      <c r="D506" t="s">
        <v>55</v>
      </c>
      <c r="E506" t="s">
        <v>3549</v>
      </c>
      <c r="F506" t="s">
        <v>149</v>
      </c>
      <c r="G506" t="s">
        <v>96</v>
      </c>
      <c r="H506">
        <v>31</v>
      </c>
      <c r="I506" t="s">
        <v>3550</v>
      </c>
      <c r="J506" t="s">
        <v>30</v>
      </c>
      <c r="K506" t="s">
        <v>42</v>
      </c>
      <c r="L506" t="s">
        <v>91</v>
      </c>
      <c r="M506" t="s">
        <v>92</v>
      </c>
      <c r="N506" t="s">
        <v>80</v>
      </c>
      <c r="O506" t="s">
        <v>20</v>
      </c>
      <c r="P506">
        <v>2.2000000000000002</v>
      </c>
      <c r="Q506">
        <v>1000</v>
      </c>
      <c r="R506">
        <v>79</v>
      </c>
      <c r="S506" t="s">
        <v>78</v>
      </c>
      <c r="T506" t="s">
        <v>30</v>
      </c>
      <c r="U506" t="s">
        <v>4055</v>
      </c>
      <c r="V506" t="s">
        <v>36</v>
      </c>
      <c r="W506" t="s">
        <v>82</v>
      </c>
      <c r="X506">
        <v>4</v>
      </c>
    </row>
    <row r="507" spans="2:24">
      <c r="B507" t="s">
        <v>665</v>
      </c>
      <c r="C507" t="s">
        <v>160</v>
      </c>
      <c r="D507" t="s">
        <v>41</v>
      </c>
      <c r="E507" t="s">
        <v>3549</v>
      </c>
      <c r="F507" t="s">
        <v>149</v>
      </c>
      <c r="G507" t="s">
        <v>96</v>
      </c>
      <c r="H507">
        <v>36</v>
      </c>
      <c r="I507" t="s">
        <v>3550</v>
      </c>
      <c r="J507" t="s">
        <v>63</v>
      </c>
      <c r="K507" t="s">
        <v>43</v>
      </c>
      <c r="L507" t="s">
        <v>91</v>
      </c>
      <c r="M507" t="s">
        <v>92</v>
      </c>
      <c r="N507" t="s">
        <v>80</v>
      </c>
      <c r="O507" t="s">
        <v>20</v>
      </c>
      <c r="P507">
        <v>2</v>
      </c>
      <c r="Q507">
        <v>1200</v>
      </c>
      <c r="R507">
        <v>76</v>
      </c>
      <c r="S507" t="s">
        <v>78</v>
      </c>
      <c r="T507" t="s">
        <v>30</v>
      </c>
      <c r="U507" t="s">
        <v>4056</v>
      </c>
      <c r="V507" t="s">
        <v>36</v>
      </c>
      <c r="W507" t="s">
        <v>82</v>
      </c>
      <c r="X507">
        <v>4</v>
      </c>
    </row>
    <row r="508" spans="2:24">
      <c r="B508" t="s">
        <v>666</v>
      </c>
      <c r="C508" t="s">
        <v>160</v>
      </c>
      <c r="D508" t="s">
        <v>41</v>
      </c>
      <c r="E508" t="s">
        <v>3549</v>
      </c>
      <c r="F508" t="s">
        <v>149</v>
      </c>
      <c r="G508" t="s">
        <v>96</v>
      </c>
      <c r="H508">
        <v>36</v>
      </c>
      <c r="I508" t="s">
        <v>3550</v>
      </c>
      <c r="J508" t="s">
        <v>28</v>
      </c>
      <c r="K508" t="s">
        <v>43</v>
      </c>
      <c r="L508" t="s">
        <v>91</v>
      </c>
      <c r="M508" t="s">
        <v>92</v>
      </c>
      <c r="N508" t="s">
        <v>80</v>
      </c>
      <c r="O508" t="s">
        <v>20</v>
      </c>
      <c r="P508">
        <v>2</v>
      </c>
      <c r="Q508">
        <v>1200</v>
      </c>
      <c r="R508">
        <v>76</v>
      </c>
      <c r="S508" t="s">
        <v>78</v>
      </c>
      <c r="T508" t="s">
        <v>30</v>
      </c>
      <c r="U508" t="s">
        <v>4057</v>
      </c>
      <c r="V508" t="s">
        <v>36</v>
      </c>
      <c r="W508" t="s">
        <v>82</v>
      </c>
      <c r="X508">
        <v>4</v>
      </c>
    </row>
    <row r="509" spans="2:24">
      <c r="B509" t="s">
        <v>667</v>
      </c>
      <c r="C509" t="s">
        <v>160</v>
      </c>
      <c r="D509" t="s">
        <v>41</v>
      </c>
      <c r="E509" t="s">
        <v>3549</v>
      </c>
      <c r="F509" t="s">
        <v>149</v>
      </c>
      <c r="G509" t="s">
        <v>96</v>
      </c>
      <c r="H509">
        <v>36</v>
      </c>
      <c r="I509" t="s">
        <v>3550</v>
      </c>
      <c r="J509" t="s">
        <v>79</v>
      </c>
      <c r="K509" t="s">
        <v>43</v>
      </c>
      <c r="L509" t="s">
        <v>91</v>
      </c>
      <c r="M509" t="s">
        <v>92</v>
      </c>
      <c r="N509" t="s">
        <v>80</v>
      </c>
      <c r="O509" t="s">
        <v>20</v>
      </c>
      <c r="P509">
        <v>2</v>
      </c>
      <c r="Q509">
        <v>1200</v>
      </c>
      <c r="R509">
        <v>76</v>
      </c>
      <c r="S509" t="s">
        <v>78</v>
      </c>
      <c r="T509" t="s">
        <v>30</v>
      </c>
      <c r="U509" t="s">
        <v>4058</v>
      </c>
      <c r="V509" t="s">
        <v>36</v>
      </c>
      <c r="W509" t="s">
        <v>82</v>
      </c>
      <c r="X509">
        <v>4</v>
      </c>
    </row>
    <row r="510" spans="2:24">
      <c r="B510" t="s">
        <v>668</v>
      </c>
      <c r="C510" t="s">
        <v>160</v>
      </c>
      <c r="D510" t="s">
        <v>41</v>
      </c>
      <c r="E510" t="s">
        <v>3549</v>
      </c>
      <c r="F510" t="s">
        <v>149</v>
      </c>
      <c r="G510" t="s">
        <v>96</v>
      </c>
      <c r="H510">
        <v>36</v>
      </c>
      <c r="I510" t="s">
        <v>3550</v>
      </c>
      <c r="J510" t="s">
        <v>30</v>
      </c>
      <c r="K510" t="s">
        <v>43</v>
      </c>
      <c r="L510" t="s">
        <v>91</v>
      </c>
      <c r="M510" t="s">
        <v>92</v>
      </c>
      <c r="N510" t="s">
        <v>80</v>
      </c>
      <c r="O510" t="s">
        <v>20</v>
      </c>
      <c r="P510">
        <v>2</v>
      </c>
      <c r="Q510">
        <v>1200</v>
      </c>
      <c r="R510">
        <v>76</v>
      </c>
      <c r="S510" t="s">
        <v>78</v>
      </c>
      <c r="T510" t="s">
        <v>30</v>
      </c>
      <c r="U510" t="s">
        <v>4059</v>
      </c>
      <c r="V510" t="s">
        <v>36</v>
      </c>
      <c r="W510" t="s">
        <v>82</v>
      </c>
      <c r="X510">
        <v>4</v>
      </c>
    </row>
    <row r="511" spans="2:24">
      <c r="B511" t="s">
        <v>669</v>
      </c>
      <c r="C511" t="s">
        <v>160</v>
      </c>
      <c r="D511" t="s">
        <v>55</v>
      </c>
      <c r="E511" t="s">
        <v>3549</v>
      </c>
      <c r="F511" t="s">
        <v>149</v>
      </c>
      <c r="G511" t="s">
        <v>96</v>
      </c>
      <c r="H511">
        <v>37</v>
      </c>
      <c r="I511" t="s">
        <v>3550</v>
      </c>
      <c r="J511" t="s">
        <v>63</v>
      </c>
      <c r="K511" t="s">
        <v>42</v>
      </c>
      <c r="L511" t="s">
        <v>91</v>
      </c>
      <c r="M511" t="s">
        <v>92</v>
      </c>
      <c r="N511" t="s">
        <v>80</v>
      </c>
      <c r="O511" t="s">
        <v>35</v>
      </c>
      <c r="P511">
        <v>2.9</v>
      </c>
      <c r="Q511">
        <v>1200</v>
      </c>
      <c r="R511">
        <v>79</v>
      </c>
      <c r="S511" t="s">
        <v>78</v>
      </c>
      <c r="T511" t="s">
        <v>30</v>
      </c>
      <c r="U511" t="s">
        <v>4060</v>
      </c>
      <c r="V511" t="s">
        <v>36</v>
      </c>
      <c r="W511" t="s">
        <v>82</v>
      </c>
      <c r="X511">
        <v>4</v>
      </c>
    </row>
    <row r="512" spans="2:24">
      <c r="B512" t="s">
        <v>670</v>
      </c>
      <c r="C512" t="s">
        <v>160</v>
      </c>
      <c r="D512" t="s">
        <v>55</v>
      </c>
      <c r="E512" t="s">
        <v>3549</v>
      </c>
      <c r="F512" t="s">
        <v>149</v>
      </c>
      <c r="G512" t="s">
        <v>96</v>
      </c>
      <c r="H512">
        <v>37</v>
      </c>
      <c r="I512" t="s">
        <v>3550</v>
      </c>
      <c r="J512" t="s">
        <v>28</v>
      </c>
      <c r="K512" t="s">
        <v>42</v>
      </c>
      <c r="L512" t="s">
        <v>91</v>
      </c>
      <c r="M512" t="s">
        <v>92</v>
      </c>
      <c r="N512" t="s">
        <v>80</v>
      </c>
      <c r="O512" t="s">
        <v>35</v>
      </c>
      <c r="P512">
        <v>2.9</v>
      </c>
      <c r="Q512">
        <v>1200</v>
      </c>
      <c r="R512">
        <v>79</v>
      </c>
      <c r="S512" t="s">
        <v>78</v>
      </c>
      <c r="T512" t="s">
        <v>30</v>
      </c>
      <c r="U512" t="s">
        <v>4061</v>
      </c>
      <c r="V512" t="s">
        <v>36</v>
      </c>
      <c r="W512" t="s">
        <v>82</v>
      </c>
      <c r="X512">
        <v>4</v>
      </c>
    </row>
    <row r="513" spans="2:24">
      <c r="B513" t="s">
        <v>671</v>
      </c>
      <c r="C513" t="s">
        <v>160</v>
      </c>
      <c r="D513" t="s">
        <v>55</v>
      </c>
      <c r="E513" t="s">
        <v>3549</v>
      </c>
      <c r="F513" t="s">
        <v>149</v>
      </c>
      <c r="G513" t="s">
        <v>96</v>
      </c>
      <c r="H513">
        <v>37</v>
      </c>
      <c r="I513" t="s">
        <v>3550</v>
      </c>
      <c r="J513" t="s">
        <v>79</v>
      </c>
      <c r="K513" t="s">
        <v>42</v>
      </c>
      <c r="L513" t="s">
        <v>91</v>
      </c>
      <c r="M513" t="s">
        <v>92</v>
      </c>
      <c r="N513" t="s">
        <v>80</v>
      </c>
      <c r="O513" t="s">
        <v>35</v>
      </c>
      <c r="P513">
        <v>2.9</v>
      </c>
      <c r="Q513">
        <v>1200</v>
      </c>
      <c r="R513">
        <v>79</v>
      </c>
      <c r="S513" t="s">
        <v>78</v>
      </c>
      <c r="T513" t="s">
        <v>30</v>
      </c>
      <c r="U513" t="s">
        <v>4062</v>
      </c>
      <c r="V513" t="s">
        <v>36</v>
      </c>
      <c r="W513" t="s">
        <v>82</v>
      </c>
      <c r="X513">
        <v>4</v>
      </c>
    </row>
    <row r="514" spans="2:24">
      <c r="B514" t="s">
        <v>672</v>
      </c>
      <c r="C514" t="s">
        <v>160</v>
      </c>
      <c r="D514" t="s">
        <v>55</v>
      </c>
      <c r="E514" t="s">
        <v>3549</v>
      </c>
      <c r="F514" t="s">
        <v>149</v>
      </c>
      <c r="G514" t="s">
        <v>96</v>
      </c>
      <c r="H514">
        <v>37</v>
      </c>
      <c r="I514" t="s">
        <v>3550</v>
      </c>
      <c r="J514" t="s">
        <v>30</v>
      </c>
      <c r="K514" t="s">
        <v>42</v>
      </c>
      <c r="L514" t="s">
        <v>91</v>
      </c>
      <c r="M514" t="s">
        <v>92</v>
      </c>
      <c r="N514" t="s">
        <v>80</v>
      </c>
      <c r="O514" t="s">
        <v>35</v>
      </c>
      <c r="P514">
        <v>2.9</v>
      </c>
      <c r="Q514">
        <v>1200</v>
      </c>
      <c r="R514">
        <v>79</v>
      </c>
      <c r="S514" t="s">
        <v>78</v>
      </c>
      <c r="T514" t="s">
        <v>30</v>
      </c>
      <c r="U514" t="s">
        <v>4063</v>
      </c>
      <c r="V514" t="s">
        <v>36</v>
      </c>
      <c r="W514" t="s">
        <v>82</v>
      </c>
      <c r="X514">
        <v>4</v>
      </c>
    </row>
    <row r="515" spans="2:24">
      <c r="B515" t="s">
        <v>673</v>
      </c>
      <c r="C515" t="s">
        <v>160</v>
      </c>
      <c r="D515" t="s">
        <v>41</v>
      </c>
      <c r="E515" t="s">
        <v>3549</v>
      </c>
      <c r="F515" t="s">
        <v>150</v>
      </c>
      <c r="G515" t="s">
        <v>90</v>
      </c>
      <c r="H515">
        <v>18</v>
      </c>
      <c r="I515" t="s">
        <v>3550</v>
      </c>
      <c r="J515" t="s">
        <v>63</v>
      </c>
      <c r="K515" t="s">
        <v>43</v>
      </c>
      <c r="L515" t="s">
        <v>91</v>
      </c>
      <c r="M515" t="s">
        <v>92</v>
      </c>
      <c r="N515" t="s">
        <v>33</v>
      </c>
      <c r="O515" t="s">
        <v>3552</v>
      </c>
      <c r="P515">
        <v>1.7</v>
      </c>
      <c r="Q515">
        <v>600</v>
      </c>
      <c r="R515">
        <v>73</v>
      </c>
      <c r="S515" t="s">
        <v>78</v>
      </c>
      <c r="T515" t="s">
        <v>30</v>
      </c>
      <c r="U515" t="s">
        <v>4064</v>
      </c>
      <c r="V515" t="s">
        <v>36</v>
      </c>
      <c r="W515" t="s">
        <v>82</v>
      </c>
      <c r="X515">
        <v>4</v>
      </c>
    </row>
    <row r="516" spans="2:24">
      <c r="B516" t="s">
        <v>674</v>
      </c>
      <c r="C516" t="s">
        <v>160</v>
      </c>
      <c r="D516" t="s">
        <v>41</v>
      </c>
      <c r="E516" t="s">
        <v>3549</v>
      </c>
      <c r="F516" t="s">
        <v>150</v>
      </c>
      <c r="G516" t="s">
        <v>90</v>
      </c>
      <c r="H516">
        <v>18</v>
      </c>
      <c r="I516" t="s">
        <v>3550</v>
      </c>
      <c r="J516" t="s">
        <v>28</v>
      </c>
      <c r="K516" t="s">
        <v>43</v>
      </c>
      <c r="L516" t="s">
        <v>91</v>
      </c>
      <c r="M516" t="s">
        <v>92</v>
      </c>
      <c r="N516" t="s">
        <v>33</v>
      </c>
      <c r="O516" t="s">
        <v>3552</v>
      </c>
      <c r="P516">
        <v>1.7</v>
      </c>
      <c r="Q516">
        <v>600</v>
      </c>
      <c r="R516">
        <v>73</v>
      </c>
      <c r="S516" t="s">
        <v>78</v>
      </c>
      <c r="T516" t="s">
        <v>30</v>
      </c>
      <c r="U516" t="s">
        <v>4065</v>
      </c>
      <c r="V516" t="s">
        <v>36</v>
      </c>
      <c r="W516" t="s">
        <v>82</v>
      </c>
      <c r="X516">
        <v>4</v>
      </c>
    </row>
    <row r="517" spans="2:24">
      <c r="B517" t="s">
        <v>675</v>
      </c>
      <c r="C517" t="s">
        <v>160</v>
      </c>
      <c r="D517" t="s">
        <v>41</v>
      </c>
      <c r="E517" t="s">
        <v>3549</v>
      </c>
      <c r="F517" t="s">
        <v>150</v>
      </c>
      <c r="G517" t="s">
        <v>90</v>
      </c>
      <c r="H517">
        <v>18</v>
      </c>
      <c r="I517" t="s">
        <v>3550</v>
      </c>
      <c r="J517" t="s">
        <v>79</v>
      </c>
      <c r="K517" t="s">
        <v>43</v>
      </c>
      <c r="L517" t="s">
        <v>91</v>
      </c>
      <c r="M517" t="s">
        <v>92</v>
      </c>
      <c r="N517" t="s">
        <v>33</v>
      </c>
      <c r="O517" t="s">
        <v>3552</v>
      </c>
      <c r="P517">
        <v>1.7</v>
      </c>
      <c r="Q517">
        <v>600</v>
      </c>
      <c r="R517">
        <v>73</v>
      </c>
      <c r="S517" t="s">
        <v>78</v>
      </c>
      <c r="T517" t="s">
        <v>30</v>
      </c>
      <c r="U517" t="s">
        <v>4066</v>
      </c>
      <c r="V517" t="s">
        <v>36</v>
      </c>
      <c r="W517" t="s">
        <v>82</v>
      </c>
      <c r="X517">
        <v>4</v>
      </c>
    </row>
    <row r="518" spans="2:24">
      <c r="B518" t="s">
        <v>676</v>
      </c>
      <c r="C518" t="s">
        <v>160</v>
      </c>
      <c r="D518" t="s">
        <v>41</v>
      </c>
      <c r="E518" t="s">
        <v>3549</v>
      </c>
      <c r="F518" t="s">
        <v>150</v>
      </c>
      <c r="G518" t="s">
        <v>90</v>
      </c>
      <c r="H518">
        <v>18</v>
      </c>
      <c r="I518" t="s">
        <v>3550</v>
      </c>
      <c r="J518" t="s">
        <v>30</v>
      </c>
      <c r="K518" t="s">
        <v>43</v>
      </c>
      <c r="L518" t="s">
        <v>91</v>
      </c>
      <c r="M518" t="s">
        <v>92</v>
      </c>
      <c r="N518" t="s">
        <v>33</v>
      </c>
      <c r="O518" t="s">
        <v>3552</v>
      </c>
      <c r="P518">
        <v>1.7</v>
      </c>
      <c r="Q518">
        <v>600</v>
      </c>
      <c r="R518">
        <v>73</v>
      </c>
      <c r="S518" t="s">
        <v>78</v>
      </c>
      <c r="T518" t="s">
        <v>30</v>
      </c>
      <c r="U518" t="s">
        <v>4067</v>
      </c>
      <c r="V518" t="s">
        <v>36</v>
      </c>
      <c r="W518" t="s">
        <v>82</v>
      </c>
      <c r="X518">
        <v>4</v>
      </c>
    </row>
    <row r="519" spans="2:24">
      <c r="B519" t="s">
        <v>677</v>
      </c>
      <c r="C519" t="s">
        <v>160</v>
      </c>
      <c r="D519" t="s">
        <v>55</v>
      </c>
      <c r="E519" t="s">
        <v>3549</v>
      </c>
      <c r="F519" t="s">
        <v>150</v>
      </c>
      <c r="G519" t="s">
        <v>90</v>
      </c>
      <c r="H519">
        <v>19</v>
      </c>
      <c r="I519" t="s">
        <v>3550</v>
      </c>
      <c r="J519" t="s">
        <v>63</v>
      </c>
      <c r="K519" t="s">
        <v>42</v>
      </c>
      <c r="L519" t="s">
        <v>91</v>
      </c>
      <c r="M519" t="s">
        <v>92</v>
      </c>
      <c r="N519" t="s">
        <v>33</v>
      </c>
      <c r="O519" t="s">
        <v>20</v>
      </c>
      <c r="P519">
        <v>0.8</v>
      </c>
      <c r="Q519">
        <v>600</v>
      </c>
      <c r="R519">
        <v>76</v>
      </c>
      <c r="S519" t="s">
        <v>78</v>
      </c>
      <c r="T519" t="s">
        <v>30</v>
      </c>
      <c r="U519" t="s">
        <v>4068</v>
      </c>
      <c r="V519" t="s">
        <v>36</v>
      </c>
      <c r="W519" t="s">
        <v>82</v>
      </c>
      <c r="X519">
        <v>4</v>
      </c>
    </row>
    <row r="520" spans="2:24">
      <c r="B520" t="s">
        <v>678</v>
      </c>
      <c r="C520" t="s">
        <v>160</v>
      </c>
      <c r="D520" t="s">
        <v>55</v>
      </c>
      <c r="E520" t="s">
        <v>3549</v>
      </c>
      <c r="F520" t="s">
        <v>150</v>
      </c>
      <c r="G520" t="s">
        <v>90</v>
      </c>
      <c r="H520">
        <v>19</v>
      </c>
      <c r="I520" t="s">
        <v>3550</v>
      </c>
      <c r="J520" t="s">
        <v>28</v>
      </c>
      <c r="K520" t="s">
        <v>42</v>
      </c>
      <c r="L520" t="s">
        <v>91</v>
      </c>
      <c r="M520" t="s">
        <v>92</v>
      </c>
      <c r="N520" t="s">
        <v>33</v>
      </c>
      <c r="O520" t="s">
        <v>20</v>
      </c>
      <c r="P520">
        <v>0.8</v>
      </c>
      <c r="Q520">
        <v>600</v>
      </c>
      <c r="R520">
        <v>76</v>
      </c>
      <c r="S520" t="s">
        <v>78</v>
      </c>
      <c r="T520" t="s">
        <v>30</v>
      </c>
      <c r="U520" t="s">
        <v>4069</v>
      </c>
      <c r="V520" t="s">
        <v>36</v>
      </c>
      <c r="W520" t="s">
        <v>82</v>
      </c>
      <c r="X520">
        <v>4</v>
      </c>
    </row>
    <row r="521" spans="2:24">
      <c r="B521" t="s">
        <v>679</v>
      </c>
      <c r="C521" t="s">
        <v>160</v>
      </c>
      <c r="D521" t="s">
        <v>55</v>
      </c>
      <c r="E521" t="s">
        <v>3549</v>
      </c>
      <c r="F521" t="s">
        <v>150</v>
      </c>
      <c r="G521" t="s">
        <v>90</v>
      </c>
      <c r="H521">
        <v>19</v>
      </c>
      <c r="I521" t="s">
        <v>3550</v>
      </c>
      <c r="J521" t="s">
        <v>79</v>
      </c>
      <c r="K521" t="s">
        <v>42</v>
      </c>
      <c r="L521" t="s">
        <v>91</v>
      </c>
      <c r="M521" t="s">
        <v>92</v>
      </c>
      <c r="N521" t="s">
        <v>33</v>
      </c>
      <c r="O521" t="s">
        <v>20</v>
      </c>
      <c r="P521">
        <v>0.8</v>
      </c>
      <c r="Q521">
        <v>600</v>
      </c>
      <c r="R521">
        <v>76</v>
      </c>
      <c r="S521" t="s">
        <v>78</v>
      </c>
      <c r="T521" t="s">
        <v>30</v>
      </c>
      <c r="U521" t="s">
        <v>4070</v>
      </c>
      <c r="V521" t="s">
        <v>36</v>
      </c>
      <c r="W521" t="s">
        <v>82</v>
      </c>
      <c r="X521">
        <v>4</v>
      </c>
    </row>
    <row r="522" spans="2:24">
      <c r="B522" t="s">
        <v>680</v>
      </c>
      <c r="C522" t="s">
        <v>160</v>
      </c>
      <c r="D522" t="s">
        <v>55</v>
      </c>
      <c r="E522" t="s">
        <v>3549</v>
      </c>
      <c r="F522" t="s">
        <v>150</v>
      </c>
      <c r="G522" t="s">
        <v>90</v>
      </c>
      <c r="H522">
        <v>19</v>
      </c>
      <c r="I522" t="s">
        <v>3550</v>
      </c>
      <c r="J522" t="s">
        <v>30</v>
      </c>
      <c r="K522" t="s">
        <v>42</v>
      </c>
      <c r="L522" t="s">
        <v>91</v>
      </c>
      <c r="M522" t="s">
        <v>92</v>
      </c>
      <c r="N522" t="s">
        <v>33</v>
      </c>
      <c r="O522" t="s">
        <v>20</v>
      </c>
      <c r="P522">
        <v>0.8</v>
      </c>
      <c r="Q522">
        <v>600</v>
      </c>
      <c r="R522">
        <v>76</v>
      </c>
      <c r="S522" t="s">
        <v>78</v>
      </c>
      <c r="T522" t="s">
        <v>30</v>
      </c>
      <c r="U522" t="s">
        <v>4071</v>
      </c>
      <c r="V522" t="s">
        <v>36</v>
      </c>
      <c r="W522" t="s">
        <v>82</v>
      </c>
      <c r="X522">
        <v>4</v>
      </c>
    </row>
    <row r="523" spans="2:24">
      <c r="B523" t="s">
        <v>681</v>
      </c>
      <c r="C523" t="s">
        <v>160</v>
      </c>
      <c r="D523" t="s">
        <v>41</v>
      </c>
      <c r="E523" t="s">
        <v>3549</v>
      </c>
      <c r="F523" t="s">
        <v>150</v>
      </c>
      <c r="G523" t="s">
        <v>90</v>
      </c>
      <c r="H523">
        <v>24</v>
      </c>
      <c r="I523" t="s">
        <v>3550</v>
      </c>
      <c r="J523" t="s">
        <v>63</v>
      </c>
      <c r="K523" t="s">
        <v>43</v>
      </c>
      <c r="L523" t="s">
        <v>91</v>
      </c>
      <c r="M523" t="s">
        <v>92</v>
      </c>
      <c r="N523" t="s">
        <v>33</v>
      </c>
      <c r="O523" t="s">
        <v>3552</v>
      </c>
      <c r="P523">
        <v>1.7</v>
      </c>
      <c r="Q523">
        <v>800</v>
      </c>
      <c r="R523">
        <v>73</v>
      </c>
      <c r="S523" t="s">
        <v>78</v>
      </c>
      <c r="T523" t="s">
        <v>30</v>
      </c>
      <c r="U523" t="s">
        <v>4072</v>
      </c>
      <c r="V523" t="s">
        <v>36</v>
      </c>
      <c r="W523" t="s">
        <v>82</v>
      </c>
      <c r="X523">
        <v>4</v>
      </c>
    </row>
    <row r="524" spans="2:24">
      <c r="B524" t="s">
        <v>682</v>
      </c>
      <c r="C524" t="s">
        <v>160</v>
      </c>
      <c r="D524" t="s">
        <v>41</v>
      </c>
      <c r="E524" t="s">
        <v>3549</v>
      </c>
      <c r="F524" t="s">
        <v>150</v>
      </c>
      <c r="G524" t="s">
        <v>90</v>
      </c>
      <c r="H524">
        <v>24</v>
      </c>
      <c r="I524" t="s">
        <v>3550</v>
      </c>
      <c r="J524" t="s">
        <v>28</v>
      </c>
      <c r="K524" t="s">
        <v>43</v>
      </c>
      <c r="L524" t="s">
        <v>91</v>
      </c>
      <c r="M524" t="s">
        <v>92</v>
      </c>
      <c r="N524" t="s">
        <v>33</v>
      </c>
      <c r="O524" t="s">
        <v>3552</v>
      </c>
      <c r="P524">
        <v>1.7</v>
      </c>
      <c r="Q524">
        <v>800</v>
      </c>
      <c r="R524">
        <v>73</v>
      </c>
      <c r="S524" t="s">
        <v>78</v>
      </c>
      <c r="T524" t="s">
        <v>30</v>
      </c>
      <c r="U524" t="s">
        <v>4073</v>
      </c>
      <c r="V524" t="s">
        <v>36</v>
      </c>
      <c r="W524" t="s">
        <v>82</v>
      </c>
      <c r="X524">
        <v>4</v>
      </c>
    </row>
    <row r="525" spans="2:24">
      <c r="B525" t="s">
        <v>683</v>
      </c>
      <c r="C525" t="s">
        <v>160</v>
      </c>
      <c r="D525" t="s">
        <v>41</v>
      </c>
      <c r="E525" t="s">
        <v>3549</v>
      </c>
      <c r="F525" t="s">
        <v>150</v>
      </c>
      <c r="G525" t="s">
        <v>90</v>
      </c>
      <c r="H525">
        <v>24</v>
      </c>
      <c r="I525" t="s">
        <v>3550</v>
      </c>
      <c r="J525" t="s">
        <v>79</v>
      </c>
      <c r="K525" t="s">
        <v>43</v>
      </c>
      <c r="L525" t="s">
        <v>91</v>
      </c>
      <c r="M525" t="s">
        <v>92</v>
      </c>
      <c r="N525" t="s">
        <v>33</v>
      </c>
      <c r="O525" t="s">
        <v>3552</v>
      </c>
      <c r="P525">
        <v>1.7</v>
      </c>
      <c r="Q525">
        <v>800</v>
      </c>
      <c r="R525">
        <v>73</v>
      </c>
      <c r="S525" t="s">
        <v>78</v>
      </c>
      <c r="T525" t="s">
        <v>30</v>
      </c>
      <c r="U525" t="s">
        <v>4074</v>
      </c>
      <c r="V525" t="s">
        <v>36</v>
      </c>
      <c r="W525" t="s">
        <v>82</v>
      </c>
      <c r="X525">
        <v>4</v>
      </c>
    </row>
    <row r="526" spans="2:24">
      <c r="B526" t="s">
        <v>684</v>
      </c>
      <c r="C526" t="s">
        <v>160</v>
      </c>
      <c r="D526" t="s">
        <v>41</v>
      </c>
      <c r="E526" t="s">
        <v>3549</v>
      </c>
      <c r="F526" t="s">
        <v>150</v>
      </c>
      <c r="G526" t="s">
        <v>90</v>
      </c>
      <c r="H526">
        <v>24</v>
      </c>
      <c r="I526" t="s">
        <v>3550</v>
      </c>
      <c r="J526" t="s">
        <v>30</v>
      </c>
      <c r="K526" t="s">
        <v>43</v>
      </c>
      <c r="L526" t="s">
        <v>91</v>
      </c>
      <c r="M526" t="s">
        <v>92</v>
      </c>
      <c r="N526" t="s">
        <v>33</v>
      </c>
      <c r="O526" t="s">
        <v>3552</v>
      </c>
      <c r="P526">
        <v>1.7</v>
      </c>
      <c r="Q526">
        <v>800</v>
      </c>
      <c r="R526">
        <v>73</v>
      </c>
      <c r="S526" t="s">
        <v>78</v>
      </c>
      <c r="T526" t="s">
        <v>30</v>
      </c>
      <c r="U526" t="s">
        <v>4075</v>
      </c>
      <c r="V526" t="s">
        <v>36</v>
      </c>
      <c r="W526" t="s">
        <v>82</v>
      </c>
      <c r="X526">
        <v>4</v>
      </c>
    </row>
    <row r="527" spans="2:24">
      <c r="B527" t="s">
        <v>685</v>
      </c>
      <c r="C527" t="s">
        <v>160</v>
      </c>
      <c r="D527" t="s">
        <v>55</v>
      </c>
      <c r="E527" t="s">
        <v>3549</v>
      </c>
      <c r="F527" t="s">
        <v>150</v>
      </c>
      <c r="G527" t="s">
        <v>90</v>
      </c>
      <c r="H527">
        <v>25</v>
      </c>
      <c r="I527" t="s">
        <v>3550</v>
      </c>
      <c r="J527" t="s">
        <v>63</v>
      </c>
      <c r="K527" t="s">
        <v>42</v>
      </c>
      <c r="L527" t="s">
        <v>91</v>
      </c>
      <c r="M527" t="s">
        <v>92</v>
      </c>
      <c r="N527" t="s">
        <v>33</v>
      </c>
      <c r="O527" t="s">
        <v>20</v>
      </c>
      <c r="P527">
        <v>1.7</v>
      </c>
      <c r="Q527">
        <v>800</v>
      </c>
      <c r="R527">
        <v>76</v>
      </c>
      <c r="S527" t="s">
        <v>78</v>
      </c>
      <c r="T527" t="s">
        <v>30</v>
      </c>
      <c r="U527" t="s">
        <v>4076</v>
      </c>
      <c r="V527" t="s">
        <v>36</v>
      </c>
      <c r="W527" t="s">
        <v>82</v>
      </c>
      <c r="X527">
        <v>4</v>
      </c>
    </row>
    <row r="528" spans="2:24">
      <c r="B528" t="s">
        <v>686</v>
      </c>
      <c r="C528" t="s">
        <v>160</v>
      </c>
      <c r="D528" t="s">
        <v>55</v>
      </c>
      <c r="E528" t="s">
        <v>3549</v>
      </c>
      <c r="F528" t="s">
        <v>150</v>
      </c>
      <c r="G528" t="s">
        <v>90</v>
      </c>
      <c r="H528">
        <v>25</v>
      </c>
      <c r="I528" t="s">
        <v>3550</v>
      </c>
      <c r="J528" t="s">
        <v>28</v>
      </c>
      <c r="K528" t="s">
        <v>42</v>
      </c>
      <c r="L528" t="s">
        <v>91</v>
      </c>
      <c r="M528" t="s">
        <v>92</v>
      </c>
      <c r="N528" t="s">
        <v>33</v>
      </c>
      <c r="O528" t="s">
        <v>20</v>
      </c>
      <c r="P528">
        <v>1.7</v>
      </c>
      <c r="Q528">
        <v>800</v>
      </c>
      <c r="R528">
        <v>76</v>
      </c>
      <c r="S528" t="s">
        <v>78</v>
      </c>
      <c r="T528" t="s">
        <v>30</v>
      </c>
      <c r="U528" t="s">
        <v>4077</v>
      </c>
      <c r="V528" t="s">
        <v>36</v>
      </c>
      <c r="W528" t="s">
        <v>82</v>
      </c>
      <c r="X528">
        <v>4</v>
      </c>
    </row>
    <row r="529" spans="2:24">
      <c r="B529" t="s">
        <v>687</v>
      </c>
      <c r="C529" t="s">
        <v>160</v>
      </c>
      <c r="D529" t="s">
        <v>55</v>
      </c>
      <c r="E529" t="s">
        <v>3549</v>
      </c>
      <c r="F529" t="s">
        <v>150</v>
      </c>
      <c r="G529" t="s">
        <v>90</v>
      </c>
      <c r="H529">
        <v>25</v>
      </c>
      <c r="I529" t="s">
        <v>3550</v>
      </c>
      <c r="J529" t="s">
        <v>79</v>
      </c>
      <c r="K529" t="s">
        <v>42</v>
      </c>
      <c r="L529" t="s">
        <v>91</v>
      </c>
      <c r="M529" t="s">
        <v>92</v>
      </c>
      <c r="N529" t="s">
        <v>33</v>
      </c>
      <c r="O529" t="s">
        <v>20</v>
      </c>
      <c r="P529">
        <v>1.7</v>
      </c>
      <c r="Q529">
        <v>800</v>
      </c>
      <c r="R529">
        <v>76</v>
      </c>
      <c r="S529" t="s">
        <v>78</v>
      </c>
      <c r="T529" t="s">
        <v>30</v>
      </c>
      <c r="U529" t="s">
        <v>4078</v>
      </c>
      <c r="V529" t="s">
        <v>36</v>
      </c>
      <c r="W529" t="s">
        <v>82</v>
      </c>
      <c r="X529">
        <v>4</v>
      </c>
    </row>
    <row r="530" spans="2:24">
      <c r="B530" t="s">
        <v>688</v>
      </c>
      <c r="C530" t="s">
        <v>160</v>
      </c>
      <c r="D530" t="s">
        <v>55</v>
      </c>
      <c r="E530" t="s">
        <v>3549</v>
      </c>
      <c r="F530" t="s">
        <v>150</v>
      </c>
      <c r="G530" t="s">
        <v>90</v>
      </c>
      <c r="H530">
        <v>25</v>
      </c>
      <c r="I530" t="s">
        <v>3550</v>
      </c>
      <c r="J530" t="s">
        <v>30</v>
      </c>
      <c r="K530" t="s">
        <v>42</v>
      </c>
      <c r="L530" t="s">
        <v>91</v>
      </c>
      <c r="M530" t="s">
        <v>92</v>
      </c>
      <c r="N530" t="s">
        <v>33</v>
      </c>
      <c r="O530" t="s">
        <v>20</v>
      </c>
      <c r="P530">
        <v>1.7</v>
      </c>
      <c r="Q530">
        <v>800</v>
      </c>
      <c r="R530">
        <v>76</v>
      </c>
      <c r="S530" t="s">
        <v>78</v>
      </c>
      <c r="T530" t="s">
        <v>30</v>
      </c>
      <c r="U530" t="s">
        <v>4079</v>
      </c>
      <c r="V530" t="s">
        <v>36</v>
      </c>
      <c r="W530" t="s">
        <v>82</v>
      </c>
      <c r="X530">
        <v>4</v>
      </c>
    </row>
    <row r="531" spans="2:24">
      <c r="B531" t="s">
        <v>689</v>
      </c>
      <c r="C531" t="s">
        <v>160</v>
      </c>
      <c r="D531" t="s">
        <v>41</v>
      </c>
      <c r="E531" t="s">
        <v>3549</v>
      </c>
      <c r="F531" t="s">
        <v>150</v>
      </c>
      <c r="G531" t="s">
        <v>90</v>
      </c>
      <c r="H531">
        <v>30</v>
      </c>
      <c r="I531" t="s">
        <v>3550</v>
      </c>
      <c r="J531" t="s">
        <v>63</v>
      </c>
      <c r="K531" t="s">
        <v>43</v>
      </c>
      <c r="L531" t="s">
        <v>91</v>
      </c>
      <c r="M531" t="s">
        <v>92</v>
      </c>
      <c r="N531" t="s">
        <v>33</v>
      </c>
      <c r="O531" t="s">
        <v>20</v>
      </c>
      <c r="P531">
        <v>2</v>
      </c>
      <c r="Q531">
        <v>1000</v>
      </c>
      <c r="R531">
        <v>76</v>
      </c>
      <c r="S531" t="s">
        <v>78</v>
      </c>
      <c r="T531" t="s">
        <v>30</v>
      </c>
      <c r="U531" t="s">
        <v>4080</v>
      </c>
      <c r="V531" t="s">
        <v>36</v>
      </c>
      <c r="W531" t="s">
        <v>82</v>
      </c>
      <c r="X531">
        <v>4</v>
      </c>
    </row>
    <row r="532" spans="2:24">
      <c r="B532" t="s">
        <v>690</v>
      </c>
      <c r="C532" t="s">
        <v>160</v>
      </c>
      <c r="D532" t="s">
        <v>41</v>
      </c>
      <c r="E532" t="s">
        <v>3549</v>
      </c>
      <c r="F532" t="s">
        <v>150</v>
      </c>
      <c r="G532" t="s">
        <v>90</v>
      </c>
      <c r="H532">
        <v>30</v>
      </c>
      <c r="I532" t="s">
        <v>3550</v>
      </c>
      <c r="J532" t="s">
        <v>28</v>
      </c>
      <c r="K532" t="s">
        <v>43</v>
      </c>
      <c r="L532" t="s">
        <v>91</v>
      </c>
      <c r="M532" t="s">
        <v>92</v>
      </c>
      <c r="N532" t="s">
        <v>33</v>
      </c>
      <c r="O532" t="s">
        <v>20</v>
      </c>
      <c r="P532">
        <v>2</v>
      </c>
      <c r="Q532">
        <v>1000</v>
      </c>
      <c r="R532">
        <v>76</v>
      </c>
      <c r="S532" t="s">
        <v>78</v>
      </c>
      <c r="T532" t="s">
        <v>30</v>
      </c>
      <c r="U532" t="s">
        <v>4081</v>
      </c>
      <c r="V532" t="s">
        <v>36</v>
      </c>
      <c r="W532" t="s">
        <v>82</v>
      </c>
      <c r="X532">
        <v>4</v>
      </c>
    </row>
    <row r="533" spans="2:24">
      <c r="B533" t="s">
        <v>691</v>
      </c>
      <c r="C533" t="s">
        <v>160</v>
      </c>
      <c r="D533" t="s">
        <v>41</v>
      </c>
      <c r="E533" t="s">
        <v>3549</v>
      </c>
      <c r="F533" t="s">
        <v>150</v>
      </c>
      <c r="G533" t="s">
        <v>90</v>
      </c>
      <c r="H533">
        <v>30</v>
      </c>
      <c r="I533" t="s">
        <v>3550</v>
      </c>
      <c r="J533" t="s">
        <v>79</v>
      </c>
      <c r="K533" t="s">
        <v>43</v>
      </c>
      <c r="L533" t="s">
        <v>91</v>
      </c>
      <c r="M533" t="s">
        <v>92</v>
      </c>
      <c r="N533" t="s">
        <v>33</v>
      </c>
      <c r="O533" t="s">
        <v>20</v>
      </c>
      <c r="P533">
        <v>2</v>
      </c>
      <c r="Q533">
        <v>1000</v>
      </c>
      <c r="R533">
        <v>76</v>
      </c>
      <c r="S533" t="s">
        <v>78</v>
      </c>
      <c r="T533" t="s">
        <v>30</v>
      </c>
      <c r="U533" t="s">
        <v>4082</v>
      </c>
      <c r="V533" t="s">
        <v>36</v>
      </c>
      <c r="W533" t="s">
        <v>82</v>
      </c>
      <c r="X533">
        <v>4</v>
      </c>
    </row>
    <row r="534" spans="2:24">
      <c r="B534" t="s">
        <v>692</v>
      </c>
      <c r="C534" t="s">
        <v>160</v>
      </c>
      <c r="D534" t="s">
        <v>41</v>
      </c>
      <c r="E534" t="s">
        <v>3549</v>
      </c>
      <c r="F534" t="s">
        <v>150</v>
      </c>
      <c r="G534" t="s">
        <v>90</v>
      </c>
      <c r="H534">
        <v>30</v>
      </c>
      <c r="I534" t="s">
        <v>3550</v>
      </c>
      <c r="J534" t="s">
        <v>30</v>
      </c>
      <c r="K534" t="s">
        <v>43</v>
      </c>
      <c r="L534" t="s">
        <v>91</v>
      </c>
      <c r="M534" t="s">
        <v>92</v>
      </c>
      <c r="N534" t="s">
        <v>33</v>
      </c>
      <c r="O534" t="s">
        <v>20</v>
      </c>
      <c r="P534">
        <v>2</v>
      </c>
      <c r="Q534">
        <v>1000</v>
      </c>
      <c r="R534">
        <v>76</v>
      </c>
      <c r="S534" t="s">
        <v>78</v>
      </c>
      <c r="T534" t="s">
        <v>30</v>
      </c>
      <c r="U534" t="s">
        <v>4083</v>
      </c>
      <c r="V534" t="s">
        <v>36</v>
      </c>
      <c r="W534" t="s">
        <v>82</v>
      </c>
      <c r="X534">
        <v>4</v>
      </c>
    </row>
    <row r="535" spans="2:24">
      <c r="B535" t="s">
        <v>693</v>
      </c>
      <c r="C535" t="s">
        <v>160</v>
      </c>
      <c r="D535" t="s">
        <v>55</v>
      </c>
      <c r="E535" t="s">
        <v>3549</v>
      </c>
      <c r="F535" t="s">
        <v>150</v>
      </c>
      <c r="G535" t="s">
        <v>90</v>
      </c>
      <c r="H535">
        <v>31</v>
      </c>
      <c r="I535" t="s">
        <v>3550</v>
      </c>
      <c r="J535" t="s">
        <v>63</v>
      </c>
      <c r="K535" t="s">
        <v>42</v>
      </c>
      <c r="L535" t="s">
        <v>91</v>
      </c>
      <c r="M535" t="s">
        <v>92</v>
      </c>
      <c r="N535" t="s">
        <v>33</v>
      </c>
      <c r="O535" t="s">
        <v>20</v>
      </c>
      <c r="P535">
        <v>2.2000000000000002</v>
      </c>
      <c r="Q535">
        <v>1000</v>
      </c>
      <c r="R535">
        <v>79</v>
      </c>
      <c r="S535" t="s">
        <v>78</v>
      </c>
      <c r="T535" t="s">
        <v>30</v>
      </c>
      <c r="U535" t="s">
        <v>4084</v>
      </c>
      <c r="V535" t="s">
        <v>36</v>
      </c>
      <c r="W535" t="s">
        <v>82</v>
      </c>
      <c r="X535">
        <v>4</v>
      </c>
    </row>
    <row r="536" spans="2:24">
      <c r="B536" t="s">
        <v>694</v>
      </c>
      <c r="C536" t="s">
        <v>160</v>
      </c>
      <c r="D536" t="s">
        <v>55</v>
      </c>
      <c r="E536" t="s">
        <v>3549</v>
      </c>
      <c r="F536" t="s">
        <v>150</v>
      </c>
      <c r="G536" t="s">
        <v>90</v>
      </c>
      <c r="H536">
        <v>31</v>
      </c>
      <c r="I536" t="s">
        <v>3550</v>
      </c>
      <c r="J536" t="s">
        <v>28</v>
      </c>
      <c r="K536" t="s">
        <v>42</v>
      </c>
      <c r="L536" t="s">
        <v>91</v>
      </c>
      <c r="M536" t="s">
        <v>92</v>
      </c>
      <c r="N536" t="s">
        <v>33</v>
      </c>
      <c r="O536" t="s">
        <v>20</v>
      </c>
      <c r="P536">
        <v>2.2000000000000002</v>
      </c>
      <c r="Q536">
        <v>1000</v>
      </c>
      <c r="R536">
        <v>79</v>
      </c>
      <c r="S536" t="s">
        <v>78</v>
      </c>
      <c r="T536" t="s">
        <v>30</v>
      </c>
      <c r="U536" t="s">
        <v>4085</v>
      </c>
      <c r="V536" t="s">
        <v>36</v>
      </c>
      <c r="W536" t="s">
        <v>82</v>
      </c>
      <c r="X536">
        <v>4</v>
      </c>
    </row>
    <row r="537" spans="2:24">
      <c r="B537" t="s">
        <v>695</v>
      </c>
      <c r="C537" t="s">
        <v>160</v>
      </c>
      <c r="D537" t="s">
        <v>55</v>
      </c>
      <c r="E537" t="s">
        <v>3549</v>
      </c>
      <c r="F537" t="s">
        <v>150</v>
      </c>
      <c r="G537" t="s">
        <v>90</v>
      </c>
      <c r="H537">
        <v>31</v>
      </c>
      <c r="I537" t="s">
        <v>3550</v>
      </c>
      <c r="J537" t="s">
        <v>79</v>
      </c>
      <c r="K537" t="s">
        <v>42</v>
      </c>
      <c r="L537" t="s">
        <v>91</v>
      </c>
      <c r="M537" t="s">
        <v>92</v>
      </c>
      <c r="N537" t="s">
        <v>33</v>
      </c>
      <c r="O537" t="s">
        <v>20</v>
      </c>
      <c r="P537">
        <v>2.2000000000000002</v>
      </c>
      <c r="Q537">
        <v>1000</v>
      </c>
      <c r="R537">
        <v>79</v>
      </c>
      <c r="S537" t="s">
        <v>78</v>
      </c>
      <c r="T537" t="s">
        <v>30</v>
      </c>
      <c r="U537" t="s">
        <v>4086</v>
      </c>
      <c r="V537" t="s">
        <v>36</v>
      </c>
      <c r="W537" t="s">
        <v>82</v>
      </c>
      <c r="X537">
        <v>4</v>
      </c>
    </row>
    <row r="538" spans="2:24">
      <c r="B538" t="s">
        <v>696</v>
      </c>
      <c r="C538" t="s">
        <v>160</v>
      </c>
      <c r="D538" t="s">
        <v>55</v>
      </c>
      <c r="E538" t="s">
        <v>3549</v>
      </c>
      <c r="F538" t="s">
        <v>150</v>
      </c>
      <c r="G538" t="s">
        <v>90</v>
      </c>
      <c r="H538">
        <v>31</v>
      </c>
      <c r="I538" t="s">
        <v>3550</v>
      </c>
      <c r="J538" t="s">
        <v>30</v>
      </c>
      <c r="K538" t="s">
        <v>42</v>
      </c>
      <c r="L538" t="s">
        <v>91</v>
      </c>
      <c r="M538" t="s">
        <v>92</v>
      </c>
      <c r="N538" t="s">
        <v>33</v>
      </c>
      <c r="O538" t="s">
        <v>20</v>
      </c>
      <c r="P538">
        <v>2.2000000000000002</v>
      </c>
      <c r="Q538">
        <v>1000</v>
      </c>
      <c r="R538">
        <v>79</v>
      </c>
      <c r="S538" t="s">
        <v>78</v>
      </c>
      <c r="T538" t="s">
        <v>30</v>
      </c>
      <c r="U538" t="s">
        <v>4087</v>
      </c>
      <c r="V538" t="s">
        <v>36</v>
      </c>
      <c r="W538" t="s">
        <v>82</v>
      </c>
      <c r="X538">
        <v>4</v>
      </c>
    </row>
    <row r="539" spans="2:24">
      <c r="B539" t="s">
        <v>697</v>
      </c>
      <c r="C539" t="s">
        <v>160</v>
      </c>
      <c r="D539" t="s">
        <v>41</v>
      </c>
      <c r="E539" t="s">
        <v>3549</v>
      </c>
      <c r="F539" t="s">
        <v>150</v>
      </c>
      <c r="G539" t="s">
        <v>90</v>
      </c>
      <c r="H539">
        <v>36</v>
      </c>
      <c r="I539" t="s">
        <v>3550</v>
      </c>
      <c r="J539" t="s">
        <v>63</v>
      </c>
      <c r="K539" t="s">
        <v>43</v>
      </c>
      <c r="L539" t="s">
        <v>91</v>
      </c>
      <c r="M539" t="s">
        <v>92</v>
      </c>
      <c r="N539" t="s">
        <v>33</v>
      </c>
      <c r="O539" t="s">
        <v>20</v>
      </c>
      <c r="P539">
        <v>2</v>
      </c>
      <c r="Q539">
        <v>1200</v>
      </c>
      <c r="R539">
        <v>76</v>
      </c>
      <c r="S539" t="s">
        <v>78</v>
      </c>
      <c r="T539" t="s">
        <v>30</v>
      </c>
      <c r="U539" t="s">
        <v>4088</v>
      </c>
      <c r="V539" t="s">
        <v>36</v>
      </c>
      <c r="W539" t="s">
        <v>82</v>
      </c>
      <c r="X539">
        <v>4</v>
      </c>
    </row>
    <row r="540" spans="2:24">
      <c r="B540" t="s">
        <v>698</v>
      </c>
      <c r="C540" t="s">
        <v>160</v>
      </c>
      <c r="D540" t="s">
        <v>41</v>
      </c>
      <c r="E540" t="s">
        <v>3549</v>
      </c>
      <c r="F540" t="s">
        <v>150</v>
      </c>
      <c r="G540" t="s">
        <v>90</v>
      </c>
      <c r="H540">
        <v>36</v>
      </c>
      <c r="I540" t="s">
        <v>3550</v>
      </c>
      <c r="J540" t="s">
        <v>28</v>
      </c>
      <c r="K540" t="s">
        <v>43</v>
      </c>
      <c r="L540" t="s">
        <v>91</v>
      </c>
      <c r="M540" t="s">
        <v>92</v>
      </c>
      <c r="N540" t="s">
        <v>33</v>
      </c>
      <c r="O540" t="s">
        <v>20</v>
      </c>
      <c r="P540">
        <v>2</v>
      </c>
      <c r="Q540">
        <v>1200</v>
      </c>
      <c r="R540">
        <v>76</v>
      </c>
      <c r="S540" t="s">
        <v>78</v>
      </c>
      <c r="T540" t="s">
        <v>30</v>
      </c>
      <c r="U540" t="s">
        <v>4089</v>
      </c>
      <c r="V540" t="s">
        <v>36</v>
      </c>
      <c r="W540" t="s">
        <v>82</v>
      </c>
      <c r="X540">
        <v>4</v>
      </c>
    </row>
    <row r="541" spans="2:24">
      <c r="B541" t="s">
        <v>699</v>
      </c>
      <c r="C541" t="s">
        <v>160</v>
      </c>
      <c r="D541" t="s">
        <v>41</v>
      </c>
      <c r="E541" t="s">
        <v>3549</v>
      </c>
      <c r="F541" t="s">
        <v>150</v>
      </c>
      <c r="G541" t="s">
        <v>90</v>
      </c>
      <c r="H541">
        <v>36</v>
      </c>
      <c r="I541" t="s">
        <v>3550</v>
      </c>
      <c r="J541" t="s">
        <v>79</v>
      </c>
      <c r="K541" t="s">
        <v>43</v>
      </c>
      <c r="L541" t="s">
        <v>91</v>
      </c>
      <c r="M541" t="s">
        <v>92</v>
      </c>
      <c r="N541" t="s">
        <v>33</v>
      </c>
      <c r="O541" t="s">
        <v>20</v>
      </c>
      <c r="P541">
        <v>2</v>
      </c>
      <c r="Q541">
        <v>1200</v>
      </c>
      <c r="R541">
        <v>76</v>
      </c>
      <c r="S541" t="s">
        <v>78</v>
      </c>
      <c r="T541" t="s">
        <v>30</v>
      </c>
      <c r="U541" t="s">
        <v>4090</v>
      </c>
      <c r="V541" t="s">
        <v>36</v>
      </c>
      <c r="W541" t="s">
        <v>82</v>
      </c>
      <c r="X541">
        <v>4</v>
      </c>
    </row>
    <row r="542" spans="2:24">
      <c r="B542" t="s">
        <v>700</v>
      </c>
      <c r="C542" t="s">
        <v>160</v>
      </c>
      <c r="D542" t="s">
        <v>41</v>
      </c>
      <c r="E542" t="s">
        <v>3549</v>
      </c>
      <c r="F542" t="s">
        <v>150</v>
      </c>
      <c r="G542" t="s">
        <v>90</v>
      </c>
      <c r="H542">
        <v>36</v>
      </c>
      <c r="I542" t="s">
        <v>3550</v>
      </c>
      <c r="J542" t="s">
        <v>30</v>
      </c>
      <c r="K542" t="s">
        <v>43</v>
      </c>
      <c r="L542" t="s">
        <v>91</v>
      </c>
      <c r="M542" t="s">
        <v>92</v>
      </c>
      <c r="N542" t="s">
        <v>33</v>
      </c>
      <c r="O542" t="s">
        <v>20</v>
      </c>
      <c r="P542">
        <v>2</v>
      </c>
      <c r="Q542">
        <v>1200</v>
      </c>
      <c r="R542">
        <v>76</v>
      </c>
      <c r="S542" t="s">
        <v>78</v>
      </c>
      <c r="T542" t="s">
        <v>30</v>
      </c>
      <c r="U542" t="s">
        <v>4091</v>
      </c>
      <c r="V542" t="s">
        <v>36</v>
      </c>
      <c r="W542" t="s">
        <v>82</v>
      </c>
      <c r="X542">
        <v>4</v>
      </c>
    </row>
    <row r="543" spans="2:24">
      <c r="B543" t="s">
        <v>701</v>
      </c>
      <c r="C543" t="s">
        <v>160</v>
      </c>
      <c r="D543" t="s">
        <v>55</v>
      </c>
      <c r="E543" t="s">
        <v>3549</v>
      </c>
      <c r="F543" t="s">
        <v>150</v>
      </c>
      <c r="G543" t="s">
        <v>90</v>
      </c>
      <c r="H543">
        <v>37</v>
      </c>
      <c r="I543" t="s">
        <v>3550</v>
      </c>
      <c r="J543" t="s">
        <v>63</v>
      </c>
      <c r="K543" t="s">
        <v>42</v>
      </c>
      <c r="L543" t="s">
        <v>91</v>
      </c>
      <c r="M543" t="s">
        <v>92</v>
      </c>
      <c r="N543" t="s">
        <v>33</v>
      </c>
      <c r="O543" t="s">
        <v>35</v>
      </c>
      <c r="P543">
        <v>2.9</v>
      </c>
      <c r="Q543">
        <v>1200</v>
      </c>
      <c r="R543">
        <v>79</v>
      </c>
      <c r="S543" t="s">
        <v>78</v>
      </c>
      <c r="T543" t="s">
        <v>30</v>
      </c>
      <c r="U543" t="s">
        <v>4092</v>
      </c>
      <c r="V543" t="s">
        <v>36</v>
      </c>
      <c r="W543" t="s">
        <v>82</v>
      </c>
      <c r="X543">
        <v>4</v>
      </c>
    </row>
    <row r="544" spans="2:24">
      <c r="B544" t="s">
        <v>702</v>
      </c>
      <c r="C544" t="s">
        <v>160</v>
      </c>
      <c r="D544" t="s">
        <v>55</v>
      </c>
      <c r="E544" t="s">
        <v>3549</v>
      </c>
      <c r="F544" t="s">
        <v>150</v>
      </c>
      <c r="G544" t="s">
        <v>90</v>
      </c>
      <c r="H544">
        <v>37</v>
      </c>
      <c r="I544" t="s">
        <v>3550</v>
      </c>
      <c r="J544" t="s">
        <v>28</v>
      </c>
      <c r="K544" t="s">
        <v>42</v>
      </c>
      <c r="L544" t="s">
        <v>91</v>
      </c>
      <c r="M544" t="s">
        <v>92</v>
      </c>
      <c r="N544" t="s">
        <v>33</v>
      </c>
      <c r="O544" t="s">
        <v>35</v>
      </c>
      <c r="P544">
        <v>2.9</v>
      </c>
      <c r="Q544">
        <v>1200</v>
      </c>
      <c r="R544">
        <v>79</v>
      </c>
      <c r="S544" t="s">
        <v>78</v>
      </c>
      <c r="T544" t="s">
        <v>30</v>
      </c>
      <c r="U544" t="s">
        <v>4093</v>
      </c>
      <c r="V544" t="s">
        <v>36</v>
      </c>
      <c r="W544" t="s">
        <v>82</v>
      </c>
      <c r="X544">
        <v>4</v>
      </c>
    </row>
    <row r="545" spans="2:24">
      <c r="B545" t="s">
        <v>703</v>
      </c>
      <c r="C545" t="s">
        <v>160</v>
      </c>
      <c r="D545" t="s">
        <v>55</v>
      </c>
      <c r="E545" t="s">
        <v>3549</v>
      </c>
      <c r="F545" t="s">
        <v>150</v>
      </c>
      <c r="G545" t="s">
        <v>90</v>
      </c>
      <c r="H545">
        <v>37</v>
      </c>
      <c r="I545" t="s">
        <v>3550</v>
      </c>
      <c r="J545" t="s">
        <v>79</v>
      </c>
      <c r="K545" t="s">
        <v>42</v>
      </c>
      <c r="L545" t="s">
        <v>91</v>
      </c>
      <c r="M545" t="s">
        <v>92</v>
      </c>
      <c r="N545" t="s">
        <v>33</v>
      </c>
      <c r="O545" t="s">
        <v>35</v>
      </c>
      <c r="P545">
        <v>2.9</v>
      </c>
      <c r="Q545">
        <v>1200</v>
      </c>
      <c r="R545">
        <v>79</v>
      </c>
      <c r="S545" t="s">
        <v>78</v>
      </c>
      <c r="T545" t="s">
        <v>30</v>
      </c>
      <c r="U545" t="s">
        <v>4094</v>
      </c>
      <c r="V545" t="s">
        <v>36</v>
      </c>
      <c r="W545" t="s">
        <v>82</v>
      </c>
      <c r="X545">
        <v>4</v>
      </c>
    </row>
    <row r="546" spans="2:24">
      <c r="B546" t="s">
        <v>704</v>
      </c>
      <c r="C546" t="s">
        <v>160</v>
      </c>
      <c r="D546" t="s">
        <v>55</v>
      </c>
      <c r="E546" t="s">
        <v>3549</v>
      </c>
      <c r="F546" t="s">
        <v>150</v>
      </c>
      <c r="G546" t="s">
        <v>90</v>
      </c>
      <c r="H546">
        <v>37</v>
      </c>
      <c r="I546" t="s">
        <v>3550</v>
      </c>
      <c r="J546" t="s">
        <v>30</v>
      </c>
      <c r="K546" t="s">
        <v>42</v>
      </c>
      <c r="L546" t="s">
        <v>91</v>
      </c>
      <c r="M546" t="s">
        <v>92</v>
      </c>
      <c r="N546" t="s">
        <v>33</v>
      </c>
      <c r="O546" t="s">
        <v>35</v>
      </c>
      <c r="P546">
        <v>2.9</v>
      </c>
      <c r="Q546">
        <v>1200</v>
      </c>
      <c r="R546">
        <v>79</v>
      </c>
      <c r="S546" t="s">
        <v>78</v>
      </c>
      <c r="T546" t="s">
        <v>30</v>
      </c>
      <c r="U546" t="s">
        <v>4095</v>
      </c>
      <c r="V546" t="s">
        <v>36</v>
      </c>
      <c r="W546" t="s">
        <v>82</v>
      </c>
      <c r="X546">
        <v>4</v>
      </c>
    </row>
    <row r="547" spans="2:24">
      <c r="B547" t="s">
        <v>705</v>
      </c>
      <c r="C547" t="s">
        <v>160</v>
      </c>
      <c r="D547" t="s">
        <v>41</v>
      </c>
      <c r="E547" t="s">
        <v>3549</v>
      </c>
      <c r="F547" t="s">
        <v>150</v>
      </c>
      <c r="G547" t="s">
        <v>93</v>
      </c>
      <c r="H547">
        <v>18</v>
      </c>
      <c r="I547" t="s">
        <v>3550</v>
      </c>
      <c r="J547" t="s">
        <v>63</v>
      </c>
      <c r="K547" t="s">
        <v>43</v>
      </c>
      <c r="L547" t="s">
        <v>91</v>
      </c>
      <c r="M547" t="s">
        <v>92</v>
      </c>
      <c r="N547" t="s">
        <v>81</v>
      </c>
      <c r="O547" t="s">
        <v>3552</v>
      </c>
      <c r="P547">
        <v>1.7</v>
      </c>
      <c r="Q547">
        <v>600</v>
      </c>
      <c r="R547">
        <v>73</v>
      </c>
      <c r="S547" t="s">
        <v>78</v>
      </c>
      <c r="T547" t="s">
        <v>30</v>
      </c>
      <c r="U547" t="s">
        <v>4096</v>
      </c>
      <c r="V547" t="s">
        <v>36</v>
      </c>
      <c r="W547" t="s">
        <v>82</v>
      </c>
      <c r="X547">
        <v>4</v>
      </c>
    </row>
    <row r="548" spans="2:24">
      <c r="B548" t="s">
        <v>706</v>
      </c>
      <c r="C548" t="s">
        <v>160</v>
      </c>
      <c r="D548" t="s">
        <v>41</v>
      </c>
      <c r="E548" t="s">
        <v>3549</v>
      </c>
      <c r="F548" t="s">
        <v>150</v>
      </c>
      <c r="G548" t="s">
        <v>93</v>
      </c>
      <c r="H548">
        <v>18</v>
      </c>
      <c r="I548" t="s">
        <v>3550</v>
      </c>
      <c r="J548" t="s">
        <v>28</v>
      </c>
      <c r="K548" t="s">
        <v>43</v>
      </c>
      <c r="L548" t="s">
        <v>91</v>
      </c>
      <c r="M548" t="s">
        <v>92</v>
      </c>
      <c r="N548" t="s">
        <v>81</v>
      </c>
      <c r="O548" t="s">
        <v>3552</v>
      </c>
      <c r="P548">
        <v>1.7</v>
      </c>
      <c r="Q548">
        <v>600</v>
      </c>
      <c r="R548">
        <v>73</v>
      </c>
      <c r="S548" t="s">
        <v>78</v>
      </c>
      <c r="T548" t="s">
        <v>30</v>
      </c>
      <c r="U548" t="s">
        <v>4097</v>
      </c>
      <c r="V548" t="s">
        <v>36</v>
      </c>
      <c r="W548" t="s">
        <v>82</v>
      </c>
      <c r="X548">
        <v>4</v>
      </c>
    </row>
    <row r="549" spans="2:24">
      <c r="B549" t="s">
        <v>707</v>
      </c>
      <c r="C549" t="s">
        <v>160</v>
      </c>
      <c r="D549" t="s">
        <v>41</v>
      </c>
      <c r="E549" t="s">
        <v>3549</v>
      </c>
      <c r="F549" t="s">
        <v>150</v>
      </c>
      <c r="G549" t="s">
        <v>93</v>
      </c>
      <c r="H549">
        <v>18</v>
      </c>
      <c r="I549" t="s">
        <v>3550</v>
      </c>
      <c r="J549" t="s">
        <v>79</v>
      </c>
      <c r="K549" t="s">
        <v>43</v>
      </c>
      <c r="L549" t="s">
        <v>91</v>
      </c>
      <c r="M549" t="s">
        <v>92</v>
      </c>
      <c r="N549" t="s">
        <v>81</v>
      </c>
      <c r="O549" t="s">
        <v>3552</v>
      </c>
      <c r="P549">
        <v>1.7</v>
      </c>
      <c r="Q549">
        <v>600</v>
      </c>
      <c r="R549">
        <v>73</v>
      </c>
      <c r="S549" t="s">
        <v>78</v>
      </c>
      <c r="T549" t="s">
        <v>30</v>
      </c>
      <c r="U549" t="s">
        <v>4098</v>
      </c>
      <c r="V549" t="s">
        <v>36</v>
      </c>
      <c r="W549" t="s">
        <v>82</v>
      </c>
      <c r="X549">
        <v>4</v>
      </c>
    </row>
    <row r="550" spans="2:24">
      <c r="B550" t="s">
        <v>708</v>
      </c>
      <c r="C550" t="s">
        <v>160</v>
      </c>
      <c r="D550" t="s">
        <v>41</v>
      </c>
      <c r="E550" t="s">
        <v>3549</v>
      </c>
      <c r="F550" t="s">
        <v>150</v>
      </c>
      <c r="G550" t="s">
        <v>93</v>
      </c>
      <c r="H550">
        <v>18</v>
      </c>
      <c r="I550" t="s">
        <v>3550</v>
      </c>
      <c r="J550" t="s">
        <v>30</v>
      </c>
      <c r="K550" t="s">
        <v>43</v>
      </c>
      <c r="L550" t="s">
        <v>91</v>
      </c>
      <c r="M550" t="s">
        <v>92</v>
      </c>
      <c r="N550" t="s">
        <v>81</v>
      </c>
      <c r="O550" t="s">
        <v>3552</v>
      </c>
      <c r="P550">
        <v>1.7</v>
      </c>
      <c r="Q550">
        <v>600</v>
      </c>
      <c r="R550">
        <v>73</v>
      </c>
      <c r="S550" t="s">
        <v>78</v>
      </c>
      <c r="T550" t="s">
        <v>30</v>
      </c>
      <c r="U550" t="s">
        <v>4099</v>
      </c>
      <c r="V550" t="s">
        <v>36</v>
      </c>
      <c r="W550" t="s">
        <v>82</v>
      </c>
      <c r="X550">
        <v>4</v>
      </c>
    </row>
    <row r="551" spans="2:24">
      <c r="B551" t="s">
        <v>709</v>
      </c>
      <c r="C551" t="s">
        <v>160</v>
      </c>
      <c r="D551" t="s">
        <v>55</v>
      </c>
      <c r="E551" t="s">
        <v>3549</v>
      </c>
      <c r="F551" t="s">
        <v>150</v>
      </c>
      <c r="G551" t="s">
        <v>93</v>
      </c>
      <c r="H551">
        <v>19</v>
      </c>
      <c r="I551" t="s">
        <v>3550</v>
      </c>
      <c r="J551" t="s">
        <v>63</v>
      </c>
      <c r="K551" t="s">
        <v>42</v>
      </c>
      <c r="L551" t="s">
        <v>91</v>
      </c>
      <c r="M551" t="s">
        <v>92</v>
      </c>
      <c r="N551" t="s">
        <v>81</v>
      </c>
      <c r="O551" t="s">
        <v>20</v>
      </c>
      <c r="P551">
        <v>0.8</v>
      </c>
      <c r="Q551">
        <v>600</v>
      </c>
      <c r="R551">
        <v>76</v>
      </c>
      <c r="S551" t="s">
        <v>78</v>
      </c>
      <c r="T551" t="s">
        <v>30</v>
      </c>
      <c r="U551" t="s">
        <v>4100</v>
      </c>
      <c r="V551" t="s">
        <v>36</v>
      </c>
      <c r="W551" t="s">
        <v>82</v>
      </c>
      <c r="X551">
        <v>4</v>
      </c>
    </row>
    <row r="552" spans="2:24">
      <c r="B552" t="s">
        <v>710</v>
      </c>
      <c r="C552" t="s">
        <v>160</v>
      </c>
      <c r="D552" t="s">
        <v>55</v>
      </c>
      <c r="E552" t="s">
        <v>3549</v>
      </c>
      <c r="F552" t="s">
        <v>150</v>
      </c>
      <c r="G552" t="s">
        <v>93</v>
      </c>
      <c r="H552">
        <v>19</v>
      </c>
      <c r="I552" t="s">
        <v>3550</v>
      </c>
      <c r="J552" t="s">
        <v>28</v>
      </c>
      <c r="K552" t="s">
        <v>42</v>
      </c>
      <c r="L552" t="s">
        <v>91</v>
      </c>
      <c r="M552" t="s">
        <v>92</v>
      </c>
      <c r="N552" t="s">
        <v>81</v>
      </c>
      <c r="O552" t="s">
        <v>20</v>
      </c>
      <c r="P552">
        <v>0.8</v>
      </c>
      <c r="Q552">
        <v>600</v>
      </c>
      <c r="R552">
        <v>76</v>
      </c>
      <c r="S552" t="s">
        <v>78</v>
      </c>
      <c r="T552" t="s">
        <v>30</v>
      </c>
      <c r="U552" t="s">
        <v>4101</v>
      </c>
      <c r="V552" t="s">
        <v>36</v>
      </c>
      <c r="W552" t="s">
        <v>82</v>
      </c>
      <c r="X552">
        <v>4</v>
      </c>
    </row>
    <row r="553" spans="2:24">
      <c r="B553" t="s">
        <v>711</v>
      </c>
      <c r="C553" t="s">
        <v>160</v>
      </c>
      <c r="D553" t="s">
        <v>55</v>
      </c>
      <c r="E553" t="s">
        <v>3549</v>
      </c>
      <c r="F553" t="s">
        <v>150</v>
      </c>
      <c r="G553" t="s">
        <v>93</v>
      </c>
      <c r="H553">
        <v>19</v>
      </c>
      <c r="I553" t="s">
        <v>3550</v>
      </c>
      <c r="J553" t="s">
        <v>79</v>
      </c>
      <c r="K553" t="s">
        <v>42</v>
      </c>
      <c r="L553" t="s">
        <v>91</v>
      </c>
      <c r="M553" t="s">
        <v>92</v>
      </c>
      <c r="N553" t="s">
        <v>81</v>
      </c>
      <c r="O553" t="s">
        <v>20</v>
      </c>
      <c r="P553">
        <v>0.8</v>
      </c>
      <c r="Q553">
        <v>600</v>
      </c>
      <c r="R553">
        <v>76</v>
      </c>
      <c r="S553" t="s">
        <v>78</v>
      </c>
      <c r="T553" t="s">
        <v>30</v>
      </c>
      <c r="U553" t="s">
        <v>4102</v>
      </c>
      <c r="V553" t="s">
        <v>36</v>
      </c>
      <c r="W553" t="s">
        <v>82</v>
      </c>
      <c r="X553">
        <v>4</v>
      </c>
    </row>
    <row r="554" spans="2:24">
      <c r="B554" t="s">
        <v>712</v>
      </c>
      <c r="C554" t="s">
        <v>160</v>
      </c>
      <c r="D554" t="s">
        <v>55</v>
      </c>
      <c r="E554" t="s">
        <v>3549</v>
      </c>
      <c r="F554" t="s">
        <v>150</v>
      </c>
      <c r="G554" t="s">
        <v>93</v>
      </c>
      <c r="H554">
        <v>19</v>
      </c>
      <c r="I554" t="s">
        <v>3550</v>
      </c>
      <c r="J554" t="s">
        <v>30</v>
      </c>
      <c r="K554" t="s">
        <v>42</v>
      </c>
      <c r="L554" t="s">
        <v>91</v>
      </c>
      <c r="M554" t="s">
        <v>92</v>
      </c>
      <c r="N554" t="s">
        <v>81</v>
      </c>
      <c r="O554" t="s">
        <v>20</v>
      </c>
      <c r="P554">
        <v>0.8</v>
      </c>
      <c r="Q554">
        <v>600</v>
      </c>
      <c r="R554">
        <v>76</v>
      </c>
      <c r="S554" t="s">
        <v>78</v>
      </c>
      <c r="T554" t="s">
        <v>30</v>
      </c>
      <c r="U554" t="s">
        <v>4103</v>
      </c>
      <c r="V554" t="s">
        <v>36</v>
      </c>
      <c r="W554" t="s">
        <v>82</v>
      </c>
      <c r="X554">
        <v>4</v>
      </c>
    </row>
    <row r="555" spans="2:24">
      <c r="B555" t="s">
        <v>713</v>
      </c>
      <c r="C555" t="s">
        <v>160</v>
      </c>
      <c r="D555" t="s">
        <v>41</v>
      </c>
      <c r="E555" t="s">
        <v>3549</v>
      </c>
      <c r="F555" t="s">
        <v>150</v>
      </c>
      <c r="G555" t="s">
        <v>93</v>
      </c>
      <c r="H555">
        <v>24</v>
      </c>
      <c r="I555" t="s">
        <v>3550</v>
      </c>
      <c r="J555" t="s">
        <v>63</v>
      </c>
      <c r="K555" t="s">
        <v>43</v>
      </c>
      <c r="L555" t="s">
        <v>91</v>
      </c>
      <c r="M555" t="s">
        <v>92</v>
      </c>
      <c r="N555" t="s">
        <v>81</v>
      </c>
      <c r="O555" t="s">
        <v>3552</v>
      </c>
      <c r="P555">
        <v>1.7</v>
      </c>
      <c r="Q555">
        <v>800</v>
      </c>
      <c r="R555">
        <v>73</v>
      </c>
      <c r="S555" t="s">
        <v>78</v>
      </c>
      <c r="T555" t="s">
        <v>30</v>
      </c>
      <c r="U555" t="s">
        <v>4104</v>
      </c>
      <c r="V555" t="s">
        <v>36</v>
      </c>
      <c r="W555" t="s">
        <v>82</v>
      </c>
      <c r="X555">
        <v>4</v>
      </c>
    </row>
    <row r="556" spans="2:24">
      <c r="B556" t="s">
        <v>714</v>
      </c>
      <c r="C556" t="s">
        <v>160</v>
      </c>
      <c r="D556" t="s">
        <v>41</v>
      </c>
      <c r="E556" t="s">
        <v>3549</v>
      </c>
      <c r="F556" t="s">
        <v>150</v>
      </c>
      <c r="G556" t="s">
        <v>93</v>
      </c>
      <c r="H556">
        <v>24</v>
      </c>
      <c r="I556" t="s">
        <v>3550</v>
      </c>
      <c r="J556" t="s">
        <v>28</v>
      </c>
      <c r="K556" t="s">
        <v>43</v>
      </c>
      <c r="L556" t="s">
        <v>91</v>
      </c>
      <c r="M556" t="s">
        <v>92</v>
      </c>
      <c r="N556" t="s">
        <v>81</v>
      </c>
      <c r="O556" t="s">
        <v>3552</v>
      </c>
      <c r="P556">
        <v>1.7</v>
      </c>
      <c r="Q556">
        <v>800</v>
      </c>
      <c r="R556">
        <v>73</v>
      </c>
      <c r="S556" t="s">
        <v>78</v>
      </c>
      <c r="T556" t="s">
        <v>30</v>
      </c>
      <c r="U556" t="s">
        <v>4105</v>
      </c>
      <c r="V556" t="s">
        <v>36</v>
      </c>
      <c r="W556" t="s">
        <v>82</v>
      </c>
      <c r="X556">
        <v>4</v>
      </c>
    </row>
    <row r="557" spans="2:24">
      <c r="B557" t="s">
        <v>715</v>
      </c>
      <c r="C557" t="s">
        <v>160</v>
      </c>
      <c r="D557" t="s">
        <v>41</v>
      </c>
      <c r="E557" t="s">
        <v>3549</v>
      </c>
      <c r="F557" t="s">
        <v>150</v>
      </c>
      <c r="G557" t="s">
        <v>93</v>
      </c>
      <c r="H557">
        <v>24</v>
      </c>
      <c r="I557" t="s">
        <v>3550</v>
      </c>
      <c r="J557" t="s">
        <v>79</v>
      </c>
      <c r="K557" t="s">
        <v>43</v>
      </c>
      <c r="L557" t="s">
        <v>91</v>
      </c>
      <c r="M557" t="s">
        <v>92</v>
      </c>
      <c r="N557" t="s">
        <v>81</v>
      </c>
      <c r="O557" t="s">
        <v>3552</v>
      </c>
      <c r="P557">
        <v>1.7</v>
      </c>
      <c r="Q557">
        <v>800</v>
      </c>
      <c r="R557">
        <v>73</v>
      </c>
      <c r="S557" t="s">
        <v>78</v>
      </c>
      <c r="T557" t="s">
        <v>30</v>
      </c>
      <c r="U557" t="s">
        <v>4106</v>
      </c>
      <c r="V557" t="s">
        <v>36</v>
      </c>
      <c r="W557" t="s">
        <v>82</v>
      </c>
      <c r="X557">
        <v>4</v>
      </c>
    </row>
    <row r="558" spans="2:24">
      <c r="B558" t="s">
        <v>716</v>
      </c>
      <c r="C558" t="s">
        <v>160</v>
      </c>
      <c r="D558" t="s">
        <v>41</v>
      </c>
      <c r="E558" t="s">
        <v>3549</v>
      </c>
      <c r="F558" t="s">
        <v>150</v>
      </c>
      <c r="G558" t="s">
        <v>93</v>
      </c>
      <c r="H558">
        <v>24</v>
      </c>
      <c r="I558" t="s">
        <v>3550</v>
      </c>
      <c r="J558" t="s">
        <v>30</v>
      </c>
      <c r="K558" t="s">
        <v>43</v>
      </c>
      <c r="L558" t="s">
        <v>91</v>
      </c>
      <c r="M558" t="s">
        <v>92</v>
      </c>
      <c r="N558" t="s">
        <v>81</v>
      </c>
      <c r="O558" t="s">
        <v>3552</v>
      </c>
      <c r="P558">
        <v>1.7</v>
      </c>
      <c r="Q558">
        <v>800</v>
      </c>
      <c r="R558">
        <v>73</v>
      </c>
      <c r="S558" t="s">
        <v>78</v>
      </c>
      <c r="T558" t="s">
        <v>30</v>
      </c>
      <c r="U558" t="s">
        <v>4107</v>
      </c>
      <c r="V558" t="s">
        <v>36</v>
      </c>
      <c r="W558" t="s">
        <v>82</v>
      </c>
      <c r="X558">
        <v>4</v>
      </c>
    </row>
    <row r="559" spans="2:24">
      <c r="B559" t="s">
        <v>717</v>
      </c>
      <c r="C559" t="s">
        <v>160</v>
      </c>
      <c r="D559" t="s">
        <v>55</v>
      </c>
      <c r="E559" t="s">
        <v>3549</v>
      </c>
      <c r="F559" t="s">
        <v>150</v>
      </c>
      <c r="G559" t="s">
        <v>93</v>
      </c>
      <c r="H559">
        <v>25</v>
      </c>
      <c r="I559" t="s">
        <v>3550</v>
      </c>
      <c r="J559" t="s">
        <v>63</v>
      </c>
      <c r="K559" t="s">
        <v>42</v>
      </c>
      <c r="L559" t="s">
        <v>91</v>
      </c>
      <c r="M559" t="s">
        <v>92</v>
      </c>
      <c r="N559" t="s">
        <v>81</v>
      </c>
      <c r="O559" t="s">
        <v>20</v>
      </c>
      <c r="P559">
        <v>1.7</v>
      </c>
      <c r="Q559">
        <v>800</v>
      </c>
      <c r="R559">
        <v>76</v>
      </c>
      <c r="S559" t="s">
        <v>78</v>
      </c>
      <c r="T559" t="s">
        <v>30</v>
      </c>
      <c r="U559" t="s">
        <v>4108</v>
      </c>
      <c r="V559" t="s">
        <v>36</v>
      </c>
      <c r="W559" t="s">
        <v>82</v>
      </c>
      <c r="X559">
        <v>4</v>
      </c>
    </row>
    <row r="560" spans="2:24">
      <c r="B560" t="s">
        <v>718</v>
      </c>
      <c r="C560" t="s">
        <v>160</v>
      </c>
      <c r="D560" t="s">
        <v>55</v>
      </c>
      <c r="E560" t="s">
        <v>3549</v>
      </c>
      <c r="F560" t="s">
        <v>150</v>
      </c>
      <c r="G560" t="s">
        <v>93</v>
      </c>
      <c r="H560">
        <v>25</v>
      </c>
      <c r="I560" t="s">
        <v>3550</v>
      </c>
      <c r="J560" t="s">
        <v>28</v>
      </c>
      <c r="K560" t="s">
        <v>42</v>
      </c>
      <c r="L560" t="s">
        <v>91</v>
      </c>
      <c r="M560" t="s">
        <v>92</v>
      </c>
      <c r="N560" t="s">
        <v>81</v>
      </c>
      <c r="O560" t="s">
        <v>20</v>
      </c>
      <c r="P560">
        <v>1.7</v>
      </c>
      <c r="Q560">
        <v>800</v>
      </c>
      <c r="R560">
        <v>76</v>
      </c>
      <c r="S560" t="s">
        <v>78</v>
      </c>
      <c r="T560" t="s">
        <v>30</v>
      </c>
      <c r="U560" t="s">
        <v>4109</v>
      </c>
      <c r="V560" t="s">
        <v>36</v>
      </c>
      <c r="W560" t="s">
        <v>82</v>
      </c>
      <c r="X560">
        <v>4</v>
      </c>
    </row>
    <row r="561" spans="2:24">
      <c r="B561" t="s">
        <v>719</v>
      </c>
      <c r="C561" t="s">
        <v>160</v>
      </c>
      <c r="D561" t="s">
        <v>55</v>
      </c>
      <c r="E561" t="s">
        <v>3549</v>
      </c>
      <c r="F561" t="s">
        <v>150</v>
      </c>
      <c r="G561" t="s">
        <v>93</v>
      </c>
      <c r="H561">
        <v>25</v>
      </c>
      <c r="I561" t="s">
        <v>3550</v>
      </c>
      <c r="J561" t="s">
        <v>79</v>
      </c>
      <c r="K561" t="s">
        <v>42</v>
      </c>
      <c r="L561" t="s">
        <v>91</v>
      </c>
      <c r="M561" t="s">
        <v>92</v>
      </c>
      <c r="N561" t="s">
        <v>81</v>
      </c>
      <c r="O561" t="s">
        <v>20</v>
      </c>
      <c r="P561">
        <v>1.7</v>
      </c>
      <c r="Q561">
        <v>800</v>
      </c>
      <c r="R561">
        <v>76</v>
      </c>
      <c r="S561" t="s">
        <v>78</v>
      </c>
      <c r="T561" t="s">
        <v>30</v>
      </c>
      <c r="U561" t="s">
        <v>4110</v>
      </c>
      <c r="V561" t="s">
        <v>36</v>
      </c>
      <c r="W561" t="s">
        <v>82</v>
      </c>
      <c r="X561">
        <v>4</v>
      </c>
    </row>
    <row r="562" spans="2:24">
      <c r="B562" t="s">
        <v>720</v>
      </c>
      <c r="C562" t="s">
        <v>160</v>
      </c>
      <c r="D562" t="s">
        <v>55</v>
      </c>
      <c r="E562" t="s">
        <v>3549</v>
      </c>
      <c r="F562" t="s">
        <v>150</v>
      </c>
      <c r="G562" t="s">
        <v>93</v>
      </c>
      <c r="H562">
        <v>25</v>
      </c>
      <c r="I562" t="s">
        <v>3550</v>
      </c>
      <c r="J562" t="s">
        <v>30</v>
      </c>
      <c r="K562" t="s">
        <v>42</v>
      </c>
      <c r="L562" t="s">
        <v>91</v>
      </c>
      <c r="M562" t="s">
        <v>92</v>
      </c>
      <c r="N562" t="s">
        <v>81</v>
      </c>
      <c r="O562" t="s">
        <v>20</v>
      </c>
      <c r="P562">
        <v>1.7</v>
      </c>
      <c r="Q562">
        <v>800</v>
      </c>
      <c r="R562">
        <v>76</v>
      </c>
      <c r="S562" t="s">
        <v>78</v>
      </c>
      <c r="T562" t="s">
        <v>30</v>
      </c>
      <c r="U562" t="s">
        <v>4111</v>
      </c>
      <c r="V562" t="s">
        <v>36</v>
      </c>
      <c r="W562" t="s">
        <v>82</v>
      </c>
      <c r="X562">
        <v>4</v>
      </c>
    </row>
    <row r="563" spans="2:24">
      <c r="B563" t="s">
        <v>721</v>
      </c>
      <c r="C563" t="s">
        <v>160</v>
      </c>
      <c r="D563" t="s">
        <v>41</v>
      </c>
      <c r="E563" t="s">
        <v>3549</v>
      </c>
      <c r="F563" t="s">
        <v>150</v>
      </c>
      <c r="G563" t="s">
        <v>93</v>
      </c>
      <c r="H563">
        <v>30</v>
      </c>
      <c r="I563" t="s">
        <v>3550</v>
      </c>
      <c r="J563" t="s">
        <v>63</v>
      </c>
      <c r="K563" t="s">
        <v>43</v>
      </c>
      <c r="L563" t="s">
        <v>91</v>
      </c>
      <c r="M563" t="s">
        <v>92</v>
      </c>
      <c r="N563" t="s">
        <v>81</v>
      </c>
      <c r="O563" t="s">
        <v>20</v>
      </c>
      <c r="P563">
        <v>2</v>
      </c>
      <c r="Q563">
        <v>1000</v>
      </c>
      <c r="R563">
        <v>76</v>
      </c>
      <c r="S563" t="s">
        <v>78</v>
      </c>
      <c r="T563" t="s">
        <v>30</v>
      </c>
      <c r="U563" t="s">
        <v>4112</v>
      </c>
      <c r="V563" t="s">
        <v>36</v>
      </c>
      <c r="W563" t="s">
        <v>82</v>
      </c>
      <c r="X563">
        <v>4</v>
      </c>
    </row>
    <row r="564" spans="2:24">
      <c r="B564" t="s">
        <v>722</v>
      </c>
      <c r="C564" t="s">
        <v>160</v>
      </c>
      <c r="D564" t="s">
        <v>41</v>
      </c>
      <c r="E564" t="s">
        <v>3549</v>
      </c>
      <c r="F564" t="s">
        <v>150</v>
      </c>
      <c r="G564" t="s">
        <v>93</v>
      </c>
      <c r="H564">
        <v>30</v>
      </c>
      <c r="I564" t="s">
        <v>3550</v>
      </c>
      <c r="J564" t="s">
        <v>28</v>
      </c>
      <c r="K564" t="s">
        <v>43</v>
      </c>
      <c r="L564" t="s">
        <v>91</v>
      </c>
      <c r="M564" t="s">
        <v>92</v>
      </c>
      <c r="N564" t="s">
        <v>81</v>
      </c>
      <c r="O564" t="s">
        <v>20</v>
      </c>
      <c r="P564">
        <v>2</v>
      </c>
      <c r="Q564">
        <v>1000</v>
      </c>
      <c r="R564">
        <v>76</v>
      </c>
      <c r="S564" t="s">
        <v>78</v>
      </c>
      <c r="T564" t="s">
        <v>30</v>
      </c>
      <c r="U564" t="s">
        <v>4113</v>
      </c>
      <c r="V564" t="s">
        <v>36</v>
      </c>
      <c r="W564" t="s">
        <v>82</v>
      </c>
      <c r="X564">
        <v>4</v>
      </c>
    </row>
    <row r="565" spans="2:24">
      <c r="B565" t="s">
        <v>723</v>
      </c>
      <c r="C565" t="s">
        <v>160</v>
      </c>
      <c r="D565" t="s">
        <v>41</v>
      </c>
      <c r="E565" t="s">
        <v>3549</v>
      </c>
      <c r="F565" t="s">
        <v>150</v>
      </c>
      <c r="G565" t="s">
        <v>93</v>
      </c>
      <c r="H565">
        <v>30</v>
      </c>
      <c r="I565" t="s">
        <v>3550</v>
      </c>
      <c r="J565" t="s">
        <v>79</v>
      </c>
      <c r="K565" t="s">
        <v>43</v>
      </c>
      <c r="L565" t="s">
        <v>91</v>
      </c>
      <c r="M565" t="s">
        <v>92</v>
      </c>
      <c r="N565" t="s">
        <v>81</v>
      </c>
      <c r="O565" t="s">
        <v>20</v>
      </c>
      <c r="P565">
        <v>2</v>
      </c>
      <c r="Q565">
        <v>1000</v>
      </c>
      <c r="R565">
        <v>76</v>
      </c>
      <c r="S565" t="s">
        <v>78</v>
      </c>
      <c r="T565" t="s">
        <v>30</v>
      </c>
      <c r="U565" t="s">
        <v>4114</v>
      </c>
      <c r="V565" t="s">
        <v>36</v>
      </c>
      <c r="W565" t="s">
        <v>82</v>
      </c>
      <c r="X565">
        <v>4</v>
      </c>
    </row>
    <row r="566" spans="2:24">
      <c r="B566" t="s">
        <v>724</v>
      </c>
      <c r="C566" t="s">
        <v>160</v>
      </c>
      <c r="D566" t="s">
        <v>41</v>
      </c>
      <c r="E566" t="s">
        <v>3549</v>
      </c>
      <c r="F566" t="s">
        <v>150</v>
      </c>
      <c r="G566" t="s">
        <v>93</v>
      </c>
      <c r="H566">
        <v>30</v>
      </c>
      <c r="I566" t="s">
        <v>3550</v>
      </c>
      <c r="J566" t="s">
        <v>30</v>
      </c>
      <c r="K566" t="s">
        <v>43</v>
      </c>
      <c r="L566" t="s">
        <v>91</v>
      </c>
      <c r="M566" t="s">
        <v>92</v>
      </c>
      <c r="N566" t="s">
        <v>81</v>
      </c>
      <c r="O566" t="s">
        <v>20</v>
      </c>
      <c r="P566">
        <v>2</v>
      </c>
      <c r="Q566">
        <v>1000</v>
      </c>
      <c r="R566">
        <v>76</v>
      </c>
      <c r="S566" t="s">
        <v>78</v>
      </c>
      <c r="T566" t="s">
        <v>30</v>
      </c>
      <c r="U566" t="s">
        <v>4115</v>
      </c>
      <c r="V566" t="s">
        <v>36</v>
      </c>
      <c r="W566" t="s">
        <v>82</v>
      </c>
      <c r="X566">
        <v>4</v>
      </c>
    </row>
    <row r="567" spans="2:24">
      <c r="B567" t="s">
        <v>725</v>
      </c>
      <c r="C567" t="s">
        <v>160</v>
      </c>
      <c r="D567" t="s">
        <v>55</v>
      </c>
      <c r="E567" t="s">
        <v>3549</v>
      </c>
      <c r="F567" t="s">
        <v>150</v>
      </c>
      <c r="G567" t="s">
        <v>93</v>
      </c>
      <c r="H567">
        <v>31</v>
      </c>
      <c r="I567" t="s">
        <v>3550</v>
      </c>
      <c r="J567" t="s">
        <v>63</v>
      </c>
      <c r="K567" t="s">
        <v>42</v>
      </c>
      <c r="L567" t="s">
        <v>91</v>
      </c>
      <c r="M567" t="s">
        <v>92</v>
      </c>
      <c r="N567" t="s">
        <v>81</v>
      </c>
      <c r="O567" t="s">
        <v>20</v>
      </c>
      <c r="P567">
        <v>2.2000000000000002</v>
      </c>
      <c r="Q567">
        <v>1000</v>
      </c>
      <c r="R567">
        <v>79</v>
      </c>
      <c r="S567" t="s">
        <v>78</v>
      </c>
      <c r="T567" t="s">
        <v>30</v>
      </c>
      <c r="U567" t="s">
        <v>4116</v>
      </c>
      <c r="V567" t="s">
        <v>36</v>
      </c>
      <c r="W567" t="s">
        <v>82</v>
      </c>
      <c r="X567">
        <v>4</v>
      </c>
    </row>
    <row r="568" spans="2:24">
      <c r="B568" t="s">
        <v>726</v>
      </c>
      <c r="C568" t="s">
        <v>160</v>
      </c>
      <c r="D568" t="s">
        <v>55</v>
      </c>
      <c r="E568" t="s">
        <v>3549</v>
      </c>
      <c r="F568" t="s">
        <v>150</v>
      </c>
      <c r="G568" t="s">
        <v>93</v>
      </c>
      <c r="H568">
        <v>31</v>
      </c>
      <c r="I568" t="s">
        <v>3550</v>
      </c>
      <c r="J568" t="s">
        <v>28</v>
      </c>
      <c r="K568" t="s">
        <v>42</v>
      </c>
      <c r="L568" t="s">
        <v>91</v>
      </c>
      <c r="M568" t="s">
        <v>92</v>
      </c>
      <c r="N568" t="s">
        <v>81</v>
      </c>
      <c r="O568" t="s">
        <v>20</v>
      </c>
      <c r="P568">
        <v>2.2000000000000002</v>
      </c>
      <c r="Q568">
        <v>1000</v>
      </c>
      <c r="R568">
        <v>79</v>
      </c>
      <c r="S568" t="s">
        <v>78</v>
      </c>
      <c r="T568" t="s">
        <v>30</v>
      </c>
      <c r="U568" t="s">
        <v>4117</v>
      </c>
      <c r="V568" t="s">
        <v>36</v>
      </c>
      <c r="W568" t="s">
        <v>82</v>
      </c>
      <c r="X568">
        <v>4</v>
      </c>
    </row>
    <row r="569" spans="2:24">
      <c r="B569" t="s">
        <v>727</v>
      </c>
      <c r="C569" t="s">
        <v>160</v>
      </c>
      <c r="D569" t="s">
        <v>55</v>
      </c>
      <c r="E569" t="s">
        <v>3549</v>
      </c>
      <c r="F569" t="s">
        <v>150</v>
      </c>
      <c r="G569" t="s">
        <v>93</v>
      </c>
      <c r="H569">
        <v>31</v>
      </c>
      <c r="I569" t="s">
        <v>3550</v>
      </c>
      <c r="J569" t="s">
        <v>79</v>
      </c>
      <c r="K569" t="s">
        <v>42</v>
      </c>
      <c r="L569" t="s">
        <v>91</v>
      </c>
      <c r="M569" t="s">
        <v>92</v>
      </c>
      <c r="N569" t="s">
        <v>81</v>
      </c>
      <c r="O569" t="s">
        <v>20</v>
      </c>
      <c r="P569">
        <v>2.2000000000000002</v>
      </c>
      <c r="Q569">
        <v>1000</v>
      </c>
      <c r="R569">
        <v>79</v>
      </c>
      <c r="S569" t="s">
        <v>78</v>
      </c>
      <c r="T569" t="s">
        <v>30</v>
      </c>
      <c r="U569" t="s">
        <v>4118</v>
      </c>
      <c r="V569" t="s">
        <v>36</v>
      </c>
      <c r="W569" t="s">
        <v>82</v>
      </c>
      <c r="X569">
        <v>4</v>
      </c>
    </row>
    <row r="570" spans="2:24">
      <c r="B570" t="s">
        <v>728</v>
      </c>
      <c r="C570" t="s">
        <v>160</v>
      </c>
      <c r="D570" t="s">
        <v>55</v>
      </c>
      <c r="E570" t="s">
        <v>3549</v>
      </c>
      <c r="F570" t="s">
        <v>150</v>
      </c>
      <c r="G570" t="s">
        <v>93</v>
      </c>
      <c r="H570">
        <v>31</v>
      </c>
      <c r="I570" t="s">
        <v>3550</v>
      </c>
      <c r="J570" t="s">
        <v>30</v>
      </c>
      <c r="K570" t="s">
        <v>42</v>
      </c>
      <c r="L570" t="s">
        <v>91</v>
      </c>
      <c r="M570" t="s">
        <v>92</v>
      </c>
      <c r="N570" t="s">
        <v>81</v>
      </c>
      <c r="O570" t="s">
        <v>20</v>
      </c>
      <c r="P570">
        <v>2.2000000000000002</v>
      </c>
      <c r="Q570">
        <v>1000</v>
      </c>
      <c r="R570">
        <v>79</v>
      </c>
      <c r="S570" t="s">
        <v>78</v>
      </c>
      <c r="T570" t="s">
        <v>30</v>
      </c>
      <c r="U570" t="s">
        <v>4119</v>
      </c>
      <c r="V570" t="s">
        <v>36</v>
      </c>
      <c r="W570" t="s">
        <v>82</v>
      </c>
      <c r="X570">
        <v>4</v>
      </c>
    </row>
    <row r="571" spans="2:24">
      <c r="B571" t="s">
        <v>729</v>
      </c>
      <c r="C571" t="s">
        <v>160</v>
      </c>
      <c r="D571" t="s">
        <v>41</v>
      </c>
      <c r="E571" t="s">
        <v>3549</v>
      </c>
      <c r="F571" t="s">
        <v>150</v>
      </c>
      <c r="G571" t="s">
        <v>93</v>
      </c>
      <c r="H571">
        <v>36</v>
      </c>
      <c r="I571" t="s">
        <v>3550</v>
      </c>
      <c r="J571" t="s">
        <v>63</v>
      </c>
      <c r="K571" t="s">
        <v>43</v>
      </c>
      <c r="L571" t="s">
        <v>91</v>
      </c>
      <c r="M571" t="s">
        <v>92</v>
      </c>
      <c r="N571" t="s">
        <v>81</v>
      </c>
      <c r="O571" t="s">
        <v>20</v>
      </c>
      <c r="P571">
        <v>2</v>
      </c>
      <c r="Q571">
        <v>1200</v>
      </c>
      <c r="R571">
        <v>76</v>
      </c>
      <c r="S571" t="s">
        <v>78</v>
      </c>
      <c r="T571" t="s">
        <v>30</v>
      </c>
      <c r="U571" t="s">
        <v>4120</v>
      </c>
      <c r="V571" t="s">
        <v>36</v>
      </c>
      <c r="W571" t="s">
        <v>82</v>
      </c>
      <c r="X571">
        <v>4</v>
      </c>
    </row>
    <row r="572" spans="2:24">
      <c r="B572" t="s">
        <v>730</v>
      </c>
      <c r="C572" t="s">
        <v>160</v>
      </c>
      <c r="D572" t="s">
        <v>41</v>
      </c>
      <c r="E572" t="s">
        <v>3549</v>
      </c>
      <c r="F572" t="s">
        <v>150</v>
      </c>
      <c r="G572" t="s">
        <v>93</v>
      </c>
      <c r="H572">
        <v>36</v>
      </c>
      <c r="I572" t="s">
        <v>3550</v>
      </c>
      <c r="J572" t="s">
        <v>28</v>
      </c>
      <c r="K572" t="s">
        <v>43</v>
      </c>
      <c r="L572" t="s">
        <v>91</v>
      </c>
      <c r="M572" t="s">
        <v>92</v>
      </c>
      <c r="N572" t="s">
        <v>81</v>
      </c>
      <c r="O572" t="s">
        <v>20</v>
      </c>
      <c r="P572">
        <v>2</v>
      </c>
      <c r="Q572">
        <v>1200</v>
      </c>
      <c r="R572">
        <v>76</v>
      </c>
      <c r="S572" t="s">
        <v>78</v>
      </c>
      <c r="T572" t="s">
        <v>30</v>
      </c>
      <c r="U572" t="s">
        <v>4121</v>
      </c>
      <c r="V572" t="s">
        <v>36</v>
      </c>
      <c r="W572" t="s">
        <v>82</v>
      </c>
      <c r="X572">
        <v>4</v>
      </c>
    </row>
    <row r="573" spans="2:24">
      <c r="B573" t="s">
        <v>731</v>
      </c>
      <c r="C573" t="s">
        <v>160</v>
      </c>
      <c r="D573" t="s">
        <v>41</v>
      </c>
      <c r="E573" t="s">
        <v>3549</v>
      </c>
      <c r="F573" t="s">
        <v>150</v>
      </c>
      <c r="G573" t="s">
        <v>93</v>
      </c>
      <c r="H573">
        <v>36</v>
      </c>
      <c r="I573" t="s">
        <v>3550</v>
      </c>
      <c r="J573" t="s">
        <v>79</v>
      </c>
      <c r="K573" t="s">
        <v>43</v>
      </c>
      <c r="L573" t="s">
        <v>91</v>
      </c>
      <c r="M573" t="s">
        <v>92</v>
      </c>
      <c r="N573" t="s">
        <v>81</v>
      </c>
      <c r="O573" t="s">
        <v>20</v>
      </c>
      <c r="P573">
        <v>2</v>
      </c>
      <c r="Q573">
        <v>1200</v>
      </c>
      <c r="R573">
        <v>76</v>
      </c>
      <c r="S573" t="s">
        <v>78</v>
      </c>
      <c r="T573" t="s">
        <v>30</v>
      </c>
      <c r="U573" t="s">
        <v>4122</v>
      </c>
      <c r="V573" t="s">
        <v>36</v>
      </c>
      <c r="W573" t="s">
        <v>82</v>
      </c>
      <c r="X573">
        <v>4</v>
      </c>
    </row>
    <row r="574" spans="2:24">
      <c r="B574" t="s">
        <v>732</v>
      </c>
      <c r="C574" t="s">
        <v>160</v>
      </c>
      <c r="D574" t="s">
        <v>41</v>
      </c>
      <c r="E574" t="s">
        <v>3549</v>
      </c>
      <c r="F574" t="s">
        <v>150</v>
      </c>
      <c r="G574" t="s">
        <v>93</v>
      </c>
      <c r="H574">
        <v>36</v>
      </c>
      <c r="I574" t="s">
        <v>3550</v>
      </c>
      <c r="J574" t="s">
        <v>30</v>
      </c>
      <c r="K574" t="s">
        <v>43</v>
      </c>
      <c r="L574" t="s">
        <v>91</v>
      </c>
      <c r="M574" t="s">
        <v>92</v>
      </c>
      <c r="N574" t="s">
        <v>81</v>
      </c>
      <c r="O574" t="s">
        <v>20</v>
      </c>
      <c r="P574">
        <v>2</v>
      </c>
      <c r="Q574">
        <v>1200</v>
      </c>
      <c r="R574">
        <v>76</v>
      </c>
      <c r="S574" t="s">
        <v>78</v>
      </c>
      <c r="T574" t="s">
        <v>30</v>
      </c>
      <c r="U574" t="s">
        <v>4123</v>
      </c>
      <c r="V574" t="s">
        <v>36</v>
      </c>
      <c r="W574" t="s">
        <v>82</v>
      </c>
      <c r="X574">
        <v>4</v>
      </c>
    </row>
    <row r="575" spans="2:24">
      <c r="B575" t="s">
        <v>733</v>
      </c>
      <c r="C575" t="s">
        <v>160</v>
      </c>
      <c r="D575" t="s">
        <v>55</v>
      </c>
      <c r="E575" t="s">
        <v>3549</v>
      </c>
      <c r="F575" t="s">
        <v>150</v>
      </c>
      <c r="G575" t="s">
        <v>93</v>
      </c>
      <c r="H575">
        <v>37</v>
      </c>
      <c r="I575" t="s">
        <v>3550</v>
      </c>
      <c r="J575" t="s">
        <v>63</v>
      </c>
      <c r="K575" t="s">
        <v>42</v>
      </c>
      <c r="L575" t="s">
        <v>91</v>
      </c>
      <c r="M575" t="s">
        <v>92</v>
      </c>
      <c r="N575" t="s">
        <v>81</v>
      </c>
      <c r="O575" t="s">
        <v>35</v>
      </c>
      <c r="P575">
        <v>2.9</v>
      </c>
      <c r="Q575">
        <v>1200</v>
      </c>
      <c r="R575">
        <v>79</v>
      </c>
      <c r="S575" t="s">
        <v>78</v>
      </c>
      <c r="T575" t="s">
        <v>30</v>
      </c>
      <c r="U575" t="s">
        <v>4124</v>
      </c>
      <c r="V575" t="s">
        <v>36</v>
      </c>
      <c r="W575" t="s">
        <v>82</v>
      </c>
      <c r="X575">
        <v>4</v>
      </c>
    </row>
    <row r="576" spans="2:24">
      <c r="B576" t="s">
        <v>734</v>
      </c>
      <c r="C576" t="s">
        <v>160</v>
      </c>
      <c r="D576" t="s">
        <v>55</v>
      </c>
      <c r="E576" t="s">
        <v>3549</v>
      </c>
      <c r="F576" t="s">
        <v>150</v>
      </c>
      <c r="G576" t="s">
        <v>93</v>
      </c>
      <c r="H576">
        <v>37</v>
      </c>
      <c r="I576" t="s">
        <v>3550</v>
      </c>
      <c r="J576" t="s">
        <v>28</v>
      </c>
      <c r="K576" t="s">
        <v>42</v>
      </c>
      <c r="L576" t="s">
        <v>91</v>
      </c>
      <c r="M576" t="s">
        <v>92</v>
      </c>
      <c r="N576" t="s">
        <v>81</v>
      </c>
      <c r="O576" t="s">
        <v>35</v>
      </c>
      <c r="P576">
        <v>2.9</v>
      </c>
      <c r="Q576">
        <v>1200</v>
      </c>
      <c r="R576">
        <v>79</v>
      </c>
      <c r="S576" t="s">
        <v>78</v>
      </c>
      <c r="T576" t="s">
        <v>30</v>
      </c>
      <c r="U576" t="s">
        <v>4125</v>
      </c>
      <c r="V576" t="s">
        <v>36</v>
      </c>
      <c r="W576" t="s">
        <v>82</v>
      </c>
      <c r="X576">
        <v>4</v>
      </c>
    </row>
    <row r="577" spans="2:24">
      <c r="B577" t="s">
        <v>735</v>
      </c>
      <c r="C577" t="s">
        <v>160</v>
      </c>
      <c r="D577" t="s">
        <v>55</v>
      </c>
      <c r="E577" t="s">
        <v>3549</v>
      </c>
      <c r="F577" t="s">
        <v>150</v>
      </c>
      <c r="G577" t="s">
        <v>93</v>
      </c>
      <c r="H577">
        <v>37</v>
      </c>
      <c r="I577" t="s">
        <v>3550</v>
      </c>
      <c r="J577" t="s">
        <v>79</v>
      </c>
      <c r="K577" t="s">
        <v>42</v>
      </c>
      <c r="L577" t="s">
        <v>91</v>
      </c>
      <c r="M577" t="s">
        <v>92</v>
      </c>
      <c r="N577" t="s">
        <v>81</v>
      </c>
      <c r="O577" t="s">
        <v>35</v>
      </c>
      <c r="P577">
        <v>2.9</v>
      </c>
      <c r="Q577">
        <v>1200</v>
      </c>
      <c r="R577">
        <v>79</v>
      </c>
      <c r="S577" t="s">
        <v>78</v>
      </c>
      <c r="T577" t="s">
        <v>30</v>
      </c>
      <c r="U577" t="s">
        <v>4126</v>
      </c>
      <c r="V577" t="s">
        <v>36</v>
      </c>
      <c r="W577" t="s">
        <v>82</v>
      </c>
      <c r="X577">
        <v>4</v>
      </c>
    </row>
    <row r="578" spans="2:24">
      <c r="B578" t="s">
        <v>736</v>
      </c>
      <c r="C578" t="s">
        <v>160</v>
      </c>
      <c r="D578" t="s">
        <v>55</v>
      </c>
      <c r="E578" t="s">
        <v>3549</v>
      </c>
      <c r="F578" t="s">
        <v>150</v>
      </c>
      <c r="G578" t="s">
        <v>93</v>
      </c>
      <c r="H578">
        <v>37</v>
      </c>
      <c r="I578" t="s">
        <v>3550</v>
      </c>
      <c r="J578" t="s">
        <v>30</v>
      </c>
      <c r="K578" t="s">
        <v>42</v>
      </c>
      <c r="L578" t="s">
        <v>91</v>
      </c>
      <c r="M578" t="s">
        <v>92</v>
      </c>
      <c r="N578" t="s">
        <v>81</v>
      </c>
      <c r="O578" t="s">
        <v>35</v>
      </c>
      <c r="P578">
        <v>2.9</v>
      </c>
      <c r="Q578">
        <v>1200</v>
      </c>
      <c r="R578">
        <v>79</v>
      </c>
      <c r="S578" t="s">
        <v>78</v>
      </c>
      <c r="T578" t="s">
        <v>30</v>
      </c>
      <c r="U578" t="s">
        <v>4127</v>
      </c>
      <c r="V578" t="s">
        <v>36</v>
      </c>
      <c r="W578" t="s">
        <v>82</v>
      </c>
      <c r="X578">
        <v>4</v>
      </c>
    </row>
    <row r="579" spans="2:24">
      <c r="B579" t="s">
        <v>737</v>
      </c>
      <c r="C579" t="s">
        <v>160</v>
      </c>
      <c r="D579" t="s">
        <v>41</v>
      </c>
      <c r="E579" t="s">
        <v>3549</v>
      </c>
      <c r="F579" t="s">
        <v>150</v>
      </c>
      <c r="G579" t="s">
        <v>94</v>
      </c>
      <c r="H579">
        <v>18</v>
      </c>
      <c r="I579" t="s">
        <v>3550</v>
      </c>
      <c r="J579" t="s">
        <v>63</v>
      </c>
      <c r="K579" t="s">
        <v>43</v>
      </c>
      <c r="L579" t="s">
        <v>91</v>
      </c>
      <c r="M579" t="s">
        <v>95</v>
      </c>
      <c r="N579" t="s">
        <v>81</v>
      </c>
      <c r="O579" t="s">
        <v>3552</v>
      </c>
      <c r="P579">
        <v>1.7</v>
      </c>
      <c r="Q579">
        <v>600</v>
      </c>
      <c r="R579">
        <v>73</v>
      </c>
      <c r="S579" t="s">
        <v>78</v>
      </c>
      <c r="T579" t="s">
        <v>30</v>
      </c>
      <c r="U579" t="s">
        <v>4128</v>
      </c>
      <c r="V579" t="s">
        <v>36</v>
      </c>
      <c r="W579" t="s">
        <v>82</v>
      </c>
      <c r="X579">
        <v>4</v>
      </c>
    </row>
    <row r="580" spans="2:24">
      <c r="B580" t="s">
        <v>738</v>
      </c>
      <c r="C580" t="s">
        <v>160</v>
      </c>
      <c r="D580" t="s">
        <v>41</v>
      </c>
      <c r="E580" t="s">
        <v>3549</v>
      </c>
      <c r="F580" t="s">
        <v>150</v>
      </c>
      <c r="G580" t="s">
        <v>94</v>
      </c>
      <c r="H580">
        <v>18</v>
      </c>
      <c r="I580" t="s">
        <v>3550</v>
      </c>
      <c r="J580" t="s">
        <v>28</v>
      </c>
      <c r="K580" t="s">
        <v>43</v>
      </c>
      <c r="L580" t="s">
        <v>91</v>
      </c>
      <c r="M580" t="s">
        <v>95</v>
      </c>
      <c r="N580" t="s">
        <v>81</v>
      </c>
      <c r="O580" t="s">
        <v>3552</v>
      </c>
      <c r="P580">
        <v>1.7</v>
      </c>
      <c r="Q580">
        <v>600</v>
      </c>
      <c r="R580">
        <v>73</v>
      </c>
      <c r="S580" t="s">
        <v>78</v>
      </c>
      <c r="T580" t="s">
        <v>30</v>
      </c>
      <c r="U580" t="s">
        <v>4129</v>
      </c>
      <c r="V580" t="s">
        <v>36</v>
      </c>
      <c r="W580" t="s">
        <v>82</v>
      </c>
      <c r="X580">
        <v>4</v>
      </c>
    </row>
    <row r="581" spans="2:24">
      <c r="B581" t="s">
        <v>739</v>
      </c>
      <c r="C581" t="s">
        <v>160</v>
      </c>
      <c r="D581" t="s">
        <v>41</v>
      </c>
      <c r="E581" t="s">
        <v>3549</v>
      </c>
      <c r="F581" t="s">
        <v>150</v>
      </c>
      <c r="G581" t="s">
        <v>94</v>
      </c>
      <c r="H581">
        <v>18</v>
      </c>
      <c r="I581" t="s">
        <v>3550</v>
      </c>
      <c r="J581" t="s">
        <v>79</v>
      </c>
      <c r="K581" t="s">
        <v>43</v>
      </c>
      <c r="L581" t="s">
        <v>91</v>
      </c>
      <c r="M581" t="s">
        <v>95</v>
      </c>
      <c r="N581" t="s">
        <v>81</v>
      </c>
      <c r="O581" t="s">
        <v>3552</v>
      </c>
      <c r="P581">
        <v>1.7</v>
      </c>
      <c r="Q581">
        <v>600</v>
      </c>
      <c r="R581">
        <v>73</v>
      </c>
      <c r="S581" t="s">
        <v>78</v>
      </c>
      <c r="T581" t="s">
        <v>30</v>
      </c>
      <c r="U581" t="s">
        <v>4130</v>
      </c>
      <c r="V581" t="s">
        <v>36</v>
      </c>
      <c r="W581" t="s">
        <v>82</v>
      </c>
      <c r="X581">
        <v>4</v>
      </c>
    </row>
    <row r="582" spans="2:24">
      <c r="B582" t="s">
        <v>740</v>
      </c>
      <c r="C582" t="s">
        <v>160</v>
      </c>
      <c r="D582" t="s">
        <v>41</v>
      </c>
      <c r="E582" t="s">
        <v>3549</v>
      </c>
      <c r="F582" t="s">
        <v>150</v>
      </c>
      <c r="G582" t="s">
        <v>94</v>
      </c>
      <c r="H582">
        <v>18</v>
      </c>
      <c r="I582" t="s">
        <v>3550</v>
      </c>
      <c r="J582" t="s">
        <v>30</v>
      </c>
      <c r="K582" t="s">
        <v>43</v>
      </c>
      <c r="L582" t="s">
        <v>91</v>
      </c>
      <c r="M582" t="s">
        <v>95</v>
      </c>
      <c r="N582" t="s">
        <v>81</v>
      </c>
      <c r="O582" t="s">
        <v>3552</v>
      </c>
      <c r="P582">
        <v>1.7</v>
      </c>
      <c r="Q582">
        <v>600</v>
      </c>
      <c r="R582">
        <v>73</v>
      </c>
      <c r="S582" t="s">
        <v>78</v>
      </c>
      <c r="T582" t="s">
        <v>30</v>
      </c>
      <c r="U582" t="s">
        <v>4131</v>
      </c>
      <c r="V582" t="s">
        <v>36</v>
      </c>
      <c r="W582" t="s">
        <v>82</v>
      </c>
      <c r="X582">
        <v>4</v>
      </c>
    </row>
    <row r="583" spans="2:24">
      <c r="B583" t="s">
        <v>741</v>
      </c>
      <c r="C583" t="s">
        <v>160</v>
      </c>
      <c r="D583" t="s">
        <v>55</v>
      </c>
      <c r="E583" t="s">
        <v>3549</v>
      </c>
      <c r="F583" t="s">
        <v>150</v>
      </c>
      <c r="G583" t="s">
        <v>94</v>
      </c>
      <c r="H583">
        <v>19</v>
      </c>
      <c r="I583" t="s">
        <v>3550</v>
      </c>
      <c r="J583" t="s">
        <v>63</v>
      </c>
      <c r="K583" t="s">
        <v>42</v>
      </c>
      <c r="L583" t="s">
        <v>91</v>
      </c>
      <c r="M583" t="s">
        <v>95</v>
      </c>
      <c r="N583" t="s">
        <v>81</v>
      </c>
      <c r="O583" t="s">
        <v>20</v>
      </c>
      <c r="P583">
        <v>0.8</v>
      </c>
      <c r="Q583">
        <v>600</v>
      </c>
      <c r="R583">
        <v>76</v>
      </c>
      <c r="S583" t="s">
        <v>78</v>
      </c>
      <c r="T583" t="s">
        <v>30</v>
      </c>
      <c r="U583" t="s">
        <v>4132</v>
      </c>
      <c r="V583" t="s">
        <v>36</v>
      </c>
      <c r="W583" t="s">
        <v>82</v>
      </c>
      <c r="X583">
        <v>4</v>
      </c>
    </row>
    <row r="584" spans="2:24">
      <c r="B584" t="s">
        <v>742</v>
      </c>
      <c r="C584" t="s">
        <v>160</v>
      </c>
      <c r="D584" t="s">
        <v>55</v>
      </c>
      <c r="E584" t="s">
        <v>3549</v>
      </c>
      <c r="F584" t="s">
        <v>150</v>
      </c>
      <c r="G584" t="s">
        <v>94</v>
      </c>
      <c r="H584">
        <v>19</v>
      </c>
      <c r="I584" t="s">
        <v>3550</v>
      </c>
      <c r="J584" t="s">
        <v>28</v>
      </c>
      <c r="K584" t="s">
        <v>42</v>
      </c>
      <c r="L584" t="s">
        <v>91</v>
      </c>
      <c r="M584" t="s">
        <v>95</v>
      </c>
      <c r="N584" t="s">
        <v>81</v>
      </c>
      <c r="O584" t="s">
        <v>20</v>
      </c>
      <c r="P584">
        <v>0.8</v>
      </c>
      <c r="Q584">
        <v>600</v>
      </c>
      <c r="R584">
        <v>76</v>
      </c>
      <c r="S584" t="s">
        <v>78</v>
      </c>
      <c r="T584" t="s">
        <v>30</v>
      </c>
      <c r="U584" t="s">
        <v>4133</v>
      </c>
      <c r="V584" t="s">
        <v>36</v>
      </c>
      <c r="W584" t="s">
        <v>82</v>
      </c>
      <c r="X584">
        <v>4</v>
      </c>
    </row>
    <row r="585" spans="2:24">
      <c r="B585" t="s">
        <v>743</v>
      </c>
      <c r="C585" t="s">
        <v>160</v>
      </c>
      <c r="D585" t="s">
        <v>55</v>
      </c>
      <c r="E585" t="s">
        <v>3549</v>
      </c>
      <c r="F585" t="s">
        <v>150</v>
      </c>
      <c r="G585" t="s">
        <v>94</v>
      </c>
      <c r="H585">
        <v>19</v>
      </c>
      <c r="I585" t="s">
        <v>3550</v>
      </c>
      <c r="J585" t="s">
        <v>79</v>
      </c>
      <c r="K585" t="s">
        <v>42</v>
      </c>
      <c r="L585" t="s">
        <v>91</v>
      </c>
      <c r="M585" t="s">
        <v>95</v>
      </c>
      <c r="N585" t="s">
        <v>81</v>
      </c>
      <c r="O585" t="s">
        <v>20</v>
      </c>
      <c r="P585">
        <v>0.8</v>
      </c>
      <c r="Q585">
        <v>600</v>
      </c>
      <c r="R585">
        <v>76</v>
      </c>
      <c r="S585" t="s">
        <v>78</v>
      </c>
      <c r="T585" t="s">
        <v>30</v>
      </c>
      <c r="U585" t="s">
        <v>4134</v>
      </c>
      <c r="V585" t="s">
        <v>36</v>
      </c>
      <c r="W585" t="s">
        <v>82</v>
      </c>
      <c r="X585">
        <v>4</v>
      </c>
    </row>
    <row r="586" spans="2:24">
      <c r="B586" t="s">
        <v>744</v>
      </c>
      <c r="C586" t="s">
        <v>160</v>
      </c>
      <c r="D586" t="s">
        <v>55</v>
      </c>
      <c r="E586" t="s">
        <v>3549</v>
      </c>
      <c r="F586" t="s">
        <v>150</v>
      </c>
      <c r="G586" t="s">
        <v>94</v>
      </c>
      <c r="H586">
        <v>19</v>
      </c>
      <c r="I586" t="s">
        <v>3550</v>
      </c>
      <c r="J586" t="s">
        <v>30</v>
      </c>
      <c r="K586" t="s">
        <v>42</v>
      </c>
      <c r="L586" t="s">
        <v>91</v>
      </c>
      <c r="M586" t="s">
        <v>95</v>
      </c>
      <c r="N586" t="s">
        <v>81</v>
      </c>
      <c r="O586" t="s">
        <v>20</v>
      </c>
      <c r="P586">
        <v>0.8</v>
      </c>
      <c r="Q586">
        <v>600</v>
      </c>
      <c r="R586">
        <v>76</v>
      </c>
      <c r="S586" t="s">
        <v>78</v>
      </c>
      <c r="T586" t="s">
        <v>30</v>
      </c>
      <c r="U586" t="s">
        <v>4135</v>
      </c>
      <c r="V586" t="s">
        <v>36</v>
      </c>
      <c r="W586" t="s">
        <v>82</v>
      </c>
      <c r="X586">
        <v>4</v>
      </c>
    </row>
    <row r="587" spans="2:24">
      <c r="B587" t="s">
        <v>745</v>
      </c>
      <c r="C587" t="s">
        <v>160</v>
      </c>
      <c r="D587" t="s">
        <v>41</v>
      </c>
      <c r="E587" t="s">
        <v>3549</v>
      </c>
      <c r="F587" t="s">
        <v>150</v>
      </c>
      <c r="G587" t="s">
        <v>94</v>
      </c>
      <c r="H587">
        <v>24</v>
      </c>
      <c r="I587" t="s">
        <v>3550</v>
      </c>
      <c r="J587" t="s">
        <v>63</v>
      </c>
      <c r="K587" t="s">
        <v>43</v>
      </c>
      <c r="L587" t="s">
        <v>91</v>
      </c>
      <c r="M587" t="s">
        <v>95</v>
      </c>
      <c r="N587" t="s">
        <v>81</v>
      </c>
      <c r="O587" t="s">
        <v>3552</v>
      </c>
      <c r="P587">
        <v>1.7</v>
      </c>
      <c r="Q587">
        <v>800</v>
      </c>
      <c r="R587">
        <v>73</v>
      </c>
      <c r="S587" t="s">
        <v>78</v>
      </c>
      <c r="T587" t="s">
        <v>30</v>
      </c>
      <c r="U587" t="s">
        <v>4136</v>
      </c>
      <c r="V587" t="s">
        <v>36</v>
      </c>
      <c r="W587" t="s">
        <v>82</v>
      </c>
      <c r="X587">
        <v>4</v>
      </c>
    </row>
    <row r="588" spans="2:24">
      <c r="B588" t="s">
        <v>746</v>
      </c>
      <c r="C588" t="s">
        <v>160</v>
      </c>
      <c r="D588" t="s">
        <v>41</v>
      </c>
      <c r="E588" t="s">
        <v>3549</v>
      </c>
      <c r="F588" t="s">
        <v>150</v>
      </c>
      <c r="G588" t="s">
        <v>94</v>
      </c>
      <c r="H588">
        <v>24</v>
      </c>
      <c r="I588" t="s">
        <v>3550</v>
      </c>
      <c r="J588" t="s">
        <v>28</v>
      </c>
      <c r="K588" t="s">
        <v>43</v>
      </c>
      <c r="L588" t="s">
        <v>91</v>
      </c>
      <c r="M588" t="s">
        <v>95</v>
      </c>
      <c r="N588" t="s">
        <v>81</v>
      </c>
      <c r="O588" t="s">
        <v>3552</v>
      </c>
      <c r="P588">
        <v>1.7</v>
      </c>
      <c r="Q588">
        <v>800</v>
      </c>
      <c r="R588">
        <v>73</v>
      </c>
      <c r="S588" t="s">
        <v>78</v>
      </c>
      <c r="T588" t="s">
        <v>30</v>
      </c>
      <c r="U588" t="s">
        <v>4137</v>
      </c>
      <c r="V588" t="s">
        <v>36</v>
      </c>
      <c r="W588" t="s">
        <v>82</v>
      </c>
      <c r="X588">
        <v>4</v>
      </c>
    </row>
    <row r="589" spans="2:24">
      <c r="B589" t="s">
        <v>747</v>
      </c>
      <c r="C589" t="s">
        <v>160</v>
      </c>
      <c r="D589" t="s">
        <v>41</v>
      </c>
      <c r="E589" t="s">
        <v>3549</v>
      </c>
      <c r="F589" t="s">
        <v>150</v>
      </c>
      <c r="G589" t="s">
        <v>94</v>
      </c>
      <c r="H589">
        <v>24</v>
      </c>
      <c r="I589" t="s">
        <v>3550</v>
      </c>
      <c r="J589" t="s">
        <v>79</v>
      </c>
      <c r="K589" t="s">
        <v>43</v>
      </c>
      <c r="L589" t="s">
        <v>91</v>
      </c>
      <c r="M589" t="s">
        <v>95</v>
      </c>
      <c r="N589" t="s">
        <v>81</v>
      </c>
      <c r="O589" t="s">
        <v>3552</v>
      </c>
      <c r="P589">
        <v>1.7</v>
      </c>
      <c r="Q589">
        <v>800</v>
      </c>
      <c r="R589">
        <v>73</v>
      </c>
      <c r="S589" t="s">
        <v>78</v>
      </c>
      <c r="T589" t="s">
        <v>30</v>
      </c>
      <c r="U589" t="s">
        <v>4138</v>
      </c>
      <c r="V589" t="s">
        <v>36</v>
      </c>
      <c r="W589" t="s">
        <v>82</v>
      </c>
      <c r="X589">
        <v>4</v>
      </c>
    </row>
    <row r="590" spans="2:24">
      <c r="B590" t="s">
        <v>748</v>
      </c>
      <c r="C590" t="s">
        <v>160</v>
      </c>
      <c r="D590" t="s">
        <v>41</v>
      </c>
      <c r="E590" t="s">
        <v>3549</v>
      </c>
      <c r="F590" t="s">
        <v>150</v>
      </c>
      <c r="G590" t="s">
        <v>94</v>
      </c>
      <c r="H590">
        <v>24</v>
      </c>
      <c r="I590" t="s">
        <v>3550</v>
      </c>
      <c r="J590" t="s">
        <v>30</v>
      </c>
      <c r="K590" t="s">
        <v>43</v>
      </c>
      <c r="L590" t="s">
        <v>91</v>
      </c>
      <c r="M590" t="s">
        <v>95</v>
      </c>
      <c r="N590" t="s">
        <v>81</v>
      </c>
      <c r="O590" t="s">
        <v>3552</v>
      </c>
      <c r="P590">
        <v>1.7</v>
      </c>
      <c r="Q590">
        <v>800</v>
      </c>
      <c r="R590">
        <v>73</v>
      </c>
      <c r="S590" t="s">
        <v>78</v>
      </c>
      <c r="T590" t="s">
        <v>30</v>
      </c>
      <c r="U590" t="s">
        <v>4139</v>
      </c>
      <c r="V590" t="s">
        <v>36</v>
      </c>
      <c r="W590" t="s">
        <v>82</v>
      </c>
      <c r="X590">
        <v>4</v>
      </c>
    </row>
    <row r="591" spans="2:24">
      <c r="B591" t="s">
        <v>749</v>
      </c>
      <c r="C591" t="s">
        <v>160</v>
      </c>
      <c r="D591" t="s">
        <v>55</v>
      </c>
      <c r="E591" t="s">
        <v>3549</v>
      </c>
      <c r="F591" t="s">
        <v>150</v>
      </c>
      <c r="G591" t="s">
        <v>94</v>
      </c>
      <c r="H591">
        <v>25</v>
      </c>
      <c r="I591" t="s">
        <v>3550</v>
      </c>
      <c r="J591" t="s">
        <v>63</v>
      </c>
      <c r="K591" t="s">
        <v>42</v>
      </c>
      <c r="L591" t="s">
        <v>91</v>
      </c>
      <c r="M591" t="s">
        <v>95</v>
      </c>
      <c r="N591" t="s">
        <v>81</v>
      </c>
      <c r="O591" t="s">
        <v>20</v>
      </c>
      <c r="P591">
        <v>1.7</v>
      </c>
      <c r="Q591">
        <v>800</v>
      </c>
      <c r="R591">
        <v>76</v>
      </c>
      <c r="S591" t="s">
        <v>78</v>
      </c>
      <c r="T591" t="s">
        <v>30</v>
      </c>
      <c r="U591" t="s">
        <v>4140</v>
      </c>
      <c r="V591" t="s">
        <v>36</v>
      </c>
      <c r="W591" t="s">
        <v>82</v>
      </c>
      <c r="X591">
        <v>4</v>
      </c>
    </row>
    <row r="592" spans="2:24">
      <c r="B592" t="s">
        <v>750</v>
      </c>
      <c r="C592" t="s">
        <v>160</v>
      </c>
      <c r="D592" t="s">
        <v>55</v>
      </c>
      <c r="E592" t="s">
        <v>3549</v>
      </c>
      <c r="F592" t="s">
        <v>150</v>
      </c>
      <c r="G592" t="s">
        <v>94</v>
      </c>
      <c r="H592">
        <v>25</v>
      </c>
      <c r="I592" t="s">
        <v>3550</v>
      </c>
      <c r="J592" t="s">
        <v>28</v>
      </c>
      <c r="K592" t="s">
        <v>42</v>
      </c>
      <c r="L592" t="s">
        <v>91</v>
      </c>
      <c r="M592" t="s">
        <v>95</v>
      </c>
      <c r="N592" t="s">
        <v>81</v>
      </c>
      <c r="O592" t="s">
        <v>20</v>
      </c>
      <c r="P592">
        <v>1.7</v>
      </c>
      <c r="Q592">
        <v>800</v>
      </c>
      <c r="R592">
        <v>76</v>
      </c>
      <c r="S592" t="s">
        <v>78</v>
      </c>
      <c r="T592" t="s">
        <v>30</v>
      </c>
      <c r="U592" t="s">
        <v>4141</v>
      </c>
      <c r="V592" t="s">
        <v>36</v>
      </c>
      <c r="W592" t="s">
        <v>82</v>
      </c>
      <c r="X592">
        <v>4</v>
      </c>
    </row>
    <row r="593" spans="2:24">
      <c r="B593" t="s">
        <v>751</v>
      </c>
      <c r="C593" t="s">
        <v>160</v>
      </c>
      <c r="D593" t="s">
        <v>55</v>
      </c>
      <c r="E593" t="s">
        <v>3549</v>
      </c>
      <c r="F593" t="s">
        <v>150</v>
      </c>
      <c r="G593" t="s">
        <v>94</v>
      </c>
      <c r="H593">
        <v>25</v>
      </c>
      <c r="I593" t="s">
        <v>3550</v>
      </c>
      <c r="J593" t="s">
        <v>79</v>
      </c>
      <c r="K593" t="s">
        <v>42</v>
      </c>
      <c r="L593" t="s">
        <v>91</v>
      </c>
      <c r="M593" t="s">
        <v>95</v>
      </c>
      <c r="N593" t="s">
        <v>81</v>
      </c>
      <c r="O593" t="s">
        <v>20</v>
      </c>
      <c r="P593">
        <v>1.7</v>
      </c>
      <c r="Q593">
        <v>800</v>
      </c>
      <c r="R593">
        <v>76</v>
      </c>
      <c r="S593" t="s">
        <v>78</v>
      </c>
      <c r="T593" t="s">
        <v>30</v>
      </c>
      <c r="U593" t="s">
        <v>4142</v>
      </c>
      <c r="V593" t="s">
        <v>36</v>
      </c>
      <c r="W593" t="s">
        <v>82</v>
      </c>
      <c r="X593">
        <v>4</v>
      </c>
    </row>
    <row r="594" spans="2:24">
      <c r="B594" t="s">
        <v>752</v>
      </c>
      <c r="C594" t="s">
        <v>160</v>
      </c>
      <c r="D594" t="s">
        <v>55</v>
      </c>
      <c r="E594" t="s">
        <v>3549</v>
      </c>
      <c r="F594" t="s">
        <v>150</v>
      </c>
      <c r="G594" t="s">
        <v>94</v>
      </c>
      <c r="H594">
        <v>25</v>
      </c>
      <c r="I594" t="s">
        <v>3550</v>
      </c>
      <c r="J594" t="s">
        <v>30</v>
      </c>
      <c r="K594" t="s">
        <v>42</v>
      </c>
      <c r="L594" t="s">
        <v>91</v>
      </c>
      <c r="M594" t="s">
        <v>95</v>
      </c>
      <c r="N594" t="s">
        <v>81</v>
      </c>
      <c r="O594" t="s">
        <v>20</v>
      </c>
      <c r="P594">
        <v>1.7</v>
      </c>
      <c r="Q594">
        <v>800</v>
      </c>
      <c r="R594">
        <v>76</v>
      </c>
      <c r="S594" t="s">
        <v>78</v>
      </c>
      <c r="T594" t="s">
        <v>30</v>
      </c>
      <c r="U594" t="s">
        <v>4143</v>
      </c>
      <c r="V594" t="s">
        <v>36</v>
      </c>
      <c r="W594" t="s">
        <v>82</v>
      </c>
      <c r="X594">
        <v>4</v>
      </c>
    </row>
    <row r="595" spans="2:24">
      <c r="B595" t="s">
        <v>753</v>
      </c>
      <c r="C595" t="s">
        <v>160</v>
      </c>
      <c r="D595" t="s">
        <v>41</v>
      </c>
      <c r="E595" t="s">
        <v>3549</v>
      </c>
      <c r="F595" t="s">
        <v>150</v>
      </c>
      <c r="G595" t="s">
        <v>94</v>
      </c>
      <c r="H595">
        <v>30</v>
      </c>
      <c r="I595" t="s">
        <v>3550</v>
      </c>
      <c r="J595" t="s">
        <v>63</v>
      </c>
      <c r="K595" t="s">
        <v>43</v>
      </c>
      <c r="L595" t="s">
        <v>91</v>
      </c>
      <c r="M595" t="s">
        <v>95</v>
      </c>
      <c r="N595" t="s">
        <v>81</v>
      </c>
      <c r="O595" t="s">
        <v>20</v>
      </c>
      <c r="P595">
        <v>2</v>
      </c>
      <c r="Q595">
        <v>1000</v>
      </c>
      <c r="R595">
        <v>76</v>
      </c>
      <c r="S595" t="s">
        <v>78</v>
      </c>
      <c r="T595" t="s">
        <v>30</v>
      </c>
      <c r="U595" t="s">
        <v>4144</v>
      </c>
      <c r="V595" t="s">
        <v>36</v>
      </c>
      <c r="W595" t="s">
        <v>82</v>
      </c>
      <c r="X595">
        <v>4</v>
      </c>
    </row>
    <row r="596" spans="2:24">
      <c r="B596" t="s">
        <v>754</v>
      </c>
      <c r="C596" t="s">
        <v>160</v>
      </c>
      <c r="D596" t="s">
        <v>41</v>
      </c>
      <c r="E596" t="s">
        <v>3549</v>
      </c>
      <c r="F596" t="s">
        <v>150</v>
      </c>
      <c r="G596" t="s">
        <v>94</v>
      </c>
      <c r="H596">
        <v>30</v>
      </c>
      <c r="I596" t="s">
        <v>3550</v>
      </c>
      <c r="J596" t="s">
        <v>28</v>
      </c>
      <c r="K596" t="s">
        <v>43</v>
      </c>
      <c r="L596" t="s">
        <v>91</v>
      </c>
      <c r="M596" t="s">
        <v>95</v>
      </c>
      <c r="N596" t="s">
        <v>81</v>
      </c>
      <c r="O596" t="s">
        <v>20</v>
      </c>
      <c r="P596">
        <v>2</v>
      </c>
      <c r="Q596">
        <v>1000</v>
      </c>
      <c r="R596">
        <v>76</v>
      </c>
      <c r="S596" t="s">
        <v>78</v>
      </c>
      <c r="T596" t="s">
        <v>30</v>
      </c>
      <c r="U596" t="s">
        <v>4145</v>
      </c>
      <c r="V596" t="s">
        <v>36</v>
      </c>
      <c r="W596" t="s">
        <v>82</v>
      </c>
      <c r="X596">
        <v>4</v>
      </c>
    </row>
    <row r="597" spans="2:24">
      <c r="B597" t="s">
        <v>755</v>
      </c>
      <c r="C597" t="s">
        <v>160</v>
      </c>
      <c r="D597" t="s">
        <v>41</v>
      </c>
      <c r="E597" t="s">
        <v>3549</v>
      </c>
      <c r="F597" t="s">
        <v>150</v>
      </c>
      <c r="G597" t="s">
        <v>94</v>
      </c>
      <c r="H597">
        <v>30</v>
      </c>
      <c r="I597" t="s">
        <v>3550</v>
      </c>
      <c r="J597" t="s">
        <v>79</v>
      </c>
      <c r="K597" t="s">
        <v>43</v>
      </c>
      <c r="L597" t="s">
        <v>91</v>
      </c>
      <c r="M597" t="s">
        <v>95</v>
      </c>
      <c r="N597" t="s">
        <v>81</v>
      </c>
      <c r="O597" t="s">
        <v>20</v>
      </c>
      <c r="P597">
        <v>2</v>
      </c>
      <c r="Q597">
        <v>1000</v>
      </c>
      <c r="R597">
        <v>76</v>
      </c>
      <c r="S597" t="s">
        <v>78</v>
      </c>
      <c r="T597" t="s">
        <v>30</v>
      </c>
      <c r="U597" t="s">
        <v>4146</v>
      </c>
      <c r="V597" t="s">
        <v>36</v>
      </c>
      <c r="W597" t="s">
        <v>82</v>
      </c>
      <c r="X597">
        <v>4</v>
      </c>
    </row>
    <row r="598" spans="2:24">
      <c r="B598" t="s">
        <v>756</v>
      </c>
      <c r="C598" t="s">
        <v>160</v>
      </c>
      <c r="D598" t="s">
        <v>41</v>
      </c>
      <c r="E598" t="s">
        <v>3549</v>
      </c>
      <c r="F598" t="s">
        <v>150</v>
      </c>
      <c r="G598" t="s">
        <v>94</v>
      </c>
      <c r="H598">
        <v>30</v>
      </c>
      <c r="I598" t="s">
        <v>3550</v>
      </c>
      <c r="J598" t="s">
        <v>30</v>
      </c>
      <c r="K598" t="s">
        <v>43</v>
      </c>
      <c r="L598" t="s">
        <v>91</v>
      </c>
      <c r="M598" t="s">
        <v>95</v>
      </c>
      <c r="N598" t="s">
        <v>81</v>
      </c>
      <c r="O598" t="s">
        <v>20</v>
      </c>
      <c r="P598">
        <v>2</v>
      </c>
      <c r="Q598">
        <v>1000</v>
      </c>
      <c r="R598">
        <v>76</v>
      </c>
      <c r="S598" t="s">
        <v>78</v>
      </c>
      <c r="T598" t="s">
        <v>30</v>
      </c>
      <c r="U598" t="s">
        <v>4147</v>
      </c>
      <c r="V598" t="s">
        <v>36</v>
      </c>
      <c r="W598" t="s">
        <v>82</v>
      </c>
      <c r="X598">
        <v>4</v>
      </c>
    </row>
    <row r="599" spans="2:24">
      <c r="B599" t="s">
        <v>757</v>
      </c>
      <c r="C599" t="s">
        <v>160</v>
      </c>
      <c r="D599" t="s">
        <v>55</v>
      </c>
      <c r="E599" t="s">
        <v>3549</v>
      </c>
      <c r="F599" t="s">
        <v>150</v>
      </c>
      <c r="G599" t="s">
        <v>94</v>
      </c>
      <c r="H599">
        <v>31</v>
      </c>
      <c r="I599" t="s">
        <v>3550</v>
      </c>
      <c r="J599" t="s">
        <v>63</v>
      </c>
      <c r="K599" t="s">
        <v>42</v>
      </c>
      <c r="L599" t="s">
        <v>91</v>
      </c>
      <c r="M599" t="s">
        <v>95</v>
      </c>
      <c r="N599" t="s">
        <v>81</v>
      </c>
      <c r="O599" t="s">
        <v>20</v>
      </c>
      <c r="P599">
        <v>2.2000000000000002</v>
      </c>
      <c r="Q599">
        <v>1000</v>
      </c>
      <c r="R599">
        <v>79</v>
      </c>
      <c r="S599" t="s">
        <v>78</v>
      </c>
      <c r="T599" t="s">
        <v>30</v>
      </c>
      <c r="U599" t="s">
        <v>4148</v>
      </c>
      <c r="V599" t="s">
        <v>36</v>
      </c>
      <c r="W599" t="s">
        <v>82</v>
      </c>
      <c r="X599">
        <v>4</v>
      </c>
    </row>
    <row r="600" spans="2:24">
      <c r="B600" t="s">
        <v>758</v>
      </c>
      <c r="C600" t="s">
        <v>160</v>
      </c>
      <c r="D600" t="s">
        <v>55</v>
      </c>
      <c r="E600" t="s">
        <v>3549</v>
      </c>
      <c r="F600" t="s">
        <v>150</v>
      </c>
      <c r="G600" t="s">
        <v>94</v>
      </c>
      <c r="H600">
        <v>31</v>
      </c>
      <c r="I600" t="s">
        <v>3550</v>
      </c>
      <c r="J600" t="s">
        <v>28</v>
      </c>
      <c r="K600" t="s">
        <v>42</v>
      </c>
      <c r="L600" t="s">
        <v>91</v>
      </c>
      <c r="M600" t="s">
        <v>95</v>
      </c>
      <c r="N600" t="s">
        <v>81</v>
      </c>
      <c r="O600" t="s">
        <v>20</v>
      </c>
      <c r="P600">
        <v>2.2000000000000002</v>
      </c>
      <c r="Q600">
        <v>1000</v>
      </c>
      <c r="R600">
        <v>79</v>
      </c>
      <c r="S600" t="s">
        <v>78</v>
      </c>
      <c r="T600" t="s">
        <v>30</v>
      </c>
      <c r="U600" t="s">
        <v>4149</v>
      </c>
      <c r="V600" t="s">
        <v>36</v>
      </c>
      <c r="W600" t="s">
        <v>82</v>
      </c>
      <c r="X600">
        <v>4</v>
      </c>
    </row>
    <row r="601" spans="2:24">
      <c r="B601" t="s">
        <v>759</v>
      </c>
      <c r="C601" t="s">
        <v>160</v>
      </c>
      <c r="D601" t="s">
        <v>55</v>
      </c>
      <c r="E601" t="s">
        <v>3549</v>
      </c>
      <c r="F601" t="s">
        <v>150</v>
      </c>
      <c r="G601" t="s">
        <v>94</v>
      </c>
      <c r="H601">
        <v>31</v>
      </c>
      <c r="I601" t="s">
        <v>3550</v>
      </c>
      <c r="J601" t="s">
        <v>79</v>
      </c>
      <c r="K601" t="s">
        <v>42</v>
      </c>
      <c r="L601" t="s">
        <v>91</v>
      </c>
      <c r="M601" t="s">
        <v>95</v>
      </c>
      <c r="N601" t="s">
        <v>81</v>
      </c>
      <c r="O601" t="s">
        <v>20</v>
      </c>
      <c r="P601">
        <v>2.2000000000000002</v>
      </c>
      <c r="Q601">
        <v>1000</v>
      </c>
      <c r="R601">
        <v>79</v>
      </c>
      <c r="S601" t="s">
        <v>78</v>
      </c>
      <c r="T601" t="s">
        <v>30</v>
      </c>
      <c r="U601" t="s">
        <v>4150</v>
      </c>
      <c r="V601" t="s">
        <v>36</v>
      </c>
      <c r="W601" t="s">
        <v>82</v>
      </c>
      <c r="X601">
        <v>4</v>
      </c>
    </row>
    <row r="602" spans="2:24">
      <c r="B602" t="s">
        <v>760</v>
      </c>
      <c r="C602" t="s">
        <v>160</v>
      </c>
      <c r="D602" t="s">
        <v>55</v>
      </c>
      <c r="E602" t="s">
        <v>3549</v>
      </c>
      <c r="F602" t="s">
        <v>150</v>
      </c>
      <c r="G602" t="s">
        <v>94</v>
      </c>
      <c r="H602">
        <v>31</v>
      </c>
      <c r="I602" t="s">
        <v>3550</v>
      </c>
      <c r="J602" t="s">
        <v>30</v>
      </c>
      <c r="K602" t="s">
        <v>42</v>
      </c>
      <c r="L602" t="s">
        <v>91</v>
      </c>
      <c r="M602" t="s">
        <v>95</v>
      </c>
      <c r="N602" t="s">
        <v>81</v>
      </c>
      <c r="O602" t="s">
        <v>20</v>
      </c>
      <c r="P602">
        <v>2.2000000000000002</v>
      </c>
      <c r="Q602">
        <v>1000</v>
      </c>
      <c r="R602">
        <v>79</v>
      </c>
      <c r="S602" t="s">
        <v>78</v>
      </c>
      <c r="T602" t="s">
        <v>30</v>
      </c>
      <c r="U602" t="s">
        <v>4151</v>
      </c>
      <c r="V602" t="s">
        <v>36</v>
      </c>
      <c r="W602" t="s">
        <v>82</v>
      </c>
      <c r="X602">
        <v>4</v>
      </c>
    </row>
    <row r="603" spans="2:24">
      <c r="B603" t="s">
        <v>761</v>
      </c>
      <c r="C603" t="s">
        <v>160</v>
      </c>
      <c r="D603" t="s">
        <v>41</v>
      </c>
      <c r="E603" t="s">
        <v>3549</v>
      </c>
      <c r="F603" t="s">
        <v>150</v>
      </c>
      <c r="G603" t="s">
        <v>94</v>
      </c>
      <c r="H603">
        <v>36</v>
      </c>
      <c r="I603" t="s">
        <v>3550</v>
      </c>
      <c r="J603" t="s">
        <v>63</v>
      </c>
      <c r="K603" t="s">
        <v>43</v>
      </c>
      <c r="L603" t="s">
        <v>91</v>
      </c>
      <c r="M603" t="s">
        <v>95</v>
      </c>
      <c r="N603" t="s">
        <v>81</v>
      </c>
      <c r="O603" t="s">
        <v>20</v>
      </c>
      <c r="P603">
        <v>2</v>
      </c>
      <c r="Q603">
        <v>1200</v>
      </c>
      <c r="R603">
        <v>76</v>
      </c>
      <c r="S603" t="s">
        <v>78</v>
      </c>
      <c r="T603" t="s">
        <v>30</v>
      </c>
      <c r="U603" t="s">
        <v>4152</v>
      </c>
      <c r="V603" t="s">
        <v>36</v>
      </c>
      <c r="W603" t="s">
        <v>82</v>
      </c>
      <c r="X603">
        <v>4</v>
      </c>
    </row>
    <row r="604" spans="2:24">
      <c r="B604" t="s">
        <v>762</v>
      </c>
      <c r="C604" t="s">
        <v>160</v>
      </c>
      <c r="D604" t="s">
        <v>41</v>
      </c>
      <c r="E604" t="s">
        <v>3549</v>
      </c>
      <c r="F604" t="s">
        <v>150</v>
      </c>
      <c r="G604" t="s">
        <v>94</v>
      </c>
      <c r="H604">
        <v>36</v>
      </c>
      <c r="I604" t="s">
        <v>3550</v>
      </c>
      <c r="J604" t="s">
        <v>28</v>
      </c>
      <c r="K604" t="s">
        <v>43</v>
      </c>
      <c r="L604" t="s">
        <v>91</v>
      </c>
      <c r="M604" t="s">
        <v>95</v>
      </c>
      <c r="N604" t="s">
        <v>81</v>
      </c>
      <c r="O604" t="s">
        <v>20</v>
      </c>
      <c r="P604">
        <v>2</v>
      </c>
      <c r="Q604">
        <v>1200</v>
      </c>
      <c r="R604">
        <v>76</v>
      </c>
      <c r="S604" t="s">
        <v>78</v>
      </c>
      <c r="T604" t="s">
        <v>30</v>
      </c>
      <c r="U604" t="s">
        <v>4153</v>
      </c>
      <c r="V604" t="s">
        <v>36</v>
      </c>
      <c r="W604" t="s">
        <v>82</v>
      </c>
      <c r="X604">
        <v>4</v>
      </c>
    </row>
    <row r="605" spans="2:24">
      <c r="B605" t="s">
        <v>763</v>
      </c>
      <c r="C605" t="s">
        <v>160</v>
      </c>
      <c r="D605" t="s">
        <v>41</v>
      </c>
      <c r="E605" t="s">
        <v>3549</v>
      </c>
      <c r="F605" t="s">
        <v>150</v>
      </c>
      <c r="G605" t="s">
        <v>94</v>
      </c>
      <c r="H605">
        <v>36</v>
      </c>
      <c r="I605" t="s">
        <v>3550</v>
      </c>
      <c r="J605" t="s">
        <v>79</v>
      </c>
      <c r="K605" t="s">
        <v>43</v>
      </c>
      <c r="L605" t="s">
        <v>91</v>
      </c>
      <c r="M605" t="s">
        <v>95</v>
      </c>
      <c r="N605" t="s">
        <v>81</v>
      </c>
      <c r="O605" t="s">
        <v>20</v>
      </c>
      <c r="P605">
        <v>2</v>
      </c>
      <c r="Q605">
        <v>1200</v>
      </c>
      <c r="R605">
        <v>76</v>
      </c>
      <c r="S605" t="s">
        <v>78</v>
      </c>
      <c r="T605" t="s">
        <v>30</v>
      </c>
      <c r="U605" t="s">
        <v>4154</v>
      </c>
      <c r="V605" t="s">
        <v>36</v>
      </c>
      <c r="W605" t="s">
        <v>82</v>
      </c>
      <c r="X605">
        <v>4</v>
      </c>
    </row>
    <row r="606" spans="2:24">
      <c r="B606" t="s">
        <v>764</v>
      </c>
      <c r="C606" t="s">
        <v>160</v>
      </c>
      <c r="D606" t="s">
        <v>41</v>
      </c>
      <c r="E606" t="s">
        <v>3549</v>
      </c>
      <c r="F606" t="s">
        <v>150</v>
      </c>
      <c r="G606" t="s">
        <v>94</v>
      </c>
      <c r="H606">
        <v>36</v>
      </c>
      <c r="I606" t="s">
        <v>3550</v>
      </c>
      <c r="J606" t="s">
        <v>30</v>
      </c>
      <c r="K606" t="s">
        <v>43</v>
      </c>
      <c r="L606" t="s">
        <v>91</v>
      </c>
      <c r="M606" t="s">
        <v>95</v>
      </c>
      <c r="N606" t="s">
        <v>81</v>
      </c>
      <c r="O606" t="s">
        <v>20</v>
      </c>
      <c r="P606">
        <v>2</v>
      </c>
      <c r="Q606">
        <v>1200</v>
      </c>
      <c r="R606">
        <v>76</v>
      </c>
      <c r="S606" t="s">
        <v>78</v>
      </c>
      <c r="T606" t="s">
        <v>30</v>
      </c>
      <c r="U606" t="s">
        <v>4155</v>
      </c>
      <c r="V606" t="s">
        <v>36</v>
      </c>
      <c r="W606" t="s">
        <v>82</v>
      </c>
      <c r="X606">
        <v>4</v>
      </c>
    </row>
    <row r="607" spans="2:24">
      <c r="B607" t="s">
        <v>765</v>
      </c>
      <c r="C607" t="s">
        <v>160</v>
      </c>
      <c r="D607" t="s">
        <v>55</v>
      </c>
      <c r="E607" t="s">
        <v>3549</v>
      </c>
      <c r="F607" t="s">
        <v>150</v>
      </c>
      <c r="G607" t="s">
        <v>94</v>
      </c>
      <c r="H607">
        <v>37</v>
      </c>
      <c r="I607" t="s">
        <v>3550</v>
      </c>
      <c r="J607" t="s">
        <v>63</v>
      </c>
      <c r="K607" t="s">
        <v>42</v>
      </c>
      <c r="L607" t="s">
        <v>91</v>
      </c>
      <c r="M607" t="s">
        <v>95</v>
      </c>
      <c r="N607" t="s">
        <v>81</v>
      </c>
      <c r="O607" t="s">
        <v>35</v>
      </c>
      <c r="P607">
        <v>2.9</v>
      </c>
      <c r="Q607">
        <v>1200</v>
      </c>
      <c r="R607">
        <v>79</v>
      </c>
      <c r="S607" t="s">
        <v>78</v>
      </c>
      <c r="T607" t="s">
        <v>30</v>
      </c>
      <c r="U607" t="s">
        <v>4156</v>
      </c>
      <c r="V607" t="s">
        <v>36</v>
      </c>
      <c r="W607" t="s">
        <v>82</v>
      </c>
      <c r="X607">
        <v>4</v>
      </c>
    </row>
    <row r="608" spans="2:24">
      <c r="B608" t="s">
        <v>766</v>
      </c>
      <c r="C608" t="s">
        <v>160</v>
      </c>
      <c r="D608" t="s">
        <v>55</v>
      </c>
      <c r="E608" t="s">
        <v>3549</v>
      </c>
      <c r="F608" t="s">
        <v>150</v>
      </c>
      <c r="G608" t="s">
        <v>94</v>
      </c>
      <c r="H608">
        <v>37</v>
      </c>
      <c r="I608" t="s">
        <v>3550</v>
      </c>
      <c r="J608" t="s">
        <v>28</v>
      </c>
      <c r="K608" t="s">
        <v>42</v>
      </c>
      <c r="L608" t="s">
        <v>91</v>
      </c>
      <c r="M608" t="s">
        <v>95</v>
      </c>
      <c r="N608" t="s">
        <v>81</v>
      </c>
      <c r="O608" t="s">
        <v>35</v>
      </c>
      <c r="P608">
        <v>2.9</v>
      </c>
      <c r="Q608">
        <v>1200</v>
      </c>
      <c r="R608">
        <v>79</v>
      </c>
      <c r="S608" t="s">
        <v>78</v>
      </c>
      <c r="T608" t="s">
        <v>30</v>
      </c>
      <c r="U608" t="s">
        <v>4157</v>
      </c>
      <c r="V608" t="s">
        <v>36</v>
      </c>
      <c r="W608" t="s">
        <v>82</v>
      </c>
      <c r="X608">
        <v>4</v>
      </c>
    </row>
    <row r="609" spans="2:24">
      <c r="B609" t="s">
        <v>767</v>
      </c>
      <c r="C609" t="s">
        <v>160</v>
      </c>
      <c r="D609" t="s">
        <v>55</v>
      </c>
      <c r="E609" t="s">
        <v>3549</v>
      </c>
      <c r="F609" t="s">
        <v>150</v>
      </c>
      <c r="G609" t="s">
        <v>94</v>
      </c>
      <c r="H609">
        <v>37</v>
      </c>
      <c r="I609" t="s">
        <v>3550</v>
      </c>
      <c r="J609" t="s">
        <v>79</v>
      </c>
      <c r="K609" t="s">
        <v>42</v>
      </c>
      <c r="L609" t="s">
        <v>91</v>
      </c>
      <c r="M609" t="s">
        <v>95</v>
      </c>
      <c r="N609" t="s">
        <v>81</v>
      </c>
      <c r="O609" t="s">
        <v>35</v>
      </c>
      <c r="P609">
        <v>2.9</v>
      </c>
      <c r="Q609">
        <v>1200</v>
      </c>
      <c r="R609">
        <v>79</v>
      </c>
      <c r="S609" t="s">
        <v>78</v>
      </c>
      <c r="T609" t="s">
        <v>30</v>
      </c>
      <c r="U609" t="s">
        <v>4158</v>
      </c>
      <c r="V609" t="s">
        <v>36</v>
      </c>
      <c r="W609" t="s">
        <v>82</v>
      </c>
      <c r="X609">
        <v>4</v>
      </c>
    </row>
    <row r="610" spans="2:24">
      <c r="B610" t="s">
        <v>768</v>
      </c>
      <c r="C610" t="s">
        <v>160</v>
      </c>
      <c r="D610" t="s">
        <v>55</v>
      </c>
      <c r="E610" t="s">
        <v>3549</v>
      </c>
      <c r="F610" t="s">
        <v>150</v>
      </c>
      <c r="G610" t="s">
        <v>94</v>
      </c>
      <c r="H610">
        <v>37</v>
      </c>
      <c r="I610" t="s">
        <v>3550</v>
      </c>
      <c r="J610" t="s">
        <v>30</v>
      </c>
      <c r="K610" t="s">
        <v>42</v>
      </c>
      <c r="L610" t="s">
        <v>91</v>
      </c>
      <c r="M610" t="s">
        <v>95</v>
      </c>
      <c r="N610" t="s">
        <v>81</v>
      </c>
      <c r="O610" t="s">
        <v>35</v>
      </c>
      <c r="P610">
        <v>2.9</v>
      </c>
      <c r="Q610">
        <v>1200</v>
      </c>
      <c r="R610">
        <v>79</v>
      </c>
      <c r="S610" t="s">
        <v>78</v>
      </c>
      <c r="T610" t="s">
        <v>30</v>
      </c>
      <c r="U610" t="s">
        <v>4159</v>
      </c>
      <c r="V610" t="s">
        <v>36</v>
      </c>
      <c r="W610" t="s">
        <v>82</v>
      </c>
      <c r="X610">
        <v>4</v>
      </c>
    </row>
    <row r="611" spans="2:24">
      <c r="B611" t="s">
        <v>769</v>
      </c>
      <c r="C611" t="s">
        <v>160</v>
      </c>
      <c r="D611" t="s">
        <v>41</v>
      </c>
      <c r="E611" t="s">
        <v>3549</v>
      </c>
      <c r="F611" t="s">
        <v>150</v>
      </c>
      <c r="G611" t="s">
        <v>96</v>
      </c>
      <c r="H611">
        <v>18</v>
      </c>
      <c r="I611" t="s">
        <v>3550</v>
      </c>
      <c r="J611" t="s">
        <v>63</v>
      </c>
      <c r="K611" t="s">
        <v>43</v>
      </c>
      <c r="L611" t="s">
        <v>91</v>
      </c>
      <c r="M611" t="s">
        <v>92</v>
      </c>
      <c r="N611" t="s">
        <v>80</v>
      </c>
      <c r="O611" t="s">
        <v>3552</v>
      </c>
      <c r="P611">
        <v>1.7</v>
      </c>
      <c r="Q611">
        <v>600</v>
      </c>
      <c r="R611">
        <v>73</v>
      </c>
      <c r="S611" t="s">
        <v>78</v>
      </c>
      <c r="T611" t="s">
        <v>30</v>
      </c>
      <c r="U611" t="s">
        <v>4164</v>
      </c>
      <c r="V611" t="s">
        <v>36</v>
      </c>
      <c r="W611" t="s">
        <v>82</v>
      </c>
      <c r="X611">
        <v>4</v>
      </c>
    </row>
    <row r="612" spans="2:24">
      <c r="B612" t="s">
        <v>770</v>
      </c>
      <c r="C612" t="s">
        <v>160</v>
      </c>
      <c r="D612" t="s">
        <v>41</v>
      </c>
      <c r="E612" t="s">
        <v>3549</v>
      </c>
      <c r="F612" t="s">
        <v>150</v>
      </c>
      <c r="G612" t="s">
        <v>96</v>
      </c>
      <c r="H612">
        <v>18</v>
      </c>
      <c r="I612" t="s">
        <v>3550</v>
      </c>
      <c r="J612" t="s">
        <v>28</v>
      </c>
      <c r="K612" t="s">
        <v>43</v>
      </c>
      <c r="L612" t="s">
        <v>91</v>
      </c>
      <c r="M612" t="s">
        <v>92</v>
      </c>
      <c r="N612" t="s">
        <v>80</v>
      </c>
      <c r="O612" t="s">
        <v>3552</v>
      </c>
      <c r="P612">
        <v>1.7</v>
      </c>
      <c r="Q612">
        <v>600</v>
      </c>
      <c r="R612">
        <v>73</v>
      </c>
      <c r="S612" t="s">
        <v>78</v>
      </c>
      <c r="T612" t="s">
        <v>30</v>
      </c>
      <c r="U612" t="s">
        <v>4165</v>
      </c>
      <c r="V612" t="s">
        <v>36</v>
      </c>
      <c r="W612" t="s">
        <v>82</v>
      </c>
      <c r="X612">
        <v>4</v>
      </c>
    </row>
    <row r="613" spans="2:24">
      <c r="B613" t="s">
        <v>771</v>
      </c>
      <c r="C613" t="s">
        <v>160</v>
      </c>
      <c r="D613" t="s">
        <v>41</v>
      </c>
      <c r="E613" t="s">
        <v>3549</v>
      </c>
      <c r="F613" t="s">
        <v>150</v>
      </c>
      <c r="G613" t="s">
        <v>96</v>
      </c>
      <c r="H613">
        <v>18</v>
      </c>
      <c r="I613" t="s">
        <v>3550</v>
      </c>
      <c r="J613" t="s">
        <v>79</v>
      </c>
      <c r="K613" t="s">
        <v>43</v>
      </c>
      <c r="L613" t="s">
        <v>91</v>
      </c>
      <c r="M613" t="s">
        <v>92</v>
      </c>
      <c r="N613" t="s">
        <v>80</v>
      </c>
      <c r="O613" t="s">
        <v>3552</v>
      </c>
      <c r="P613">
        <v>1.7</v>
      </c>
      <c r="Q613">
        <v>600</v>
      </c>
      <c r="R613">
        <v>73</v>
      </c>
      <c r="S613" t="s">
        <v>78</v>
      </c>
      <c r="T613" t="s">
        <v>30</v>
      </c>
      <c r="U613" t="s">
        <v>4166</v>
      </c>
      <c r="V613" t="s">
        <v>36</v>
      </c>
      <c r="W613" t="s">
        <v>82</v>
      </c>
      <c r="X613">
        <v>4</v>
      </c>
    </row>
    <row r="614" spans="2:24">
      <c r="B614" t="s">
        <v>772</v>
      </c>
      <c r="C614" t="s">
        <v>160</v>
      </c>
      <c r="D614" t="s">
        <v>41</v>
      </c>
      <c r="E614" t="s">
        <v>3549</v>
      </c>
      <c r="F614" t="s">
        <v>150</v>
      </c>
      <c r="G614" t="s">
        <v>96</v>
      </c>
      <c r="H614">
        <v>18</v>
      </c>
      <c r="I614" t="s">
        <v>3550</v>
      </c>
      <c r="J614" t="s">
        <v>30</v>
      </c>
      <c r="K614" t="s">
        <v>43</v>
      </c>
      <c r="L614" t="s">
        <v>91</v>
      </c>
      <c r="M614" t="s">
        <v>92</v>
      </c>
      <c r="N614" t="s">
        <v>80</v>
      </c>
      <c r="O614" t="s">
        <v>3552</v>
      </c>
      <c r="P614">
        <v>1.7</v>
      </c>
      <c r="Q614">
        <v>600</v>
      </c>
      <c r="R614">
        <v>73</v>
      </c>
      <c r="S614" t="s">
        <v>78</v>
      </c>
      <c r="T614" t="s">
        <v>30</v>
      </c>
      <c r="U614" t="s">
        <v>4167</v>
      </c>
      <c r="V614" t="s">
        <v>36</v>
      </c>
      <c r="W614" t="s">
        <v>82</v>
      </c>
      <c r="X614">
        <v>4</v>
      </c>
    </row>
    <row r="615" spans="2:24">
      <c r="B615" t="s">
        <v>773</v>
      </c>
      <c r="C615" t="s">
        <v>160</v>
      </c>
      <c r="D615" t="s">
        <v>55</v>
      </c>
      <c r="E615" t="s">
        <v>3549</v>
      </c>
      <c r="F615" t="s">
        <v>150</v>
      </c>
      <c r="G615" t="s">
        <v>96</v>
      </c>
      <c r="H615">
        <v>19</v>
      </c>
      <c r="I615" t="s">
        <v>3550</v>
      </c>
      <c r="J615" t="s">
        <v>63</v>
      </c>
      <c r="K615" t="s">
        <v>42</v>
      </c>
      <c r="L615" t="s">
        <v>91</v>
      </c>
      <c r="M615" t="s">
        <v>92</v>
      </c>
      <c r="N615" t="s">
        <v>80</v>
      </c>
      <c r="O615" t="s">
        <v>20</v>
      </c>
      <c r="P615">
        <v>0.8</v>
      </c>
      <c r="Q615">
        <v>600</v>
      </c>
      <c r="R615">
        <v>76</v>
      </c>
      <c r="S615" t="s">
        <v>78</v>
      </c>
      <c r="T615" t="s">
        <v>30</v>
      </c>
      <c r="U615" t="s">
        <v>4168</v>
      </c>
      <c r="V615" t="s">
        <v>36</v>
      </c>
      <c r="W615" t="s">
        <v>82</v>
      </c>
      <c r="X615">
        <v>4</v>
      </c>
    </row>
    <row r="616" spans="2:24">
      <c r="B616" t="s">
        <v>774</v>
      </c>
      <c r="C616" t="s">
        <v>160</v>
      </c>
      <c r="D616" t="s">
        <v>55</v>
      </c>
      <c r="E616" t="s">
        <v>3549</v>
      </c>
      <c r="F616" t="s">
        <v>150</v>
      </c>
      <c r="G616" t="s">
        <v>96</v>
      </c>
      <c r="H616">
        <v>19</v>
      </c>
      <c r="I616" t="s">
        <v>3550</v>
      </c>
      <c r="J616" t="s">
        <v>28</v>
      </c>
      <c r="K616" t="s">
        <v>42</v>
      </c>
      <c r="L616" t="s">
        <v>91</v>
      </c>
      <c r="M616" t="s">
        <v>92</v>
      </c>
      <c r="N616" t="s">
        <v>80</v>
      </c>
      <c r="O616" t="s">
        <v>20</v>
      </c>
      <c r="P616">
        <v>0.8</v>
      </c>
      <c r="Q616">
        <v>600</v>
      </c>
      <c r="R616">
        <v>76</v>
      </c>
      <c r="S616" t="s">
        <v>78</v>
      </c>
      <c r="T616" t="s">
        <v>30</v>
      </c>
      <c r="U616" t="s">
        <v>4169</v>
      </c>
      <c r="V616" t="s">
        <v>36</v>
      </c>
      <c r="W616" t="s">
        <v>82</v>
      </c>
      <c r="X616">
        <v>4</v>
      </c>
    </row>
    <row r="617" spans="2:24">
      <c r="B617" t="s">
        <v>775</v>
      </c>
      <c r="C617" t="s">
        <v>160</v>
      </c>
      <c r="D617" t="s">
        <v>55</v>
      </c>
      <c r="E617" t="s">
        <v>3549</v>
      </c>
      <c r="F617" t="s">
        <v>150</v>
      </c>
      <c r="G617" t="s">
        <v>96</v>
      </c>
      <c r="H617">
        <v>19</v>
      </c>
      <c r="I617" t="s">
        <v>3550</v>
      </c>
      <c r="J617" t="s">
        <v>79</v>
      </c>
      <c r="K617" t="s">
        <v>42</v>
      </c>
      <c r="L617" t="s">
        <v>91</v>
      </c>
      <c r="M617" t="s">
        <v>92</v>
      </c>
      <c r="N617" t="s">
        <v>80</v>
      </c>
      <c r="O617" t="s">
        <v>20</v>
      </c>
      <c r="P617">
        <v>0.8</v>
      </c>
      <c r="Q617">
        <v>600</v>
      </c>
      <c r="R617">
        <v>76</v>
      </c>
      <c r="S617" t="s">
        <v>78</v>
      </c>
      <c r="T617" t="s">
        <v>30</v>
      </c>
      <c r="U617" t="s">
        <v>4170</v>
      </c>
      <c r="V617" t="s">
        <v>36</v>
      </c>
      <c r="W617" t="s">
        <v>82</v>
      </c>
      <c r="X617">
        <v>4</v>
      </c>
    </row>
    <row r="618" spans="2:24">
      <c r="B618" t="s">
        <v>776</v>
      </c>
      <c r="C618" t="s">
        <v>160</v>
      </c>
      <c r="D618" t="s">
        <v>55</v>
      </c>
      <c r="E618" t="s">
        <v>3549</v>
      </c>
      <c r="F618" t="s">
        <v>150</v>
      </c>
      <c r="G618" t="s">
        <v>96</v>
      </c>
      <c r="H618">
        <v>19</v>
      </c>
      <c r="I618" t="s">
        <v>3550</v>
      </c>
      <c r="J618" t="s">
        <v>30</v>
      </c>
      <c r="K618" t="s">
        <v>42</v>
      </c>
      <c r="L618" t="s">
        <v>91</v>
      </c>
      <c r="M618" t="s">
        <v>92</v>
      </c>
      <c r="N618" t="s">
        <v>80</v>
      </c>
      <c r="O618" t="s">
        <v>20</v>
      </c>
      <c r="P618">
        <v>0.8</v>
      </c>
      <c r="Q618">
        <v>600</v>
      </c>
      <c r="R618">
        <v>76</v>
      </c>
      <c r="S618" t="s">
        <v>78</v>
      </c>
      <c r="T618" t="s">
        <v>30</v>
      </c>
      <c r="U618" t="s">
        <v>4171</v>
      </c>
      <c r="V618" t="s">
        <v>36</v>
      </c>
      <c r="W618" t="s">
        <v>82</v>
      </c>
      <c r="X618">
        <v>4</v>
      </c>
    </row>
    <row r="619" spans="2:24">
      <c r="B619" t="s">
        <v>777</v>
      </c>
      <c r="C619" t="s">
        <v>160</v>
      </c>
      <c r="D619" t="s">
        <v>41</v>
      </c>
      <c r="E619" t="s">
        <v>3549</v>
      </c>
      <c r="F619" t="s">
        <v>150</v>
      </c>
      <c r="G619" t="s">
        <v>96</v>
      </c>
      <c r="H619">
        <v>24</v>
      </c>
      <c r="I619" t="s">
        <v>3550</v>
      </c>
      <c r="J619" t="s">
        <v>63</v>
      </c>
      <c r="K619" t="s">
        <v>43</v>
      </c>
      <c r="L619" t="s">
        <v>91</v>
      </c>
      <c r="M619" t="s">
        <v>92</v>
      </c>
      <c r="N619" t="s">
        <v>80</v>
      </c>
      <c r="O619" t="s">
        <v>3552</v>
      </c>
      <c r="P619">
        <v>1.7</v>
      </c>
      <c r="Q619">
        <v>800</v>
      </c>
      <c r="R619">
        <v>73</v>
      </c>
      <c r="S619" t="s">
        <v>78</v>
      </c>
      <c r="T619" t="s">
        <v>30</v>
      </c>
      <c r="U619" t="s">
        <v>4172</v>
      </c>
      <c r="V619" t="s">
        <v>36</v>
      </c>
      <c r="W619" t="s">
        <v>82</v>
      </c>
      <c r="X619">
        <v>4</v>
      </c>
    </row>
    <row r="620" spans="2:24">
      <c r="B620" t="s">
        <v>778</v>
      </c>
      <c r="C620" t="s">
        <v>160</v>
      </c>
      <c r="D620" t="s">
        <v>41</v>
      </c>
      <c r="E620" t="s">
        <v>3549</v>
      </c>
      <c r="F620" t="s">
        <v>150</v>
      </c>
      <c r="G620" t="s">
        <v>96</v>
      </c>
      <c r="H620">
        <v>24</v>
      </c>
      <c r="I620" t="s">
        <v>3550</v>
      </c>
      <c r="J620" t="s">
        <v>28</v>
      </c>
      <c r="K620" t="s">
        <v>43</v>
      </c>
      <c r="L620" t="s">
        <v>91</v>
      </c>
      <c r="M620" t="s">
        <v>92</v>
      </c>
      <c r="N620" t="s">
        <v>80</v>
      </c>
      <c r="O620" t="s">
        <v>3552</v>
      </c>
      <c r="P620">
        <v>1.7</v>
      </c>
      <c r="Q620">
        <v>800</v>
      </c>
      <c r="R620">
        <v>73</v>
      </c>
      <c r="S620" t="s">
        <v>78</v>
      </c>
      <c r="T620" t="s">
        <v>30</v>
      </c>
      <c r="U620" t="s">
        <v>4173</v>
      </c>
      <c r="V620" t="s">
        <v>36</v>
      </c>
      <c r="W620" t="s">
        <v>82</v>
      </c>
      <c r="X620">
        <v>4</v>
      </c>
    </row>
    <row r="621" spans="2:24">
      <c r="B621" t="s">
        <v>779</v>
      </c>
      <c r="C621" t="s">
        <v>160</v>
      </c>
      <c r="D621" t="s">
        <v>41</v>
      </c>
      <c r="E621" t="s">
        <v>3549</v>
      </c>
      <c r="F621" t="s">
        <v>150</v>
      </c>
      <c r="G621" t="s">
        <v>96</v>
      </c>
      <c r="H621">
        <v>24</v>
      </c>
      <c r="I621" t="s">
        <v>3550</v>
      </c>
      <c r="J621" t="s">
        <v>79</v>
      </c>
      <c r="K621" t="s">
        <v>43</v>
      </c>
      <c r="L621" t="s">
        <v>91</v>
      </c>
      <c r="M621" t="s">
        <v>92</v>
      </c>
      <c r="N621" t="s">
        <v>80</v>
      </c>
      <c r="O621" t="s">
        <v>3552</v>
      </c>
      <c r="P621">
        <v>1.7</v>
      </c>
      <c r="Q621">
        <v>800</v>
      </c>
      <c r="R621">
        <v>73</v>
      </c>
      <c r="S621" t="s">
        <v>78</v>
      </c>
      <c r="T621" t="s">
        <v>30</v>
      </c>
      <c r="U621" t="s">
        <v>4174</v>
      </c>
      <c r="V621" t="s">
        <v>36</v>
      </c>
      <c r="W621" t="s">
        <v>82</v>
      </c>
      <c r="X621">
        <v>4</v>
      </c>
    </row>
    <row r="622" spans="2:24">
      <c r="B622" t="s">
        <v>780</v>
      </c>
      <c r="C622" t="s">
        <v>160</v>
      </c>
      <c r="D622" t="s">
        <v>41</v>
      </c>
      <c r="E622" t="s">
        <v>3549</v>
      </c>
      <c r="F622" t="s">
        <v>150</v>
      </c>
      <c r="G622" t="s">
        <v>96</v>
      </c>
      <c r="H622">
        <v>24</v>
      </c>
      <c r="I622" t="s">
        <v>3550</v>
      </c>
      <c r="J622" t="s">
        <v>30</v>
      </c>
      <c r="K622" t="s">
        <v>43</v>
      </c>
      <c r="L622" t="s">
        <v>91</v>
      </c>
      <c r="M622" t="s">
        <v>92</v>
      </c>
      <c r="N622" t="s">
        <v>80</v>
      </c>
      <c r="O622" t="s">
        <v>3552</v>
      </c>
      <c r="P622">
        <v>1.7</v>
      </c>
      <c r="Q622">
        <v>800</v>
      </c>
      <c r="R622">
        <v>73</v>
      </c>
      <c r="S622" t="s">
        <v>78</v>
      </c>
      <c r="T622" t="s">
        <v>30</v>
      </c>
      <c r="U622" t="s">
        <v>4175</v>
      </c>
      <c r="V622" t="s">
        <v>36</v>
      </c>
      <c r="W622" t="s">
        <v>82</v>
      </c>
      <c r="X622">
        <v>4</v>
      </c>
    </row>
    <row r="623" spans="2:24">
      <c r="B623" t="s">
        <v>781</v>
      </c>
      <c r="C623" t="s">
        <v>160</v>
      </c>
      <c r="D623" t="s">
        <v>55</v>
      </c>
      <c r="E623" t="s">
        <v>3549</v>
      </c>
      <c r="F623" t="s">
        <v>150</v>
      </c>
      <c r="G623" t="s">
        <v>96</v>
      </c>
      <c r="H623">
        <v>25</v>
      </c>
      <c r="I623" t="s">
        <v>3550</v>
      </c>
      <c r="J623" t="s">
        <v>63</v>
      </c>
      <c r="K623" t="s">
        <v>42</v>
      </c>
      <c r="L623" t="s">
        <v>91</v>
      </c>
      <c r="M623" t="s">
        <v>92</v>
      </c>
      <c r="N623" t="s">
        <v>80</v>
      </c>
      <c r="O623" t="s">
        <v>20</v>
      </c>
      <c r="P623">
        <v>1.7</v>
      </c>
      <c r="Q623">
        <v>800</v>
      </c>
      <c r="R623">
        <v>76</v>
      </c>
      <c r="S623" t="s">
        <v>78</v>
      </c>
      <c r="T623" t="s">
        <v>30</v>
      </c>
      <c r="U623" t="s">
        <v>4176</v>
      </c>
      <c r="V623" t="s">
        <v>36</v>
      </c>
      <c r="W623" t="s">
        <v>82</v>
      </c>
      <c r="X623">
        <v>4</v>
      </c>
    </row>
    <row r="624" spans="2:24">
      <c r="B624" t="s">
        <v>782</v>
      </c>
      <c r="C624" t="s">
        <v>160</v>
      </c>
      <c r="D624" t="s">
        <v>55</v>
      </c>
      <c r="E624" t="s">
        <v>3549</v>
      </c>
      <c r="F624" t="s">
        <v>150</v>
      </c>
      <c r="G624" t="s">
        <v>96</v>
      </c>
      <c r="H624">
        <v>25</v>
      </c>
      <c r="I624" t="s">
        <v>3550</v>
      </c>
      <c r="J624" t="s">
        <v>28</v>
      </c>
      <c r="K624" t="s">
        <v>42</v>
      </c>
      <c r="L624" t="s">
        <v>91</v>
      </c>
      <c r="M624" t="s">
        <v>92</v>
      </c>
      <c r="N624" t="s">
        <v>80</v>
      </c>
      <c r="O624" t="s">
        <v>20</v>
      </c>
      <c r="P624">
        <v>1.7</v>
      </c>
      <c r="Q624">
        <v>800</v>
      </c>
      <c r="R624">
        <v>76</v>
      </c>
      <c r="S624" t="s">
        <v>78</v>
      </c>
      <c r="T624" t="s">
        <v>30</v>
      </c>
      <c r="U624" t="s">
        <v>4177</v>
      </c>
      <c r="V624" t="s">
        <v>36</v>
      </c>
      <c r="W624" t="s">
        <v>82</v>
      </c>
      <c r="X624">
        <v>4</v>
      </c>
    </row>
    <row r="625" spans="2:24">
      <c r="B625" t="s">
        <v>783</v>
      </c>
      <c r="C625" t="s">
        <v>160</v>
      </c>
      <c r="D625" t="s">
        <v>55</v>
      </c>
      <c r="E625" t="s">
        <v>3549</v>
      </c>
      <c r="F625" t="s">
        <v>150</v>
      </c>
      <c r="G625" t="s">
        <v>96</v>
      </c>
      <c r="H625">
        <v>25</v>
      </c>
      <c r="I625" t="s">
        <v>3550</v>
      </c>
      <c r="J625" t="s">
        <v>79</v>
      </c>
      <c r="K625" t="s">
        <v>42</v>
      </c>
      <c r="L625" t="s">
        <v>91</v>
      </c>
      <c r="M625" t="s">
        <v>92</v>
      </c>
      <c r="N625" t="s">
        <v>80</v>
      </c>
      <c r="O625" t="s">
        <v>20</v>
      </c>
      <c r="P625">
        <v>1.7</v>
      </c>
      <c r="Q625">
        <v>800</v>
      </c>
      <c r="R625">
        <v>76</v>
      </c>
      <c r="S625" t="s">
        <v>78</v>
      </c>
      <c r="T625" t="s">
        <v>30</v>
      </c>
      <c r="U625" t="s">
        <v>4178</v>
      </c>
      <c r="V625" t="s">
        <v>36</v>
      </c>
      <c r="W625" t="s">
        <v>82</v>
      </c>
      <c r="X625">
        <v>4</v>
      </c>
    </row>
    <row r="626" spans="2:24">
      <c r="B626" t="s">
        <v>784</v>
      </c>
      <c r="C626" t="s">
        <v>160</v>
      </c>
      <c r="D626" t="s">
        <v>55</v>
      </c>
      <c r="E626" t="s">
        <v>3549</v>
      </c>
      <c r="F626" t="s">
        <v>150</v>
      </c>
      <c r="G626" t="s">
        <v>96</v>
      </c>
      <c r="H626">
        <v>25</v>
      </c>
      <c r="I626" t="s">
        <v>3550</v>
      </c>
      <c r="J626" t="s">
        <v>30</v>
      </c>
      <c r="K626" t="s">
        <v>42</v>
      </c>
      <c r="L626" t="s">
        <v>91</v>
      </c>
      <c r="M626" t="s">
        <v>92</v>
      </c>
      <c r="N626" t="s">
        <v>80</v>
      </c>
      <c r="O626" t="s">
        <v>20</v>
      </c>
      <c r="P626">
        <v>1.7</v>
      </c>
      <c r="Q626">
        <v>800</v>
      </c>
      <c r="R626">
        <v>76</v>
      </c>
      <c r="S626" t="s">
        <v>78</v>
      </c>
      <c r="T626" t="s">
        <v>30</v>
      </c>
      <c r="U626" t="s">
        <v>4179</v>
      </c>
      <c r="V626" t="s">
        <v>36</v>
      </c>
      <c r="W626" t="s">
        <v>82</v>
      </c>
      <c r="X626">
        <v>4</v>
      </c>
    </row>
    <row r="627" spans="2:24">
      <c r="B627" t="s">
        <v>785</v>
      </c>
      <c r="C627" t="s">
        <v>160</v>
      </c>
      <c r="D627" t="s">
        <v>41</v>
      </c>
      <c r="E627" t="s">
        <v>3549</v>
      </c>
      <c r="F627" t="s">
        <v>150</v>
      </c>
      <c r="G627" t="s">
        <v>96</v>
      </c>
      <c r="H627">
        <v>30</v>
      </c>
      <c r="I627" t="s">
        <v>3550</v>
      </c>
      <c r="J627" t="s">
        <v>63</v>
      </c>
      <c r="K627" t="s">
        <v>43</v>
      </c>
      <c r="L627" t="s">
        <v>91</v>
      </c>
      <c r="M627" t="s">
        <v>92</v>
      </c>
      <c r="N627" t="s">
        <v>80</v>
      </c>
      <c r="O627" t="s">
        <v>20</v>
      </c>
      <c r="P627">
        <v>2</v>
      </c>
      <c r="Q627">
        <v>1000</v>
      </c>
      <c r="R627">
        <v>76</v>
      </c>
      <c r="S627" t="s">
        <v>78</v>
      </c>
      <c r="T627" t="s">
        <v>30</v>
      </c>
      <c r="U627" t="s">
        <v>4180</v>
      </c>
      <c r="V627" t="s">
        <v>36</v>
      </c>
      <c r="W627" t="s">
        <v>82</v>
      </c>
      <c r="X627">
        <v>4</v>
      </c>
    </row>
    <row r="628" spans="2:24">
      <c r="B628" t="s">
        <v>786</v>
      </c>
      <c r="C628" t="s">
        <v>160</v>
      </c>
      <c r="D628" t="s">
        <v>41</v>
      </c>
      <c r="E628" t="s">
        <v>3549</v>
      </c>
      <c r="F628" t="s">
        <v>150</v>
      </c>
      <c r="G628" t="s">
        <v>96</v>
      </c>
      <c r="H628">
        <v>30</v>
      </c>
      <c r="I628" t="s">
        <v>3550</v>
      </c>
      <c r="J628" t="s">
        <v>28</v>
      </c>
      <c r="K628" t="s">
        <v>43</v>
      </c>
      <c r="L628" t="s">
        <v>91</v>
      </c>
      <c r="M628" t="s">
        <v>92</v>
      </c>
      <c r="N628" t="s">
        <v>80</v>
      </c>
      <c r="O628" t="s">
        <v>20</v>
      </c>
      <c r="P628">
        <v>2</v>
      </c>
      <c r="Q628">
        <v>1000</v>
      </c>
      <c r="R628">
        <v>76</v>
      </c>
      <c r="S628" t="s">
        <v>78</v>
      </c>
      <c r="T628" t="s">
        <v>30</v>
      </c>
      <c r="U628" t="s">
        <v>4181</v>
      </c>
      <c r="V628" t="s">
        <v>36</v>
      </c>
      <c r="W628" t="s">
        <v>82</v>
      </c>
      <c r="X628">
        <v>4</v>
      </c>
    </row>
    <row r="629" spans="2:24">
      <c r="B629" t="s">
        <v>787</v>
      </c>
      <c r="C629" t="s">
        <v>160</v>
      </c>
      <c r="D629" t="s">
        <v>41</v>
      </c>
      <c r="E629" t="s">
        <v>3549</v>
      </c>
      <c r="F629" t="s">
        <v>150</v>
      </c>
      <c r="G629" t="s">
        <v>96</v>
      </c>
      <c r="H629">
        <v>30</v>
      </c>
      <c r="I629" t="s">
        <v>3550</v>
      </c>
      <c r="J629" t="s">
        <v>79</v>
      </c>
      <c r="K629" t="s">
        <v>43</v>
      </c>
      <c r="L629" t="s">
        <v>91</v>
      </c>
      <c r="M629" t="s">
        <v>92</v>
      </c>
      <c r="N629" t="s">
        <v>80</v>
      </c>
      <c r="O629" t="s">
        <v>20</v>
      </c>
      <c r="P629">
        <v>2</v>
      </c>
      <c r="Q629">
        <v>1000</v>
      </c>
      <c r="R629">
        <v>76</v>
      </c>
      <c r="S629" t="s">
        <v>78</v>
      </c>
      <c r="T629" t="s">
        <v>30</v>
      </c>
      <c r="U629" t="s">
        <v>4182</v>
      </c>
      <c r="V629" t="s">
        <v>36</v>
      </c>
      <c r="W629" t="s">
        <v>82</v>
      </c>
      <c r="X629">
        <v>4</v>
      </c>
    </row>
    <row r="630" spans="2:24">
      <c r="B630" t="s">
        <v>788</v>
      </c>
      <c r="C630" t="s">
        <v>160</v>
      </c>
      <c r="D630" t="s">
        <v>41</v>
      </c>
      <c r="E630" t="s">
        <v>3549</v>
      </c>
      <c r="F630" t="s">
        <v>150</v>
      </c>
      <c r="G630" t="s">
        <v>96</v>
      </c>
      <c r="H630">
        <v>30</v>
      </c>
      <c r="I630" t="s">
        <v>3550</v>
      </c>
      <c r="J630" t="s">
        <v>30</v>
      </c>
      <c r="K630" t="s">
        <v>43</v>
      </c>
      <c r="L630" t="s">
        <v>91</v>
      </c>
      <c r="M630" t="s">
        <v>92</v>
      </c>
      <c r="N630" t="s">
        <v>80</v>
      </c>
      <c r="O630" t="s">
        <v>20</v>
      </c>
      <c r="P630">
        <v>2</v>
      </c>
      <c r="Q630">
        <v>1000</v>
      </c>
      <c r="R630">
        <v>76</v>
      </c>
      <c r="S630" t="s">
        <v>78</v>
      </c>
      <c r="T630" t="s">
        <v>30</v>
      </c>
      <c r="U630" t="s">
        <v>4183</v>
      </c>
      <c r="V630" t="s">
        <v>36</v>
      </c>
      <c r="W630" t="s">
        <v>82</v>
      </c>
      <c r="X630">
        <v>4</v>
      </c>
    </row>
    <row r="631" spans="2:24">
      <c r="B631" t="s">
        <v>789</v>
      </c>
      <c r="C631" t="s">
        <v>160</v>
      </c>
      <c r="D631" t="s">
        <v>55</v>
      </c>
      <c r="E631" t="s">
        <v>3549</v>
      </c>
      <c r="F631" t="s">
        <v>150</v>
      </c>
      <c r="G631" t="s">
        <v>96</v>
      </c>
      <c r="H631">
        <v>31</v>
      </c>
      <c r="I631" t="s">
        <v>3550</v>
      </c>
      <c r="J631" t="s">
        <v>63</v>
      </c>
      <c r="K631" t="s">
        <v>42</v>
      </c>
      <c r="L631" t="s">
        <v>91</v>
      </c>
      <c r="M631" t="s">
        <v>92</v>
      </c>
      <c r="N631" t="s">
        <v>80</v>
      </c>
      <c r="O631" t="s">
        <v>20</v>
      </c>
      <c r="P631">
        <v>2.2000000000000002</v>
      </c>
      <c r="Q631">
        <v>1000</v>
      </c>
      <c r="R631">
        <v>79</v>
      </c>
      <c r="S631" t="s">
        <v>78</v>
      </c>
      <c r="T631" t="s">
        <v>30</v>
      </c>
      <c r="U631" t="s">
        <v>4184</v>
      </c>
      <c r="V631" t="s">
        <v>36</v>
      </c>
      <c r="W631" t="s">
        <v>82</v>
      </c>
      <c r="X631">
        <v>4</v>
      </c>
    </row>
    <row r="632" spans="2:24">
      <c r="B632" t="s">
        <v>790</v>
      </c>
      <c r="C632" t="s">
        <v>160</v>
      </c>
      <c r="D632" t="s">
        <v>55</v>
      </c>
      <c r="E632" t="s">
        <v>3549</v>
      </c>
      <c r="F632" t="s">
        <v>150</v>
      </c>
      <c r="G632" t="s">
        <v>96</v>
      </c>
      <c r="H632">
        <v>31</v>
      </c>
      <c r="I632" t="s">
        <v>3550</v>
      </c>
      <c r="J632" t="s">
        <v>28</v>
      </c>
      <c r="K632" t="s">
        <v>42</v>
      </c>
      <c r="L632" t="s">
        <v>91</v>
      </c>
      <c r="M632" t="s">
        <v>92</v>
      </c>
      <c r="N632" t="s">
        <v>80</v>
      </c>
      <c r="O632" t="s">
        <v>20</v>
      </c>
      <c r="P632">
        <v>2.2000000000000002</v>
      </c>
      <c r="Q632">
        <v>1000</v>
      </c>
      <c r="R632">
        <v>79</v>
      </c>
      <c r="S632" t="s">
        <v>78</v>
      </c>
      <c r="T632" t="s">
        <v>30</v>
      </c>
      <c r="U632" t="s">
        <v>4185</v>
      </c>
      <c r="V632" t="s">
        <v>36</v>
      </c>
      <c r="W632" t="s">
        <v>82</v>
      </c>
      <c r="X632">
        <v>4</v>
      </c>
    </row>
    <row r="633" spans="2:24">
      <c r="B633" t="s">
        <v>791</v>
      </c>
      <c r="C633" t="s">
        <v>160</v>
      </c>
      <c r="D633" t="s">
        <v>55</v>
      </c>
      <c r="E633" t="s">
        <v>3549</v>
      </c>
      <c r="F633" t="s">
        <v>150</v>
      </c>
      <c r="G633" t="s">
        <v>96</v>
      </c>
      <c r="H633">
        <v>31</v>
      </c>
      <c r="I633" t="s">
        <v>3550</v>
      </c>
      <c r="J633" t="s">
        <v>79</v>
      </c>
      <c r="K633" t="s">
        <v>42</v>
      </c>
      <c r="L633" t="s">
        <v>91</v>
      </c>
      <c r="M633" t="s">
        <v>92</v>
      </c>
      <c r="N633" t="s">
        <v>80</v>
      </c>
      <c r="O633" t="s">
        <v>20</v>
      </c>
      <c r="P633">
        <v>2.2000000000000002</v>
      </c>
      <c r="Q633">
        <v>1000</v>
      </c>
      <c r="R633">
        <v>79</v>
      </c>
      <c r="S633" t="s">
        <v>78</v>
      </c>
      <c r="T633" t="s">
        <v>30</v>
      </c>
      <c r="U633" t="s">
        <v>4186</v>
      </c>
      <c r="V633" t="s">
        <v>36</v>
      </c>
      <c r="W633" t="s">
        <v>82</v>
      </c>
      <c r="X633">
        <v>4</v>
      </c>
    </row>
    <row r="634" spans="2:24">
      <c r="B634" t="s">
        <v>792</v>
      </c>
      <c r="C634" t="s">
        <v>160</v>
      </c>
      <c r="D634" t="s">
        <v>55</v>
      </c>
      <c r="E634" t="s">
        <v>3549</v>
      </c>
      <c r="F634" t="s">
        <v>150</v>
      </c>
      <c r="G634" t="s">
        <v>96</v>
      </c>
      <c r="H634">
        <v>31</v>
      </c>
      <c r="I634" t="s">
        <v>3550</v>
      </c>
      <c r="J634" t="s">
        <v>30</v>
      </c>
      <c r="K634" t="s">
        <v>42</v>
      </c>
      <c r="L634" t="s">
        <v>91</v>
      </c>
      <c r="M634" t="s">
        <v>92</v>
      </c>
      <c r="N634" t="s">
        <v>80</v>
      </c>
      <c r="O634" t="s">
        <v>20</v>
      </c>
      <c r="P634">
        <v>2.2000000000000002</v>
      </c>
      <c r="Q634">
        <v>1000</v>
      </c>
      <c r="R634">
        <v>79</v>
      </c>
      <c r="S634" t="s">
        <v>78</v>
      </c>
      <c r="T634" t="s">
        <v>30</v>
      </c>
      <c r="U634" t="s">
        <v>4187</v>
      </c>
      <c r="V634" t="s">
        <v>36</v>
      </c>
      <c r="W634" t="s">
        <v>82</v>
      </c>
      <c r="X634">
        <v>4</v>
      </c>
    </row>
    <row r="635" spans="2:24">
      <c r="B635" t="s">
        <v>793</v>
      </c>
      <c r="C635" t="s">
        <v>160</v>
      </c>
      <c r="D635" t="s">
        <v>41</v>
      </c>
      <c r="E635" t="s">
        <v>3549</v>
      </c>
      <c r="F635" t="s">
        <v>150</v>
      </c>
      <c r="G635" t="s">
        <v>96</v>
      </c>
      <c r="H635">
        <v>36</v>
      </c>
      <c r="I635" t="s">
        <v>3550</v>
      </c>
      <c r="J635" t="s">
        <v>63</v>
      </c>
      <c r="K635" t="s">
        <v>43</v>
      </c>
      <c r="L635" t="s">
        <v>91</v>
      </c>
      <c r="M635" t="s">
        <v>92</v>
      </c>
      <c r="N635" t="s">
        <v>80</v>
      </c>
      <c r="O635" t="s">
        <v>20</v>
      </c>
      <c r="P635">
        <v>2</v>
      </c>
      <c r="Q635">
        <v>1200</v>
      </c>
      <c r="R635">
        <v>76</v>
      </c>
      <c r="S635" t="s">
        <v>78</v>
      </c>
      <c r="T635" t="s">
        <v>30</v>
      </c>
      <c r="U635" t="s">
        <v>4188</v>
      </c>
      <c r="V635" t="s">
        <v>36</v>
      </c>
      <c r="W635" t="s">
        <v>82</v>
      </c>
      <c r="X635">
        <v>4</v>
      </c>
    </row>
    <row r="636" spans="2:24">
      <c r="B636" t="s">
        <v>794</v>
      </c>
      <c r="C636" t="s">
        <v>160</v>
      </c>
      <c r="D636" t="s">
        <v>41</v>
      </c>
      <c r="E636" t="s">
        <v>3549</v>
      </c>
      <c r="F636" t="s">
        <v>150</v>
      </c>
      <c r="G636" t="s">
        <v>96</v>
      </c>
      <c r="H636">
        <v>36</v>
      </c>
      <c r="I636" t="s">
        <v>3550</v>
      </c>
      <c r="J636" t="s">
        <v>28</v>
      </c>
      <c r="K636" t="s">
        <v>43</v>
      </c>
      <c r="L636" t="s">
        <v>91</v>
      </c>
      <c r="M636" t="s">
        <v>92</v>
      </c>
      <c r="N636" t="s">
        <v>80</v>
      </c>
      <c r="O636" t="s">
        <v>20</v>
      </c>
      <c r="P636">
        <v>2</v>
      </c>
      <c r="Q636">
        <v>1200</v>
      </c>
      <c r="R636">
        <v>76</v>
      </c>
      <c r="S636" t="s">
        <v>78</v>
      </c>
      <c r="T636" t="s">
        <v>30</v>
      </c>
      <c r="U636" t="s">
        <v>4189</v>
      </c>
      <c r="V636" t="s">
        <v>36</v>
      </c>
      <c r="W636" t="s">
        <v>82</v>
      </c>
      <c r="X636">
        <v>4</v>
      </c>
    </row>
    <row r="637" spans="2:24">
      <c r="B637" t="s">
        <v>795</v>
      </c>
      <c r="C637" t="s">
        <v>160</v>
      </c>
      <c r="D637" t="s">
        <v>41</v>
      </c>
      <c r="E637" t="s">
        <v>3549</v>
      </c>
      <c r="F637" t="s">
        <v>150</v>
      </c>
      <c r="G637" t="s">
        <v>96</v>
      </c>
      <c r="H637">
        <v>36</v>
      </c>
      <c r="I637" t="s">
        <v>3550</v>
      </c>
      <c r="J637" t="s">
        <v>79</v>
      </c>
      <c r="K637" t="s">
        <v>43</v>
      </c>
      <c r="L637" t="s">
        <v>91</v>
      </c>
      <c r="M637" t="s">
        <v>92</v>
      </c>
      <c r="N637" t="s">
        <v>80</v>
      </c>
      <c r="O637" t="s">
        <v>20</v>
      </c>
      <c r="P637">
        <v>2</v>
      </c>
      <c r="Q637">
        <v>1200</v>
      </c>
      <c r="R637">
        <v>76</v>
      </c>
      <c r="S637" t="s">
        <v>78</v>
      </c>
      <c r="T637" t="s">
        <v>30</v>
      </c>
      <c r="U637" t="s">
        <v>4190</v>
      </c>
      <c r="V637" t="s">
        <v>36</v>
      </c>
      <c r="W637" t="s">
        <v>82</v>
      </c>
      <c r="X637">
        <v>4</v>
      </c>
    </row>
    <row r="638" spans="2:24">
      <c r="B638" t="s">
        <v>796</v>
      </c>
      <c r="C638" t="s">
        <v>160</v>
      </c>
      <c r="D638" t="s">
        <v>41</v>
      </c>
      <c r="E638" t="s">
        <v>3549</v>
      </c>
      <c r="F638" t="s">
        <v>150</v>
      </c>
      <c r="G638" t="s">
        <v>96</v>
      </c>
      <c r="H638">
        <v>36</v>
      </c>
      <c r="I638" t="s">
        <v>3550</v>
      </c>
      <c r="J638" t="s">
        <v>30</v>
      </c>
      <c r="K638" t="s">
        <v>43</v>
      </c>
      <c r="L638" t="s">
        <v>91</v>
      </c>
      <c r="M638" t="s">
        <v>92</v>
      </c>
      <c r="N638" t="s">
        <v>80</v>
      </c>
      <c r="O638" t="s">
        <v>20</v>
      </c>
      <c r="P638">
        <v>2</v>
      </c>
      <c r="Q638">
        <v>1200</v>
      </c>
      <c r="R638">
        <v>76</v>
      </c>
      <c r="S638" t="s">
        <v>78</v>
      </c>
      <c r="T638" t="s">
        <v>30</v>
      </c>
      <c r="U638" t="s">
        <v>4191</v>
      </c>
      <c r="V638" t="s">
        <v>36</v>
      </c>
      <c r="W638" t="s">
        <v>82</v>
      </c>
      <c r="X638">
        <v>4</v>
      </c>
    </row>
    <row r="639" spans="2:24">
      <c r="B639" t="s">
        <v>797</v>
      </c>
      <c r="C639" t="s">
        <v>160</v>
      </c>
      <c r="D639" t="s">
        <v>55</v>
      </c>
      <c r="E639" t="s">
        <v>3549</v>
      </c>
      <c r="F639" t="s">
        <v>150</v>
      </c>
      <c r="G639" t="s">
        <v>96</v>
      </c>
      <c r="H639">
        <v>37</v>
      </c>
      <c r="I639" t="s">
        <v>3550</v>
      </c>
      <c r="J639" t="s">
        <v>63</v>
      </c>
      <c r="K639" t="s">
        <v>42</v>
      </c>
      <c r="L639" t="s">
        <v>91</v>
      </c>
      <c r="M639" t="s">
        <v>92</v>
      </c>
      <c r="N639" t="s">
        <v>80</v>
      </c>
      <c r="O639" t="s">
        <v>35</v>
      </c>
      <c r="P639">
        <v>2.9</v>
      </c>
      <c r="Q639">
        <v>1200</v>
      </c>
      <c r="R639">
        <v>79</v>
      </c>
      <c r="S639" t="s">
        <v>78</v>
      </c>
      <c r="T639" t="s">
        <v>30</v>
      </c>
      <c r="U639" t="s">
        <v>4192</v>
      </c>
      <c r="V639" t="s">
        <v>36</v>
      </c>
      <c r="W639" t="s">
        <v>82</v>
      </c>
      <c r="X639">
        <v>4</v>
      </c>
    </row>
    <row r="640" spans="2:24">
      <c r="B640" t="s">
        <v>798</v>
      </c>
      <c r="C640" t="s">
        <v>160</v>
      </c>
      <c r="D640" t="s">
        <v>55</v>
      </c>
      <c r="E640" t="s">
        <v>3549</v>
      </c>
      <c r="F640" t="s">
        <v>150</v>
      </c>
      <c r="G640" t="s">
        <v>96</v>
      </c>
      <c r="H640">
        <v>37</v>
      </c>
      <c r="I640" t="s">
        <v>3550</v>
      </c>
      <c r="J640" t="s">
        <v>28</v>
      </c>
      <c r="K640" t="s">
        <v>42</v>
      </c>
      <c r="L640" t="s">
        <v>91</v>
      </c>
      <c r="M640" t="s">
        <v>92</v>
      </c>
      <c r="N640" t="s">
        <v>80</v>
      </c>
      <c r="O640" t="s">
        <v>35</v>
      </c>
      <c r="P640">
        <v>2.9</v>
      </c>
      <c r="Q640">
        <v>1200</v>
      </c>
      <c r="R640">
        <v>79</v>
      </c>
      <c r="S640" t="s">
        <v>78</v>
      </c>
      <c r="T640" t="s">
        <v>30</v>
      </c>
      <c r="U640" t="s">
        <v>4193</v>
      </c>
      <c r="V640" t="s">
        <v>36</v>
      </c>
      <c r="W640" t="s">
        <v>82</v>
      </c>
      <c r="X640">
        <v>4</v>
      </c>
    </row>
    <row r="641" spans="2:24">
      <c r="B641" t="s">
        <v>799</v>
      </c>
      <c r="C641" t="s">
        <v>160</v>
      </c>
      <c r="D641" t="s">
        <v>55</v>
      </c>
      <c r="E641" t="s">
        <v>3549</v>
      </c>
      <c r="F641" t="s">
        <v>150</v>
      </c>
      <c r="G641" t="s">
        <v>96</v>
      </c>
      <c r="H641">
        <v>37</v>
      </c>
      <c r="I641" t="s">
        <v>3550</v>
      </c>
      <c r="J641" t="s">
        <v>79</v>
      </c>
      <c r="K641" t="s">
        <v>42</v>
      </c>
      <c r="L641" t="s">
        <v>91</v>
      </c>
      <c r="M641" t="s">
        <v>92</v>
      </c>
      <c r="N641" t="s">
        <v>80</v>
      </c>
      <c r="O641" t="s">
        <v>35</v>
      </c>
      <c r="P641">
        <v>2.9</v>
      </c>
      <c r="Q641">
        <v>1200</v>
      </c>
      <c r="R641">
        <v>79</v>
      </c>
      <c r="S641" t="s">
        <v>78</v>
      </c>
      <c r="T641" t="s">
        <v>30</v>
      </c>
      <c r="U641" t="s">
        <v>4194</v>
      </c>
      <c r="V641" t="s">
        <v>36</v>
      </c>
      <c r="W641" t="s">
        <v>82</v>
      </c>
      <c r="X641">
        <v>4</v>
      </c>
    </row>
    <row r="642" spans="2:24">
      <c r="B642" t="s">
        <v>800</v>
      </c>
      <c r="C642" t="s">
        <v>160</v>
      </c>
      <c r="D642" t="s">
        <v>55</v>
      </c>
      <c r="E642" t="s">
        <v>3549</v>
      </c>
      <c r="F642" t="s">
        <v>150</v>
      </c>
      <c r="G642" t="s">
        <v>96</v>
      </c>
      <c r="H642">
        <v>37</v>
      </c>
      <c r="I642" t="s">
        <v>3550</v>
      </c>
      <c r="J642" t="s">
        <v>30</v>
      </c>
      <c r="K642" t="s">
        <v>42</v>
      </c>
      <c r="L642" t="s">
        <v>91</v>
      </c>
      <c r="M642" t="s">
        <v>92</v>
      </c>
      <c r="N642" t="s">
        <v>80</v>
      </c>
      <c r="O642" t="s">
        <v>35</v>
      </c>
      <c r="P642">
        <v>2.9</v>
      </c>
      <c r="Q642">
        <v>1200</v>
      </c>
      <c r="R642">
        <v>79</v>
      </c>
      <c r="S642" t="s">
        <v>78</v>
      </c>
      <c r="T642" t="s">
        <v>30</v>
      </c>
      <c r="U642" t="s">
        <v>4195</v>
      </c>
      <c r="V642" t="s">
        <v>36</v>
      </c>
      <c r="W642" t="s">
        <v>82</v>
      </c>
      <c r="X642">
        <v>4</v>
      </c>
    </row>
    <row r="643" spans="2:24">
      <c r="B643" t="s">
        <v>801</v>
      </c>
      <c r="C643" t="s">
        <v>160</v>
      </c>
      <c r="D643" t="s">
        <v>41</v>
      </c>
      <c r="E643" t="s">
        <v>3549</v>
      </c>
      <c r="F643" t="s">
        <v>151</v>
      </c>
      <c r="G643" t="s">
        <v>90</v>
      </c>
      <c r="H643">
        <v>18</v>
      </c>
      <c r="I643" t="s">
        <v>3550</v>
      </c>
      <c r="J643" t="s">
        <v>63</v>
      </c>
      <c r="K643" t="s">
        <v>43</v>
      </c>
      <c r="L643" t="s">
        <v>91</v>
      </c>
      <c r="M643" t="s">
        <v>92</v>
      </c>
      <c r="N643" t="s">
        <v>33</v>
      </c>
      <c r="O643" t="s">
        <v>3552</v>
      </c>
      <c r="P643">
        <v>1.7</v>
      </c>
      <c r="Q643">
        <v>600</v>
      </c>
      <c r="R643">
        <v>78</v>
      </c>
      <c r="S643" t="s">
        <v>78</v>
      </c>
      <c r="T643" t="s">
        <v>30</v>
      </c>
      <c r="U643" t="s">
        <v>4344</v>
      </c>
      <c r="V643" t="s">
        <v>36</v>
      </c>
      <c r="W643" t="s">
        <v>82</v>
      </c>
      <c r="X643">
        <v>4</v>
      </c>
    </row>
    <row r="644" spans="2:24">
      <c r="B644" t="s">
        <v>802</v>
      </c>
      <c r="C644" t="s">
        <v>160</v>
      </c>
      <c r="D644" t="s">
        <v>41</v>
      </c>
      <c r="E644" t="s">
        <v>3549</v>
      </c>
      <c r="F644" t="s">
        <v>151</v>
      </c>
      <c r="G644" t="s">
        <v>90</v>
      </c>
      <c r="H644">
        <v>18</v>
      </c>
      <c r="I644" t="s">
        <v>3550</v>
      </c>
      <c r="J644" t="s">
        <v>28</v>
      </c>
      <c r="K644" t="s">
        <v>43</v>
      </c>
      <c r="L644" t="s">
        <v>91</v>
      </c>
      <c r="M644" t="s">
        <v>92</v>
      </c>
      <c r="N644" t="s">
        <v>33</v>
      </c>
      <c r="O644" t="s">
        <v>3552</v>
      </c>
      <c r="P644">
        <v>1.7</v>
      </c>
      <c r="Q644">
        <v>600</v>
      </c>
      <c r="R644">
        <v>78</v>
      </c>
      <c r="S644" t="s">
        <v>78</v>
      </c>
      <c r="T644" t="s">
        <v>30</v>
      </c>
      <c r="U644" t="s">
        <v>4345</v>
      </c>
      <c r="V644" t="s">
        <v>36</v>
      </c>
      <c r="W644" t="s">
        <v>82</v>
      </c>
      <c r="X644">
        <v>4</v>
      </c>
    </row>
    <row r="645" spans="2:24">
      <c r="B645" t="s">
        <v>803</v>
      </c>
      <c r="C645" t="s">
        <v>160</v>
      </c>
      <c r="D645" t="s">
        <v>41</v>
      </c>
      <c r="E645" t="s">
        <v>3549</v>
      </c>
      <c r="F645" t="s">
        <v>151</v>
      </c>
      <c r="G645" t="s">
        <v>90</v>
      </c>
      <c r="H645">
        <v>18</v>
      </c>
      <c r="I645" t="s">
        <v>3550</v>
      </c>
      <c r="J645" t="s">
        <v>79</v>
      </c>
      <c r="K645" t="s">
        <v>43</v>
      </c>
      <c r="L645" t="s">
        <v>91</v>
      </c>
      <c r="M645" t="s">
        <v>92</v>
      </c>
      <c r="N645" t="s">
        <v>33</v>
      </c>
      <c r="O645" t="s">
        <v>3552</v>
      </c>
      <c r="P645">
        <v>1.7</v>
      </c>
      <c r="Q645">
        <v>600</v>
      </c>
      <c r="R645">
        <v>78</v>
      </c>
      <c r="S645" t="s">
        <v>78</v>
      </c>
      <c r="T645" t="s">
        <v>30</v>
      </c>
      <c r="U645" t="s">
        <v>4346</v>
      </c>
      <c r="V645" t="s">
        <v>36</v>
      </c>
      <c r="W645" t="s">
        <v>82</v>
      </c>
      <c r="X645">
        <v>4</v>
      </c>
    </row>
    <row r="646" spans="2:24">
      <c r="B646" t="s">
        <v>804</v>
      </c>
      <c r="C646" t="s">
        <v>160</v>
      </c>
      <c r="D646" t="s">
        <v>41</v>
      </c>
      <c r="E646" t="s">
        <v>3549</v>
      </c>
      <c r="F646" t="s">
        <v>151</v>
      </c>
      <c r="G646" t="s">
        <v>90</v>
      </c>
      <c r="H646">
        <v>18</v>
      </c>
      <c r="I646" t="s">
        <v>3550</v>
      </c>
      <c r="J646" t="s">
        <v>30</v>
      </c>
      <c r="K646" t="s">
        <v>43</v>
      </c>
      <c r="L646" t="s">
        <v>91</v>
      </c>
      <c r="M646" t="s">
        <v>92</v>
      </c>
      <c r="N646" t="s">
        <v>33</v>
      </c>
      <c r="O646" t="s">
        <v>3552</v>
      </c>
      <c r="P646">
        <v>1.7</v>
      </c>
      <c r="Q646">
        <v>600</v>
      </c>
      <c r="R646">
        <v>78</v>
      </c>
      <c r="S646" t="s">
        <v>78</v>
      </c>
      <c r="T646" t="s">
        <v>30</v>
      </c>
      <c r="U646" t="s">
        <v>4347</v>
      </c>
      <c r="V646" t="s">
        <v>36</v>
      </c>
      <c r="W646" t="s">
        <v>82</v>
      </c>
      <c r="X646">
        <v>4</v>
      </c>
    </row>
    <row r="647" spans="2:24">
      <c r="B647" t="s">
        <v>805</v>
      </c>
      <c r="C647" t="s">
        <v>160</v>
      </c>
      <c r="D647" t="s">
        <v>55</v>
      </c>
      <c r="E647" t="s">
        <v>3549</v>
      </c>
      <c r="F647" t="s">
        <v>151</v>
      </c>
      <c r="G647" t="s">
        <v>90</v>
      </c>
      <c r="H647">
        <v>19</v>
      </c>
      <c r="I647" t="s">
        <v>3550</v>
      </c>
      <c r="J647" t="s">
        <v>63</v>
      </c>
      <c r="K647" t="s">
        <v>42</v>
      </c>
      <c r="L647" t="s">
        <v>91</v>
      </c>
      <c r="M647" t="s">
        <v>92</v>
      </c>
      <c r="N647" t="s">
        <v>33</v>
      </c>
      <c r="O647" t="s">
        <v>20</v>
      </c>
      <c r="P647">
        <v>0.8</v>
      </c>
      <c r="Q647">
        <v>600</v>
      </c>
      <c r="R647">
        <v>81</v>
      </c>
      <c r="S647" t="s">
        <v>78</v>
      </c>
      <c r="T647" t="s">
        <v>30</v>
      </c>
      <c r="U647" t="s">
        <v>4348</v>
      </c>
      <c r="V647" t="s">
        <v>36</v>
      </c>
      <c r="W647" t="s">
        <v>82</v>
      </c>
      <c r="X647">
        <v>4</v>
      </c>
    </row>
    <row r="648" spans="2:24">
      <c r="B648" t="s">
        <v>806</v>
      </c>
      <c r="C648" t="s">
        <v>160</v>
      </c>
      <c r="D648" t="s">
        <v>55</v>
      </c>
      <c r="E648" t="s">
        <v>3549</v>
      </c>
      <c r="F648" t="s">
        <v>151</v>
      </c>
      <c r="G648" t="s">
        <v>90</v>
      </c>
      <c r="H648">
        <v>19</v>
      </c>
      <c r="I648" t="s">
        <v>3550</v>
      </c>
      <c r="J648" t="s">
        <v>28</v>
      </c>
      <c r="K648" t="s">
        <v>42</v>
      </c>
      <c r="L648" t="s">
        <v>91</v>
      </c>
      <c r="M648" t="s">
        <v>92</v>
      </c>
      <c r="N648" t="s">
        <v>33</v>
      </c>
      <c r="O648" t="s">
        <v>20</v>
      </c>
      <c r="P648">
        <v>0.8</v>
      </c>
      <c r="Q648">
        <v>600</v>
      </c>
      <c r="R648">
        <v>81</v>
      </c>
      <c r="S648" t="s">
        <v>78</v>
      </c>
      <c r="T648" t="s">
        <v>30</v>
      </c>
      <c r="U648" t="s">
        <v>4349</v>
      </c>
      <c r="V648" t="s">
        <v>36</v>
      </c>
      <c r="W648" t="s">
        <v>82</v>
      </c>
      <c r="X648">
        <v>4</v>
      </c>
    </row>
    <row r="649" spans="2:24">
      <c r="B649" t="s">
        <v>807</v>
      </c>
      <c r="C649" t="s">
        <v>160</v>
      </c>
      <c r="D649" t="s">
        <v>55</v>
      </c>
      <c r="E649" t="s">
        <v>3549</v>
      </c>
      <c r="F649" t="s">
        <v>151</v>
      </c>
      <c r="G649" t="s">
        <v>90</v>
      </c>
      <c r="H649">
        <v>19</v>
      </c>
      <c r="I649" t="s">
        <v>3550</v>
      </c>
      <c r="J649" t="s">
        <v>79</v>
      </c>
      <c r="K649" t="s">
        <v>42</v>
      </c>
      <c r="L649" t="s">
        <v>91</v>
      </c>
      <c r="M649" t="s">
        <v>92</v>
      </c>
      <c r="N649" t="s">
        <v>33</v>
      </c>
      <c r="O649" t="s">
        <v>20</v>
      </c>
      <c r="P649">
        <v>0.8</v>
      </c>
      <c r="Q649">
        <v>600</v>
      </c>
      <c r="R649">
        <v>81</v>
      </c>
      <c r="S649" t="s">
        <v>78</v>
      </c>
      <c r="T649" t="s">
        <v>30</v>
      </c>
      <c r="U649" t="s">
        <v>4350</v>
      </c>
      <c r="V649" t="s">
        <v>36</v>
      </c>
      <c r="W649" t="s">
        <v>82</v>
      </c>
      <c r="X649">
        <v>4</v>
      </c>
    </row>
    <row r="650" spans="2:24">
      <c r="B650" t="s">
        <v>808</v>
      </c>
      <c r="C650" t="s">
        <v>160</v>
      </c>
      <c r="D650" t="s">
        <v>55</v>
      </c>
      <c r="E650" t="s">
        <v>3549</v>
      </c>
      <c r="F650" t="s">
        <v>151</v>
      </c>
      <c r="G650" t="s">
        <v>90</v>
      </c>
      <c r="H650">
        <v>19</v>
      </c>
      <c r="I650" t="s">
        <v>3550</v>
      </c>
      <c r="J650" t="s">
        <v>30</v>
      </c>
      <c r="K650" t="s">
        <v>42</v>
      </c>
      <c r="L650" t="s">
        <v>91</v>
      </c>
      <c r="M650" t="s">
        <v>92</v>
      </c>
      <c r="N650" t="s">
        <v>33</v>
      </c>
      <c r="O650" t="s">
        <v>20</v>
      </c>
      <c r="P650">
        <v>0.8</v>
      </c>
      <c r="Q650">
        <v>600</v>
      </c>
      <c r="R650">
        <v>81</v>
      </c>
      <c r="S650" t="s">
        <v>78</v>
      </c>
      <c r="T650" t="s">
        <v>30</v>
      </c>
      <c r="U650" t="s">
        <v>4351</v>
      </c>
      <c r="V650" t="s">
        <v>36</v>
      </c>
      <c r="W650" t="s">
        <v>82</v>
      </c>
      <c r="X650">
        <v>4</v>
      </c>
    </row>
    <row r="651" spans="2:24">
      <c r="B651" t="s">
        <v>809</v>
      </c>
      <c r="C651" t="s">
        <v>160</v>
      </c>
      <c r="D651" t="s">
        <v>41</v>
      </c>
      <c r="E651" t="s">
        <v>3549</v>
      </c>
      <c r="F651" t="s">
        <v>151</v>
      </c>
      <c r="G651" t="s">
        <v>90</v>
      </c>
      <c r="H651">
        <v>24</v>
      </c>
      <c r="I651" t="s">
        <v>3550</v>
      </c>
      <c r="J651" t="s">
        <v>63</v>
      </c>
      <c r="K651" t="s">
        <v>43</v>
      </c>
      <c r="L651" t="s">
        <v>91</v>
      </c>
      <c r="M651" t="s">
        <v>92</v>
      </c>
      <c r="N651" t="s">
        <v>33</v>
      </c>
      <c r="O651" t="s">
        <v>3552</v>
      </c>
      <c r="P651">
        <v>1.7</v>
      </c>
      <c r="Q651">
        <v>800</v>
      </c>
      <c r="R651">
        <v>78</v>
      </c>
      <c r="S651" t="s">
        <v>78</v>
      </c>
      <c r="T651" t="s">
        <v>30</v>
      </c>
      <c r="U651" t="s">
        <v>4352</v>
      </c>
      <c r="V651" t="s">
        <v>36</v>
      </c>
      <c r="W651" t="s">
        <v>82</v>
      </c>
      <c r="X651">
        <v>4</v>
      </c>
    </row>
    <row r="652" spans="2:24">
      <c r="B652" t="s">
        <v>810</v>
      </c>
      <c r="C652" t="s">
        <v>160</v>
      </c>
      <c r="D652" t="s">
        <v>41</v>
      </c>
      <c r="E652" t="s">
        <v>3549</v>
      </c>
      <c r="F652" t="s">
        <v>151</v>
      </c>
      <c r="G652" t="s">
        <v>90</v>
      </c>
      <c r="H652">
        <v>24</v>
      </c>
      <c r="I652" t="s">
        <v>3550</v>
      </c>
      <c r="J652" t="s">
        <v>28</v>
      </c>
      <c r="K652" t="s">
        <v>43</v>
      </c>
      <c r="L652" t="s">
        <v>91</v>
      </c>
      <c r="M652" t="s">
        <v>92</v>
      </c>
      <c r="N652" t="s">
        <v>33</v>
      </c>
      <c r="O652" t="s">
        <v>3552</v>
      </c>
      <c r="P652">
        <v>1.7</v>
      </c>
      <c r="Q652">
        <v>800</v>
      </c>
      <c r="R652">
        <v>78</v>
      </c>
      <c r="S652" t="s">
        <v>78</v>
      </c>
      <c r="T652" t="s">
        <v>30</v>
      </c>
      <c r="U652" t="s">
        <v>4353</v>
      </c>
      <c r="V652" t="s">
        <v>36</v>
      </c>
      <c r="W652" t="s">
        <v>82</v>
      </c>
      <c r="X652">
        <v>4</v>
      </c>
    </row>
    <row r="653" spans="2:24">
      <c r="B653" t="s">
        <v>811</v>
      </c>
      <c r="C653" t="s">
        <v>160</v>
      </c>
      <c r="D653" t="s">
        <v>41</v>
      </c>
      <c r="E653" t="s">
        <v>3549</v>
      </c>
      <c r="F653" t="s">
        <v>151</v>
      </c>
      <c r="G653" t="s">
        <v>90</v>
      </c>
      <c r="H653">
        <v>24</v>
      </c>
      <c r="I653" t="s">
        <v>3550</v>
      </c>
      <c r="J653" t="s">
        <v>79</v>
      </c>
      <c r="K653" t="s">
        <v>43</v>
      </c>
      <c r="L653" t="s">
        <v>91</v>
      </c>
      <c r="M653" t="s">
        <v>92</v>
      </c>
      <c r="N653" t="s">
        <v>33</v>
      </c>
      <c r="O653" t="s">
        <v>3552</v>
      </c>
      <c r="P653">
        <v>1.7</v>
      </c>
      <c r="Q653">
        <v>800</v>
      </c>
      <c r="R653">
        <v>78</v>
      </c>
      <c r="S653" t="s">
        <v>78</v>
      </c>
      <c r="T653" t="s">
        <v>30</v>
      </c>
      <c r="U653" t="s">
        <v>4354</v>
      </c>
      <c r="V653" t="s">
        <v>36</v>
      </c>
      <c r="W653" t="s">
        <v>82</v>
      </c>
      <c r="X653">
        <v>4</v>
      </c>
    </row>
    <row r="654" spans="2:24">
      <c r="B654" t="s">
        <v>812</v>
      </c>
      <c r="C654" t="s">
        <v>160</v>
      </c>
      <c r="D654" t="s">
        <v>41</v>
      </c>
      <c r="E654" t="s">
        <v>3549</v>
      </c>
      <c r="F654" t="s">
        <v>151</v>
      </c>
      <c r="G654" t="s">
        <v>90</v>
      </c>
      <c r="H654">
        <v>24</v>
      </c>
      <c r="I654" t="s">
        <v>3550</v>
      </c>
      <c r="J654" t="s">
        <v>30</v>
      </c>
      <c r="K654" t="s">
        <v>43</v>
      </c>
      <c r="L654" t="s">
        <v>91</v>
      </c>
      <c r="M654" t="s">
        <v>92</v>
      </c>
      <c r="N654" t="s">
        <v>33</v>
      </c>
      <c r="O654" t="s">
        <v>3552</v>
      </c>
      <c r="P654">
        <v>1.7</v>
      </c>
      <c r="Q654">
        <v>800</v>
      </c>
      <c r="R654">
        <v>78</v>
      </c>
      <c r="S654" t="s">
        <v>78</v>
      </c>
      <c r="T654" t="s">
        <v>30</v>
      </c>
      <c r="U654" t="s">
        <v>4355</v>
      </c>
      <c r="V654" t="s">
        <v>36</v>
      </c>
      <c r="W654" t="s">
        <v>82</v>
      </c>
      <c r="X654">
        <v>4</v>
      </c>
    </row>
    <row r="655" spans="2:24">
      <c r="B655" t="s">
        <v>813</v>
      </c>
      <c r="C655" t="s">
        <v>160</v>
      </c>
      <c r="D655" t="s">
        <v>55</v>
      </c>
      <c r="E655" t="s">
        <v>3549</v>
      </c>
      <c r="F655" t="s">
        <v>151</v>
      </c>
      <c r="G655" t="s">
        <v>90</v>
      </c>
      <c r="H655">
        <v>25</v>
      </c>
      <c r="I655" t="s">
        <v>3550</v>
      </c>
      <c r="J655" t="s">
        <v>63</v>
      </c>
      <c r="K655" t="s">
        <v>42</v>
      </c>
      <c r="L655" t="s">
        <v>91</v>
      </c>
      <c r="M655" t="s">
        <v>92</v>
      </c>
      <c r="N655" t="s">
        <v>33</v>
      </c>
      <c r="O655" t="s">
        <v>20</v>
      </c>
      <c r="P655">
        <v>1.7</v>
      </c>
      <c r="Q655">
        <v>800</v>
      </c>
      <c r="R655">
        <v>81</v>
      </c>
      <c r="S655" t="s">
        <v>78</v>
      </c>
      <c r="T655" t="s">
        <v>30</v>
      </c>
      <c r="U655" t="s">
        <v>4356</v>
      </c>
      <c r="V655" t="s">
        <v>36</v>
      </c>
      <c r="W655" t="s">
        <v>82</v>
      </c>
      <c r="X655">
        <v>4</v>
      </c>
    </row>
    <row r="656" spans="2:24">
      <c r="B656" t="s">
        <v>814</v>
      </c>
      <c r="C656" t="s">
        <v>160</v>
      </c>
      <c r="D656" t="s">
        <v>55</v>
      </c>
      <c r="E656" t="s">
        <v>3549</v>
      </c>
      <c r="F656" t="s">
        <v>151</v>
      </c>
      <c r="G656" t="s">
        <v>90</v>
      </c>
      <c r="H656">
        <v>25</v>
      </c>
      <c r="I656" t="s">
        <v>3550</v>
      </c>
      <c r="J656" t="s">
        <v>28</v>
      </c>
      <c r="K656" t="s">
        <v>42</v>
      </c>
      <c r="L656" t="s">
        <v>91</v>
      </c>
      <c r="M656" t="s">
        <v>92</v>
      </c>
      <c r="N656" t="s">
        <v>33</v>
      </c>
      <c r="O656" t="s">
        <v>20</v>
      </c>
      <c r="P656">
        <v>1.7</v>
      </c>
      <c r="Q656">
        <v>800</v>
      </c>
      <c r="R656">
        <v>81</v>
      </c>
      <c r="S656" t="s">
        <v>78</v>
      </c>
      <c r="T656" t="s">
        <v>30</v>
      </c>
      <c r="U656" t="s">
        <v>4357</v>
      </c>
      <c r="V656" t="s">
        <v>36</v>
      </c>
      <c r="W656" t="s">
        <v>82</v>
      </c>
      <c r="X656">
        <v>4</v>
      </c>
    </row>
    <row r="657" spans="2:24">
      <c r="B657" t="s">
        <v>815</v>
      </c>
      <c r="C657" t="s">
        <v>160</v>
      </c>
      <c r="D657" t="s">
        <v>55</v>
      </c>
      <c r="E657" t="s">
        <v>3549</v>
      </c>
      <c r="F657" t="s">
        <v>151</v>
      </c>
      <c r="G657" t="s">
        <v>90</v>
      </c>
      <c r="H657">
        <v>25</v>
      </c>
      <c r="I657" t="s">
        <v>3550</v>
      </c>
      <c r="J657" t="s">
        <v>79</v>
      </c>
      <c r="K657" t="s">
        <v>42</v>
      </c>
      <c r="L657" t="s">
        <v>91</v>
      </c>
      <c r="M657" t="s">
        <v>92</v>
      </c>
      <c r="N657" t="s">
        <v>33</v>
      </c>
      <c r="O657" t="s">
        <v>20</v>
      </c>
      <c r="P657">
        <v>1.7</v>
      </c>
      <c r="Q657">
        <v>800</v>
      </c>
      <c r="R657">
        <v>81</v>
      </c>
      <c r="S657" t="s">
        <v>78</v>
      </c>
      <c r="T657" t="s">
        <v>30</v>
      </c>
      <c r="U657" t="s">
        <v>4358</v>
      </c>
      <c r="V657" t="s">
        <v>36</v>
      </c>
      <c r="W657" t="s">
        <v>82</v>
      </c>
      <c r="X657">
        <v>4</v>
      </c>
    </row>
    <row r="658" spans="2:24">
      <c r="B658" t="s">
        <v>816</v>
      </c>
      <c r="C658" t="s">
        <v>160</v>
      </c>
      <c r="D658" t="s">
        <v>55</v>
      </c>
      <c r="E658" t="s">
        <v>3549</v>
      </c>
      <c r="F658" t="s">
        <v>151</v>
      </c>
      <c r="G658" t="s">
        <v>90</v>
      </c>
      <c r="H658">
        <v>25</v>
      </c>
      <c r="I658" t="s">
        <v>3550</v>
      </c>
      <c r="J658" t="s">
        <v>30</v>
      </c>
      <c r="K658" t="s">
        <v>42</v>
      </c>
      <c r="L658" t="s">
        <v>91</v>
      </c>
      <c r="M658" t="s">
        <v>92</v>
      </c>
      <c r="N658" t="s">
        <v>33</v>
      </c>
      <c r="O658" t="s">
        <v>20</v>
      </c>
      <c r="P658">
        <v>1.7</v>
      </c>
      <c r="Q658">
        <v>800</v>
      </c>
      <c r="R658">
        <v>81</v>
      </c>
      <c r="S658" t="s">
        <v>78</v>
      </c>
      <c r="T658" t="s">
        <v>30</v>
      </c>
      <c r="U658" t="s">
        <v>4359</v>
      </c>
      <c r="V658" t="s">
        <v>36</v>
      </c>
      <c r="W658" t="s">
        <v>82</v>
      </c>
      <c r="X658">
        <v>4</v>
      </c>
    </row>
    <row r="659" spans="2:24">
      <c r="B659" t="s">
        <v>817</v>
      </c>
      <c r="C659" t="s">
        <v>160</v>
      </c>
      <c r="D659" t="s">
        <v>41</v>
      </c>
      <c r="E659" t="s">
        <v>3549</v>
      </c>
      <c r="F659" t="s">
        <v>151</v>
      </c>
      <c r="G659" t="s">
        <v>90</v>
      </c>
      <c r="H659">
        <v>30</v>
      </c>
      <c r="I659" t="s">
        <v>3550</v>
      </c>
      <c r="J659" t="s">
        <v>63</v>
      </c>
      <c r="K659" t="s">
        <v>43</v>
      </c>
      <c r="L659" t="s">
        <v>91</v>
      </c>
      <c r="M659" t="s">
        <v>92</v>
      </c>
      <c r="N659" t="s">
        <v>33</v>
      </c>
      <c r="O659" t="s">
        <v>20</v>
      </c>
      <c r="P659">
        <v>2</v>
      </c>
      <c r="Q659">
        <v>1000</v>
      </c>
      <c r="R659">
        <v>81</v>
      </c>
      <c r="S659" t="s">
        <v>78</v>
      </c>
      <c r="T659" t="s">
        <v>30</v>
      </c>
      <c r="U659" t="s">
        <v>4360</v>
      </c>
      <c r="V659" t="s">
        <v>36</v>
      </c>
      <c r="W659" t="s">
        <v>82</v>
      </c>
      <c r="X659">
        <v>4</v>
      </c>
    </row>
    <row r="660" spans="2:24">
      <c r="B660" t="s">
        <v>818</v>
      </c>
      <c r="C660" t="s">
        <v>160</v>
      </c>
      <c r="D660" t="s">
        <v>41</v>
      </c>
      <c r="E660" t="s">
        <v>3549</v>
      </c>
      <c r="F660" t="s">
        <v>151</v>
      </c>
      <c r="G660" t="s">
        <v>90</v>
      </c>
      <c r="H660">
        <v>30</v>
      </c>
      <c r="I660" t="s">
        <v>3550</v>
      </c>
      <c r="J660" t="s">
        <v>28</v>
      </c>
      <c r="K660" t="s">
        <v>43</v>
      </c>
      <c r="L660" t="s">
        <v>91</v>
      </c>
      <c r="M660" t="s">
        <v>92</v>
      </c>
      <c r="N660" t="s">
        <v>33</v>
      </c>
      <c r="O660" t="s">
        <v>20</v>
      </c>
      <c r="P660">
        <v>2</v>
      </c>
      <c r="Q660">
        <v>1000</v>
      </c>
      <c r="R660">
        <v>81</v>
      </c>
      <c r="S660" t="s">
        <v>78</v>
      </c>
      <c r="T660" t="s">
        <v>30</v>
      </c>
      <c r="U660" t="s">
        <v>4361</v>
      </c>
      <c r="V660" t="s">
        <v>36</v>
      </c>
      <c r="W660" t="s">
        <v>82</v>
      </c>
      <c r="X660">
        <v>4</v>
      </c>
    </row>
    <row r="661" spans="2:24">
      <c r="B661" t="s">
        <v>819</v>
      </c>
      <c r="C661" t="s">
        <v>160</v>
      </c>
      <c r="D661" t="s">
        <v>41</v>
      </c>
      <c r="E661" t="s">
        <v>3549</v>
      </c>
      <c r="F661" t="s">
        <v>151</v>
      </c>
      <c r="G661" t="s">
        <v>90</v>
      </c>
      <c r="H661">
        <v>30</v>
      </c>
      <c r="I661" t="s">
        <v>3550</v>
      </c>
      <c r="J661" t="s">
        <v>79</v>
      </c>
      <c r="K661" t="s">
        <v>43</v>
      </c>
      <c r="L661" t="s">
        <v>91</v>
      </c>
      <c r="M661" t="s">
        <v>92</v>
      </c>
      <c r="N661" t="s">
        <v>33</v>
      </c>
      <c r="O661" t="s">
        <v>20</v>
      </c>
      <c r="P661">
        <v>2</v>
      </c>
      <c r="Q661">
        <v>1000</v>
      </c>
      <c r="R661">
        <v>81</v>
      </c>
      <c r="S661" t="s">
        <v>78</v>
      </c>
      <c r="T661" t="s">
        <v>30</v>
      </c>
      <c r="U661" t="s">
        <v>4362</v>
      </c>
      <c r="V661" t="s">
        <v>36</v>
      </c>
      <c r="W661" t="s">
        <v>82</v>
      </c>
      <c r="X661">
        <v>4</v>
      </c>
    </row>
    <row r="662" spans="2:24">
      <c r="B662" t="s">
        <v>820</v>
      </c>
      <c r="C662" t="s">
        <v>160</v>
      </c>
      <c r="D662" t="s">
        <v>41</v>
      </c>
      <c r="E662" t="s">
        <v>3549</v>
      </c>
      <c r="F662" t="s">
        <v>151</v>
      </c>
      <c r="G662" t="s">
        <v>90</v>
      </c>
      <c r="H662">
        <v>30</v>
      </c>
      <c r="I662" t="s">
        <v>3550</v>
      </c>
      <c r="J662" t="s">
        <v>30</v>
      </c>
      <c r="K662" t="s">
        <v>43</v>
      </c>
      <c r="L662" t="s">
        <v>91</v>
      </c>
      <c r="M662" t="s">
        <v>92</v>
      </c>
      <c r="N662" t="s">
        <v>33</v>
      </c>
      <c r="O662" t="s">
        <v>20</v>
      </c>
      <c r="P662">
        <v>2</v>
      </c>
      <c r="Q662">
        <v>1000</v>
      </c>
      <c r="R662">
        <v>81</v>
      </c>
      <c r="S662" t="s">
        <v>78</v>
      </c>
      <c r="T662" t="s">
        <v>30</v>
      </c>
      <c r="U662" t="s">
        <v>4363</v>
      </c>
      <c r="V662" t="s">
        <v>36</v>
      </c>
      <c r="W662" t="s">
        <v>82</v>
      </c>
      <c r="X662">
        <v>4</v>
      </c>
    </row>
    <row r="663" spans="2:24">
      <c r="B663" t="s">
        <v>821</v>
      </c>
      <c r="C663" t="s">
        <v>160</v>
      </c>
      <c r="D663" t="s">
        <v>55</v>
      </c>
      <c r="E663" t="s">
        <v>3549</v>
      </c>
      <c r="F663" t="s">
        <v>151</v>
      </c>
      <c r="G663" t="s">
        <v>90</v>
      </c>
      <c r="H663">
        <v>31</v>
      </c>
      <c r="I663" t="s">
        <v>3550</v>
      </c>
      <c r="J663" t="s">
        <v>63</v>
      </c>
      <c r="K663" t="s">
        <v>42</v>
      </c>
      <c r="L663" t="s">
        <v>91</v>
      </c>
      <c r="M663" t="s">
        <v>92</v>
      </c>
      <c r="N663" t="s">
        <v>33</v>
      </c>
      <c r="O663" t="s">
        <v>20</v>
      </c>
      <c r="P663">
        <v>2.2000000000000002</v>
      </c>
      <c r="Q663">
        <v>1000</v>
      </c>
      <c r="R663">
        <v>84</v>
      </c>
      <c r="S663" t="s">
        <v>78</v>
      </c>
      <c r="T663" t="s">
        <v>30</v>
      </c>
      <c r="U663" t="s">
        <v>4364</v>
      </c>
      <c r="V663" t="s">
        <v>36</v>
      </c>
      <c r="W663" t="s">
        <v>82</v>
      </c>
      <c r="X663">
        <v>4</v>
      </c>
    </row>
    <row r="664" spans="2:24">
      <c r="B664" t="s">
        <v>822</v>
      </c>
      <c r="C664" t="s">
        <v>160</v>
      </c>
      <c r="D664" t="s">
        <v>55</v>
      </c>
      <c r="E664" t="s">
        <v>3549</v>
      </c>
      <c r="F664" t="s">
        <v>151</v>
      </c>
      <c r="G664" t="s">
        <v>90</v>
      </c>
      <c r="H664">
        <v>31</v>
      </c>
      <c r="I664" t="s">
        <v>3550</v>
      </c>
      <c r="J664" t="s">
        <v>28</v>
      </c>
      <c r="K664" t="s">
        <v>42</v>
      </c>
      <c r="L664" t="s">
        <v>91</v>
      </c>
      <c r="M664" t="s">
        <v>92</v>
      </c>
      <c r="N664" t="s">
        <v>33</v>
      </c>
      <c r="O664" t="s">
        <v>20</v>
      </c>
      <c r="P664">
        <v>2.2000000000000002</v>
      </c>
      <c r="Q664">
        <v>1000</v>
      </c>
      <c r="R664">
        <v>84</v>
      </c>
      <c r="S664" t="s">
        <v>78</v>
      </c>
      <c r="T664" t="s">
        <v>30</v>
      </c>
      <c r="U664" t="s">
        <v>4365</v>
      </c>
      <c r="V664" t="s">
        <v>36</v>
      </c>
      <c r="W664" t="s">
        <v>82</v>
      </c>
      <c r="X664">
        <v>4</v>
      </c>
    </row>
    <row r="665" spans="2:24">
      <c r="B665" t="s">
        <v>823</v>
      </c>
      <c r="C665" t="s">
        <v>160</v>
      </c>
      <c r="D665" t="s">
        <v>55</v>
      </c>
      <c r="E665" t="s">
        <v>3549</v>
      </c>
      <c r="F665" t="s">
        <v>151</v>
      </c>
      <c r="G665" t="s">
        <v>90</v>
      </c>
      <c r="H665">
        <v>31</v>
      </c>
      <c r="I665" t="s">
        <v>3550</v>
      </c>
      <c r="J665" t="s">
        <v>79</v>
      </c>
      <c r="K665" t="s">
        <v>42</v>
      </c>
      <c r="L665" t="s">
        <v>91</v>
      </c>
      <c r="M665" t="s">
        <v>92</v>
      </c>
      <c r="N665" t="s">
        <v>33</v>
      </c>
      <c r="O665" t="s">
        <v>20</v>
      </c>
      <c r="P665">
        <v>2.2000000000000002</v>
      </c>
      <c r="Q665">
        <v>1000</v>
      </c>
      <c r="R665">
        <v>84</v>
      </c>
      <c r="S665" t="s">
        <v>78</v>
      </c>
      <c r="T665" t="s">
        <v>30</v>
      </c>
      <c r="U665" t="s">
        <v>4366</v>
      </c>
      <c r="V665" t="s">
        <v>36</v>
      </c>
      <c r="W665" t="s">
        <v>82</v>
      </c>
      <c r="X665">
        <v>4</v>
      </c>
    </row>
    <row r="666" spans="2:24">
      <c r="B666" t="s">
        <v>824</v>
      </c>
      <c r="C666" t="s">
        <v>160</v>
      </c>
      <c r="D666" t="s">
        <v>55</v>
      </c>
      <c r="E666" t="s">
        <v>3549</v>
      </c>
      <c r="F666" t="s">
        <v>151</v>
      </c>
      <c r="G666" t="s">
        <v>90</v>
      </c>
      <c r="H666">
        <v>31</v>
      </c>
      <c r="I666" t="s">
        <v>3550</v>
      </c>
      <c r="J666" t="s">
        <v>30</v>
      </c>
      <c r="K666" t="s">
        <v>42</v>
      </c>
      <c r="L666" t="s">
        <v>91</v>
      </c>
      <c r="M666" t="s">
        <v>92</v>
      </c>
      <c r="N666" t="s">
        <v>33</v>
      </c>
      <c r="O666" t="s">
        <v>20</v>
      </c>
      <c r="P666">
        <v>2.2000000000000002</v>
      </c>
      <c r="Q666">
        <v>1000</v>
      </c>
      <c r="R666">
        <v>84</v>
      </c>
      <c r="S666" t="s">
        <v>78</v>
      </c>
      <c r="T666" t="s">
        <v>30</v>
      </c>
      <c r="U666" t="s">
        <v>4367</v>
      </c>
      <c r="V666" t="s">
        <v>36</v>
      </c>
      <c r="W666" t="s">
        <v>82</v>
      </c>
      <c r="X666">
        <v>4</v>
      </c>
    </row>
    <row r="667" spans="2:24">
      <c r="B667" t="s">
        <v>825</v>
      </c>
      <c r="C667" t="s">
        <v>160</v>
      </c>
      <c r="D667" t="s">
        <v>41</v>
      </c>
      <c r="E667" t="s">
        <v>3549</v>
      </c>
      <c r="F667" t="s">
        <v>151</v>
      </c>
      <c r="G667" t="s">
        <v>90</v>
      </c>
      <c r="H667">
        <v>36</v>
      </c>
      <c r="I667" t="s">
        <v>3550</v>
      </c>
      <c r="J667" t="s">
        <v>63</v>
      </c>
      <c r="K667" t="s">
        <v>43</v>
      </c>
      <c r="L667" t="s">
        <v>91</v>
      </c>
      <c r="M667" t="s">
        <v>92</v>
      </c>
      <c r="N667" t="s">
        <v>33</v>
      </c>
      <c r="O667" t="s">
        <v>20</v>
      </c>
      <c r="P667">
        <v>2</v>
      </c>
      <c r="Q667">
        <v>1200</v>
      </c>
      <c r="R667">
        <v>81</v>
      </c>
      <c r="S667" t="s">
        <v>78</v>
      </c>
      <c r="T667" t="s">
        <v>30</v>
      </c>
      <c r="U667" t="s">
        <v>4368</v>
      </c>
      <c r="V667" t="s">
        <v>36</v>
      </c>
      <c r="W667" t="s">
        <v>82</v>
      </c>
      <c r="X667">
        <v>4</v>
      </c>
    </row>
    <row r="668" spans="2:24">
      <c r="B668" t="s">
        <v>826</v>
      </c>
      <c r="C668" t="s">
        <v>160</v>
      </c>
      <c r="D668" t="s">
        <v>41</v>
      </c>
      <c r="E668" t="s">
        <v>3549</v>
      </c>
      <c r="F668" t="s">
        <v>151</v>
      </c>
      <c r="G668" t="s">
        <v>90</v>
      </c>
      <c r="H668">
        <v>36</v>
      </c>
      <c r="I668" t="s">
        <v>3550</v>
      </c>
      <c r="J668" t="s">
        <v>28</v>
      </c>
      <c r="K668" t="s">
        <v>43</v>
      </c>
      <c r="L668" t="s">
        <v>91</v>
      </c>
      <c r="M668" t="s">
        <v>92</v>
      </c>
      <c r="N668" t="s">
        <v>33</v>
      </c>
      <c r="O668" t="s">
        <v>20</v>
      </c>
      <c r="P668">
        <v>2</v>
      </c>
      <c r="Q668">
        <v>1200</v>
      </c>
      <c r="R668">
        <v>81</v>
      </c>
      <c r="S668" t="s">
        <v>78</v>
      </c>
      <c r="T668" t="s">
        <v>30</v>
      </c>
      <c r="U668" t="s">
        <v>4369</v>
      </c>
      <c r="V668" t="s">
        <v>36</v>
      </c>
      <c r="W668" t="s">
        <v>82</v>
      </c>
      <c r="X668">
        <v>4</v>
      </c>
    </row>
    <row r="669" spans="2:24">
      <c r="B669" t="s">
        <v>827</v>
      </c>
      <c r="C669" t="s">
        <v>160</v>
      </c>
      <c r="D669" t="s">
        <v>41</v>
      </c>
      <c r="E669" t="s">
        <v>3549</v>
      </c>
      <c r="F669" t="s">
        <v>151</v>
      </c>
      <c r="G669" t="s">
        <v>90</v>
      </c>
      <c r="H669">
        <v>36</v>
      </c>
      <c r="I669" t="s">
        <v>3550</v>
      </c>
      <c r="J669" t="s">
        <v>79</v>
      </c>
      <c r="K669" t="s">
        <v>43</v>
      </c>
      <c r="L669" t="s">
        <v>91</v>
      </c>
      <c r="M669" t="s">
        <v>92</v>
      </c>
      <c r="N669" t="s">
        <v>33</v>
      </c>
      <c r="O669" t="s">
        <v>20</v>
      </c>
      <c r="P669">
        <v>2</v>
      </c>
      <c r="Q669">
        <v>1200</v>
      </c>
      <c r="R669">
        <v>81</v>
      </c>
      <c r="S669" t="s">
        <v>78</v>
      </c>
      <c r="T669" t="s">
        <v>30</v>
      </c>
      <c r="U669" t="s">
        <v>4370</v>
      </c>
      <c r="V669" t="s">
        <v>36</v>
      </c>
      <c r="W669" t="s">
        <v>82</v>
      </c>
      <c r="X669">
        <v>4</v>
      </c>
    </row>
    <row r="670" spans="2:24">
      <c r="B670" t="s">
        <v>828</v>
      </c>
      <c r="C670" t="s">
        <v>160</v>
      </c>
      <c r="D670" t="s">
        <v>41</v>
      </c>
      <c r="E670" t="s">
        <v>3549</v>
      </c>
      <c r="F670" t="s">
        <v>151</v>
      </c>
      <c r="G670" t="s">
        <v>90</v>
      </c>
      <c r="H670">
        <v>36</v>
      </c>
      <c r="I670" t="s">
        <v>3550</v>
      </c>
      <c r="J670" t="s">
        <v>30</v>
      </c>
      <c r="K670" t="s">
        <v>43</v>
      </c>
      <c r="L670" t="s">
        <v>91</v>
      </c>
      <c r="M670" t="s">
        <v>92</v>
      </c>
      <c r="N670" t="s">
        <v>33</v>
      </c>
      <c r="O670" t="s">
        <v>20</v>
      </c>
      <c r="P670">
        <v>2</v>
      </c>
      <c r="Q670">
        <v>1200</v>
      </c>
      <c r="R670">
        <v>81</v>
      </c>
      <c r="S670" t="s">
        <v>78</v>
      </c>
      <c r="T670" t="s">
        <v>30</v>
      </c>
      <c r="U670" t="s">
        <v>4371</v>
      </c>
      <c r="V670" t="s">
        <v>36</v>
      </c>
      <c r="W670" t="s">
        <v>82</v>
      </c>
      <c r="X670">
        <v>4</v>
      </c>
    </row>
    <row r="671" spans="2:24">
      <c r="B671" t="s">
        <v>829</v>
      </c>
      <c r="C671" t="s">
        <v>160</v>
      </c>
      <c r="D671" t="s">
        <v>55</v>
      </c>
      <c r="E671" t="s">
        <v>3549</v>
      </c>
      <c r="F671" t="s">
        <v>151</v>
      </c>
      <c r="G671" t="s">
        <v>90</v>
      </c>
      <c r="H671">
        <v>37</v>
      </c>
      <c r="I671" t="s">
        <v>3550</v>
      </c>
      <c r="J671" t="s">
        <v>63</v>
      </c>
      <c r="K671" t="s">
        <v>42</v>
      </c>
      <c r="L671" t="s">
        <v>91</v>
      </c>
      <c r="M671" t="s">
        <v>92</v>
      </c>
      <c r="N671" t="s">
        <v>33</v>
      </c>
      <c r="O671" t="s">
        <v>35</v>
      </c>
      <c r="P671">
        <v>2.9</v>
      </c>
      <c r="Q671">
        <v>1200</v>
      </c>
      <c r="R671">
        <v>84</v>
      </c>
      <c r="S671" t="s">
        <v>78</v>
      </c>
      <c r="T671" t="s">
        <v>30</v>
      </c>
      <c r="U671" t="s">
        <v>4372</v>
      </c>
      <c r="V671" t="s">
        <v>36</v>
      </c>
      <c r="W671" t="s">
        <v>82</v>
      </c>
      <c r="X671">
        <v>4</v>
      </c>
    </row>
    <row r="672" spans="2:24">
      <c r="B672" t="s">
        <v>830</v>
      </c>
      <c r="C672" t="s">
        <v>160</v>
      </c>
      <c r="D672" t="s">
        <v>55</v>
      </c>
      <c r="E672" t="s">
        <v>3549</v>
      </c>
      <c r="F672" t="s">
        <v>151</v>
      </c>
      <c r="G672" t="s">
        <v>90</v>
      </c>
      <c r="H672">
        <v>37</v>
      </c>
      <c r="I672" t="s">
        <v>3550</v>
      </c>
      <c r="J672" t="s">
        <v>28</v>
      </c>
      <c r="K672" t="s">
        <v>42</v>
      </c>
      <c r="L672" t="s">
        <v>91</v>
      </c>
      <c r="M672" t="s">
        <v>92</v>
      </c>
      <c r="N672" t="s">
        <v>33</v>
      </c>
      <c r="O672" t="s">
        <v>35</v>
      </c>
      <c r="P672">
        <v>2.9</v>
      </c>
      <c r="Q672">
        <v>1200</v>
      </c>
      <c r="R672">
        <v>84</v>
      </c>
      <c r="S672" t="s">
        <v>78</v>
      </c>
      <c r="T672" t="s">
        <v>30</v>
      </c>
      <c r="U672" t="s">
        <v>4373</v>
      </c>
      <c r="V672" t="s">
        <v>36</v>
      </c>
      <c r="W672" t="s">
        <v>82</v>
      </c>
      <c r="X672">
        <v>4</v>
      </c>
    </row>
    <row r="673" spans="2:24">
      <c r="B673" t="s">
        <v>831</v>
      </c>
      <c r="C673" t="s">
        <v>160</v>
      </c>
      <c r="D673" t="s">
        <v>55</v>
      </c>
      <c r="E673" t="s">
        <v>3549</v>
      </c>
      <c r="F673" t="s">
        <v>151</v>
      </c>
      <c r="G673" t="s">
        <v>90</v>
      </c>
      <c r="H673">
        <v>37</v>
      </c>
      <c r="I673" t="s">
        <v>3550</v>
      </c>
      <c r="J673" t="s">
        <v>79</v>
      </c>
      <c r="K673" t="s">
        <v>42</v>
      </c>
      <c r="L673" t="s">
        <v>91</v>
      </c>
      <c r="M673" t="s">
        <v>92</v>
      </c>
      <c r="N673" t="s">
        <v>33</v>
      </c>
      <c r="O673" t="s">
        <v>35</v>
      </c>
      <c r="P673">
        <v>2.9</v>
      </c>
      <c r="Q673">
        <v>1200</v>
      </c>
      <c r="R673">
        <v>84</v>
      </c>
      <c r="S673" t="s">
        <v>78</v>
      </c>
      <c r="T673" t="s">
        <v>30</v>
      </c>
      <c r="U673" t="s">
        <v>4374</v>
      </c>
      <c r="V673" t="s">
        <v>36</v>
      </c>
      <c r="W673" t="s">
        <v>82</v>
      </c>
      <c r="X673">
        <v>4</v>
      </c>
    </row>
    <row r="674" spans="2:24">
      <c r="B674" t="s">
        <v>832</v>
      </c>
      <c r="C674" t="s">
        <v>160</v>
      </c>
      <c r="D674" t="s">
        <v>55</v>
      </c>
      <c r="E674" t="s">
        <v>3549</v>
      </c>
      <c r="F674" t="s">
        <v>151</v>
      </c>
      <c r="G674" t="s">
        <v>90</v>
      </c>
      <c r="H674">
        <v>37</v>
      </c>
      <c r="I674" t="s">
        <v>3550</v>
      </c>
      <c r="J674" t="s">
        <v>30</v>
      </c>
      <c r="K674" t="s">
        <v>42</v>
      </c>
      <c r="L674" t="s">
        <v>91</v>
      </c>
      <c r="M674" t="s">
        <v>92</v>
      </c>
      <c r="N674" t="s">
        <v>33</v>
      </c>
      <c r="O674" t="s">
        <v>35</v>
      </c>
      <c r="P674">
        <v>2.9</v>
      </c>
      <c r="Q674">
        <v>1200</v>
      </c>
      <c r="R674">
        <v>84</v>
      </c>
      <c r="S674" t="s">
        <v>78</v>
      </c>
      <c r="T674" t="s">
        <v>30</v>
      </c>
      <c r="U674" t="s">
        <v>4375</v>
      </c>
      <c r="V674" t="s">
        <v>36</v>
      </c>
      <c r="W674" t="s">
        <v>82</v>
      </c>
      <c r="X674">
        <v>4</v>
      </c>
    </row>
    <row r="675" spans="2:24">
      <c r="B675" t="s">
        <v>833</v>
      </c>
      <c r="C675" t="s">
        <v>160</v>
      </c>
      <c r="D675" t="s">
        <v>55</v>
      </c>
      <c r="E675" t="s">
        <v>3549</v>
      </c>
      <c r="F675" t="s">
        <v>151</v>
      </c>
      <c r="G675" t="s">
        <v>90</v>
      </c>
      <c r="H675">
        <v>39</v>
      </c>
      <c r="I675" t="s">
        <v>3550</v>
      </c>
      <c r="J675" t="s">
        <v>63</v>
      </c>
      <c r="K675" t="s">
        <v>42</v>
      </c>
      <c r="L675" t="s">
        <v>91</v>
      </c>
      <c r="M675" t="s">
        <v>92</v>
      </c>
      <c r="N675" t="s">
        <v>33</v>
      </c>
      <c r="O675" t="s">
        <v>35</v>
      </c>
      <c r="P675">
        <v>2.9</v>
      </c>
      <c r="Q675">
        <v>1200</v>
      </c>
      <c r="R675">
        <v>87</v>
      </c>
      <c r="S675" t="s">
        <v>78</v>
      </c>
      <c r="T675" t="s">
        <v>30</v>
      </c>
      <c r="U675" t="s">
        <v>4376</v>
      </c>
      <c r="V675" t="s">
        <v>36</v>
      </c>
      <c r="W675" t="s">
        <v>82</v>
      </c>
      <c r="X675">
        <v>4</v>
      </c>
    </row>
    <row r="676" spans="2:24">
      <c r="B676" t="s">
        <v>834</v>
      </c>
      <c r="C676" t="s">
        <v>160</v>
      </c>
      <c r="D676" t="s">
        <v>55</v>
      </c>
      <c r="E676" t="s">
        <v>3549</v>
      </c>
      <c r="F676" t="s">
        <v>151</v>
      </c>
      <c r="G676" t="s">
        <v>90</v>
      </c>
      <c r="H676">
        <v>39</v>
      </c>
      <c r="I676" t="s">
        <v>3550</v>
      </c>
      <c r="J676" t="s">
        <v>28</v>
      </c>
      <c r="K676" t="s">
        <v>42</v>
      </c>
      <c r="L676" t="s">
        <v>91</v>
      </c>
      <c r="M676" t="s">
        <v>92</v>
      </c>
      <c r="N676" t="s">
        <v>33</v>
      </c>
      <c r="O676" t="s">
        <v>35</v>
      </c>
      <c r="P676">
        <v>2.9</v>
      </c>
      <c r="Q676">
        <v>1200</v>
      </c>
      <c r="R676">
        <v>87</v>
      </c>
      <c r="S676" t="s">
        <v>78</v>
      </c>
      <c r="T676" t="s">
        <v>30</v>
      </c>
      <c r="U676" t="s">
        <v>4377</v>
      </c>
      <c r="V676" t="s">
        <v>36</v>
      </c>
      <c r="W676" t="s">
        <v>82</v>
      </c>
      <c r="X676">
        <v>4</v>
      </c>
    </row>
    <row r="677" spans="2:24">
      <c r="B677" t="s">
        <v>835</v>
      </c>
      <c r="C677" t="s">
        <v>160</v>
      </c>
      <c r="D677" t="s">
        <v>55</v>
      </c>
      <c r="E677" t="s">
        <v>3549</v>
      </c>
      <c r="F677" t="s">
        <v>151</v>
      </c>
      <c r="G677" t="s">
        <v>90</v>
      </c>
      <c r="H677">
        <v>39</v>
      </c>
      <c r="I677" t="s">
        <v>3550</v>
      </c>
      <c r="J677" t="s">
        <v>79</v>
      </c>
      <c r="K677" t="s">
        <v>42</v>
      </c>
      <c r="L677" t="s">
        <v>91</v>
      </c>
      <c r="M677" t="s">
        <v>92</v>
      </c>
      <c r="N677" t="s">
        <v>33</v>
      </c>
      <c r="O677" t="s">
        <v>35</v>
      </c>
      <c r="P677">
        <v>2.9</v>
      </c>
      <c r="Q677">
        <v>1200</v>
      </c>
      <c r="R677">
        <v>87</v>
      </c>
      <c r="S677" t="s">
        <v>78</v>
      </c>
      <c r="T677" t="s">
        <v>30</v>
      </c>
      <c r="U677" t="s">
        <v>4378</v>
      </c>
      <c r="V677" t="s">
        <v>36</v>
      </c>
      <c r="W677" t="s">
        <v>82</v>
      </c>
      <c r="X677">
        <v>4</v>
      </c>
    </row>
    <row r="678" spans="2:24">
      <c r="B678" t="s">
        <v>836</v>
      </c>
      <c r="C678" t="s">
        <v>160</v>
      </c>
      <c r="D678" t="s">
        <v>55</v>
      </c>
      <c r="E678" t="s">
        <v>3549</v>
      </c>
      <c r="F678" t="s">
        <v>151</v>
      </c>
      <c r="G678" t="s">
        <v>90</v>
      </c>
      <c r="H678">
        <v>39</v>
      </c>
      <c r="I678" t="s">
        <v>3550</v>
      </c>
      <c r="J678" t="s">
        <v>30</v>
      </c>
      <c r="K678" t="s">
        <v>42</v>
      </c>
      <c r="L678" t="s">
        <v>91</v>
      </c>
      <c r="M678" t="s">
        <v>92</v>
      </c>
      <c r="N678" t="s">
        <v>33</v>
      </c>
      <c r="O678" t="s">
        <v>35</v>
      </c>
      <c r="P678">
        <v>2.9</v>
      </c>
      <c r="Q678">
        <v>1200</v>
      </c>
      <c r="R678">
        <v>87</v>
      </c>
      <c r="S678" t="s">
        <v>78</v>
      </c>
      <c r="T678" t="s">
        <v>30</v>
      </c>
      <c r="U678" t="s">
        <v>4379</v>
      </c>
      <c r="V678" t="s">
        <v>36</v>
      </c>
      <c r="W678" t="s">
        <v>82</v>
      </c>
      <c r="X678">
        <v>4</v>
      </c>
    </row>
    <row r="679" spans="2:24">
      <c r="B679" t="s">
        <v>837</v>
      </c>
      <c r="C679" t="s">
        <v>160</v>
      </c>
      <c r="D679" t="s">
        <v>41</v>
      </c>
      <c r="E679" t="s">
        <v>3549</v>
      </c>
      <c r="F679" t="s">
        <v>151</v>
      </c>
      <c r="G679" t="s">
        <v>93</v>
      </c>
      <c r="H679">
        <v>18</v>
      </c>
      <c r="I679" t="s">
        <v>3550</v>
      </c>
      <c r="J679" t="s">
        <v>63</v>
      </c>
      <c r="K679" t="s">
        <v>43</v>
      </c>
      <c r="L679" t="s">
        <v>91</v>
      </c>
      <c r="M679" t="s">
        <v>92</v>
      </c>
      <c r="N679" t="s">
        <v>81</v>
      </c>
      <c r="O679" t="s">
        <v>3552</v>
      </c>
      <c r="P679">
        <v>1.7</v>
      </c>
      <c r="Q679">
        <v>600</v>
      </c>
      <c r="R679">
        <v>78</v>
      </c>
      <c r="S679" t="s">
        <v>78</v>
      </c>
      <c r="T679" t="s">
        <v>30</v>
      </c>
      <c r="U679" t="s">
        <v>4380</v>
      </c>
      <c r="V679" t="s">
        <v>36</v>
      </c>
      <c r="W679" t="s">
        <v>82</v>
      </c>
      <c r="X679">
        <v>4</v>
      </c>
    </row>
    <row r="680" spans="2:24">
      <c r="B680" t="s">
        <v>838</v>
      </c>
      <c r="C680" t="s">
        <v>160</v>
      </c>
      <c r="D680" t="s">
        <v>41</v>
      </c>
      <c r="E680" t="s">
        <v>3549</v>
      </c>
      <c r="F680" t="s">
        <v>151</v>
      </c>
      <c r="G680" t="s">
        <v>93</v>
      </c>
      <c r="H680">
        <v>18</v>
      </c>
      <c r="I680" t="s">
        <v>3550</v>
      </c>
      <c r="J680" t="s">
        <v>28</v>
      </c>
      <c r="K680" t="s">
        <v>43</v>
      </c>
      <c r="L680" t="s">
        <v>91</v>
      </c>
      <c r="M680" t="s">
        <v>92</v>
      </c>
      <c r="N680" t="s">
        <v>81</v>
      </c>
      <c r="O680" t="s">
        <v>3552</v>
      </c>
      <c r="P680">
        <v>1.7</v>
      </c>
      <c r="Q680">
        <v>600</v>
      </c>
      <c r="R680">
        <v>78</v>
      </c>
      <c r="S680" t="s">
        <v>78</v>
      </c>
      <c r="T680" t="s">
        <v>30</v>
      </c>
      <c r="U680" t="s">
        <v>4381</v>
      </c>
      <c r="V680" t="s">
        <v>36</v>
      </c>
      <c r="W680" t="s">
        <v>82</v>
      </c>
      <c r="X680">
        <v>4</v>
      </c>
    </row>
    <row r="681" spans="2:24">
      <c r="B681" t="s">
        <v>839</v>
      </c>
      <c r="C681" t="s">
        <v>160</v>
      </c>
      <c r="D681" t="s">
        <v>41</v>
      </c>
      <c r="E681" t="s">
        <v>3549</v>
      </c>
      <c r="F681" t="s">
        <v>151</v>
      </c>
      <c r="G681" t="s">
        <v>93</v>
      </c>
      <c r="H681">
        <v>18</v>
      </c>
      <c r="I681" t="s">
        <v>3550</v>
      </c>
      <c r="J681" t="s">
        <v>79</v>
      </c>
      <c r="K681" t="s">
        <v>43</v>
      </c>
      <c r="L681" t="s">
        <v>91</v>
      </c>
      <c r="M681" t="s">
        <v>92</v>
      </c>
      <c r="N681" t="s">
        <v>81</v>
      </c>
      <c r="O681" t="s">
        <v>3552</v>
      </c>
      <c r="P681">
        <v>1.7</v>
      </c>
      <c r="Q681">
        <v>600</v>
      </c>
      <c r="R681">
        <v>78</v>
      </c>
      <c r="S681" t="s">
        <v>78</v>
      </c>
      <c r="T681" t="s">
        <v>30</v>
      </c>
      <c r="U681" t="s">
        <v>4382</v>
      </c>
      <c r="V681" t="s">
        <v>36</v>
      </c>
      <c r="W681" t="s">
        <v>82</v>
      </c>
      <c r="X681">
        <v>4</v>
      </c>
    </row>
    <row r="682" spans="2:24">
      <c r="B682" t="s">
        <v>840</v>
      </c>
      <c r="C682" t="s">
        <v>160</v>
      </c>
      <c r="D682" t="s">
        <v>41</v>
      </c>
      <c r="E682" t="s">
        <v>3549</v>
      </c>
      <c r="F682" t="s">
        <v>151</v>
      </c>
      <c r="G682" t="s">
        <v>93</v>
      </c>
      <c r="H682">
        <v>18</v>
      </c>
      <c r="I682" t="s">
        <v>3550</v>
      </c>
      <c r="J682" t="s">
        <v>30</v>
      </c>
      <c r="K682" t="s">
        <v>43</v>
      </c>
      <c r="L682" t="s">
        <v>91</v>
      </c>
      <c r="M682" t="s">
        <v>92</v>
      </c>
      <c r="N682" t="s">
        <v>81</v>
      </c>
      <c r="O682" t="s">
        <v>3552</v>
      </c>
      <c r="P682">
        <v>1.7</v>
      </c>
      <c r="Q682">
        <v>600</v>
      </c>
      <c r="R682">
        <v>78</v>
      </c>
      <c r="S682" t="s">
        <v>78</v>
      </c>
      <c r="T682" t="s">
        <v>30</v>
      </c>
      <c r="U682" t="s">
        <v>4383</v>
      </c>
      <c r="V682" t="s">
        <v>36</v>
      </c>
      <c r="W682" t="s">
        <v>82</v>
      </c>
      <c r="X682">
        <v>4</v>
      </c>
    </row>
    <row r="683" spans="2:24">
      <c r="B683" t="s">
        <v>841</v>
      </c>
      <c r="C683" t="s">
        <v>160</v>
      </c>
      <c r="D683" t="s">
        <v>55</v>
      </c>
      <c r="E683" t="s">
        <v>3549</v>
      </c>
      <c r="F683" t="s">
        <v>151</v>
      </c>
      <c r="G683" t="s">
        <v>93</v>
      </c>
      <c r="H683">
        <v>19</v>
      </c>
      <c r="I683" t="s">
        <v>3550</v>
      </c>
      <c r="J683" t="s">
        <v>63</v>
      </c>
      <c r="K683" t="s">
        <v>42</v>
      </c>
      <c r="L683" t="s">
        <v>91</v>
      </c>
      <c r="M683" t="s">
        <v>92</v>
      </c>
      <c r="N683" t="s">
        <v>81</v>
      </c>
      <c r="O683" t="s">
        <v>20</v>
      </c>
      <c r="P683">
        <v>0.8</v>
      </c>
      <c r="Q683">
        <v>600</v>
      </c>
      <c r="R683">
        <v>81</v>
      </c>
      <c r="S683" t="s">
        <v>78</v>
      </c>
      <c r="T683" t="s">
        <v>30</v>
      </c>
      <c r="U683" t="s">
        <v>4384</v>
      </c>
      <c r="V683" t="s">
        <v>36</v>
      </c>
      <c r="W683" t="s">
        <v>82</v>
      </c>
      <c r="X683">
        <v>4</v>
      </c>
    </row>
    <row r="684" spans="2:24">
      <c r="B684" t="s">
        <v>842</v>
      </c>
      <c r="C684" t="s">
        <v>160</v>
      </c>
      <c r="D684" t="s">
        <v>55</v>
      </c>
      <c r="E684" t="s">
        <v>3549</v>
      </c>
      <c r="F684" t="s">
        <v>151</v>
      </c>
      <c r="G684" t="s">
        <v>93</v>
      </c>
      <c r="H684">
        <v>19</v>
      </c>
      <c r="I684" t="s">
        <v>3550</v>
      </c>
      <c r="J684" t="s">
        <v>28</v>
      </c>
      <c r="K684" t="s">
        <v>42</v>
      </c>
      <c r="L684" t="s">
        <v>91</v>
      </c>
      <c r="M684" t="s">
        <v>92</v>
      </c>
      <c r="N684" t="s">
        <v>81</v>
      </c>
      <c r="O684" t="s">
        <v>20</v>
      </c>
      <c r="P684">
        <v>0.8</v>
      </c>
      <c r="Q684">
        <v>600</v>
      </c>
      <c r="R684">
        <v>81</v>
      </c>
      <c r="S684" t="s">
        <v>78</v>
      </c>
      <c r="T684" t="s">
        <v>30</v>
      </c>
      <c r="U684" t="s">
        <v>4385</v>
      </c>
      <c r="V684" t="s">
        <v>36</v>
      </c>
      <c r="W684" t="s">
        <v>82</v>
      </c>
      <c r="X684">
        <v>4</v>
      </c>
    </row>
    <row r="685" spans="2:24">
      <c r="B685" t="s">
        <v>843</v>
      </c>
      <c r="C685" t="s">
        <v>160</v>
      </c>
      <c r="D685" t="s">
        <v>55</v>
      </c>
      <c r="E685" t="s">
        <v>3549</v>
      </c>
      <c r="F685" t="s">
        <v>151</v>
      </c>
      <c r="G685" t="s">
        <v>93</v>
      </c>
      <c r="H685">
        <v>19</v>
      </c>
      <c r="I685" t="s">
        <v>3550</v>
      </c>
      <c r="J685" t="s">
        <v>79</v>
      </c>
      <c r="K685" t="s">
        <v>42</v>
      </c>
      <c r="L685" t="s">
        <v>91</v>
      </c>
      <c r="M685" t="s">
        <v>92</v>
      </c>
      <c r="N685" t="s">
        <v>81</v>
      </c>
      <c r="O685" t="s">
        <v>20</v>
      </c>
      <c r="P685">
        <v>0.8</v>
      </c>
      <c r="Q685">
        <v>600</v>
      </c>
      <c r="R685">
        <v>81</v>
      </c>
      <c r="S685" t="s">
        <v>78</v>
      </c>
      <c r="T685" t="s">
        <v>30</v>
      </c>
      <c r="U685" t="s">
        <v>4386</v>
      </c>
      <c r="V685" t="s">
        <v>36</v>
      </c>
      <c r="W685" t="s">
        <v>82</v>
      </c>
      <c r="X685">
        <v>4</v>
      </c>
    </row>
    <row r="686" spans="2:24">
      <c r="B686" t="s">
        <v>844</v>
      </c>
      <c r="C686" t="s">
        <v>160</v>
      </c>
      <c r="D686" t="s">
        <v>55</v>
      </c>
      <c r="E686" t="s">
        <v>3549</v>
      </c>
      <c r="F686" t="s">
        <v>151</v>
      </c>
      <c r="G686" t="s">
        <v>93</v>
      </c>
      <c r="H686">
        <v>19</v>
      </c>
      <c r="I686" t="s">
        <v>3550</v>
      </c>
      <c r="J686" t="s">
        <v>30</v>
      </c>
      <c r="K686" t="s">
        <v>42</v>
      </c>
      <c r="L686" t="s">
        <v>91</v>
      </c>
      <c r="M686" t="s">
        <v>92</v>
      </c>
      <c r="N686" t="s">
        <v>81</v>
      </c>
      <c r="O686" t="s">
        <v>20</v>
      </c>
      <c r="P686">
        <v>0.8</v>
      </c>
      <c r="Q686">
        <v>600</v>
      </c>
      <c r="R686">
        <v>81</v>
      </c>
      <c r="S686" t="s">
        <v>78</v>
      </c>
      <c r="T686" t="s">
        <v>30</v>
      </c>
      <c r="U686" t="s">
        <v>4387</v>
      </c>
      <c r="V686" t="s">
        <v>36</v>
      </c>
      <c r="W686" t="s">
        <v>82</v>
      </c>
      <c r="X686">
        <v>4</v>
      </c>
    </row>
    <row r="687" spans="2:24">
      <c r="B687" t="s">
        <v>845</v>
      </c>
      <c r="C687" t="s">
        <v>160</v>
      </c>
      <c r="D687" t="s">
        <v>41</v>
      </c>
      <c r="E687" t="s">
        <v>3549</v>
      </c>
      <c r="F687" t="s">
        <v>151</v>
      </c>
      <c r="G687" t="s">
        <v>93</v>
      </c>
      <c r="H687">
        <v>24</v>
      </c>
      <c r="I687" t="s">
        <v>3550</v>
      </c>
      <c r="J687" t="s">
        <v>63</v>
      </c>
      <c r="K687" t="s">
        <v>43</v>
      </c>
      <c r="L687" t="s">
        <v>91</v>
      </c>
      <c r="M687" t="s">
        <v>92</v>
      </c>
      <c r="N687" t="s">
        <v>81</v>
      </c>
      <c r="O687" t="s">
        <v>3552</v>
      </c>
      <c r="P687">
        <v>1.7</v>
      </c>
      <c r="Q687">
        <v>800</v>
      </c>
      <c r="R687">
        <v>78</v>
      </c>
      <c r="S687" t="s">
        <v>78</v>
      </c>
      <c r="T687" t="s">
        <v>30</v>
      </c>
      <c r="U687" t="s">
        <v>4388</v>
      </c>
      <c r="V687" t="s">
        <v>36</v>
      </c>
      <c r="W687" t="s">
        <v>82</v>
      </c>
      <c r="X687">
        <v>4</v>
      </c>
    </row>
    <row r="688" spans="2:24">
      <c r="B688" t="s">
        <v>846</v>
      </c>
      <c r="C688" t="s">
        <v>160</v>
      </c>
      <c r="D688" t="s">
        <v>41</v>
      </c>
      <c r="E688" t="s">
        <v>3549</v>
      </c>
      <c r="F688" t="s">
        <v>151</v>
      </c>
      <c r="G688" t="s">
        <v>93</v>
      </c>
      <c r="H688">
        <v>24</v>
      </c>
      <c r="I688" t="s">
        <v>3550</v>
      </c>
      <c r="J688" t="s">
        <v>28</v>
      </c>
      <c r="K688" t="s">
        <v>43</v>
      </c>
      <c r="L688" t="s">
        <v>91</v>
      </c>
      <c r="M688" t="s">
        <v>92</v>
      </c>
      <c r="N688" t="s">
        <v>81</v>
      </c>
      <c r="O688" t="s">
        <v>3552</v>
      </c>
      <c r="P688">
        <v>1.7</v>
      </c>
      <c r="Q688">
        <v>800</v>
      </c>
      <c r="R688">
        <v>78</v>
      </c>
      <c r="S688" t="s">
        <v>78</v>
      </c>
      <c r="T688" t="s">
        <v>30</v>
      </c>
      <c r="U688" t="s">
        <v>4389</v>
      </c>
      <c r="V688" t="s">
        <v>36</v>
      </c>
      <c r="W688" t="s">
        <v>82</v>
      </c>
      <c r="X688">
        <v>4</v>
      </c>
    </row>
    <row r="689" spans="2:24">
      <c r="B689" t="s">
        <v>847</v>
      </c>
      <c r="C689" t="s">
        <v>160</v>
      </c>
      <c r="D689" t="s">
        <v>41</v>
      </c>
      <c r="E689" t="s">
        <v>3549</v>
      </c>
      <c r="F689" t="s">
        <v>151</v>
      </c>
      <c r="G689" t="s">
        <v>93</v>
      </c>
      <c r="H689">
        <v>24</v>
      </c>
      <c r="I689" t="s">
        <v>3550</v>
      </c>
      <c r="J689" t="s">
        <v>79</v>
      </c>
      <c r="K689" t="s">
        <v>43</v>
      </c>
      <c r="L689" t="s">
        <v>91</v>
      </c>
      <c r="M689" t="s">
        <v>92</v>
      </c>
      <c r="N689" t="s">
        <v>81</v>
      </c>
      <c r="O689" t="s">
        <v>3552</v>
      </c>
      <c r="P689">
        <v>1.7</v>
      </c>
      <c r="Q689">
        <v>800</v>
      </c>
      <c r="R689">
        <v>78</v>
      </c>
      <c r="S689" t="s">
        <v>78</v>
      </c>
      <c r="T689" t="s">
        <v>30</v>
      </c>
      <c r="U689" t="s">
        <v>4390</v>
      </c>
      <c r="V689" t="s">
        <v>36</v>
      </c>
      <c r="W689" t="s">
        <v>82</v>
      </c>
      <c r="X689">
        <v>4</v>
      </c>
    </row>
    <row r="690" spans="2:24">
      <c r="B690" t="s">
        <v>848</v>
      </c>
      <c r="C690" t="s">
        <v>160</v>
      </c>
      <c r="D690" t="s">
        <v>41</v>
      </c>
      <c r="E690" t="s">
        <v>3549</v>
      </c>
      <c r="F690" t="s">
        <v>151</v>
      </c>
      <c r="G690" t="s">
        <v>93</v>
      </c>
      <c r="H690">
        <v>24</v>
      </c>
      <c r="I690" t="s">
        <v>3550</v>
      </c>
      <c r="J690" t="s">
        <v>30</v>
      </c>
      <c r="K690" t="s">
        <v>43</v>
      </c>
      <c r="L690" t="s">
        <v>91</v>
      </c>
      <c r="M690" t="s">
        <v>92</v>
      </c>
      <c r="N690" t="s">
        <v>81</v>
      </c>
      <c r="O690" t="s">
        <v>3552</v>
      </c>
      <c r="P690">
        <v>1.7</v>
      </c>
      <c r="Q690">
        <v>800</v>
      </c>
      <c r="R690">
        <v>78</v>
      </c>
      <c r="S690" t="s">
        <v>78</v>
      </c>
      <c r="T690" t="s">
        <v>30</v>
      </c>
      <c r="U690" t="s">
        <v>4391</v>
      </c>
      <c r="V690" t="s">
        <v>36</v>
      </c>
      <c r="W690" t="s">
        <v>82</v>
      </c>
      <c r="X690">
        <v>4</v>
      </c>
    </row>
    <row r="691" spans="2:24">
      <c r="B691" t="s">
        <v>849</v>
      </c>
      <c r="C691" t="s">
        <v>160</v>
      </c>
      <c r="D691" t="s">
        <v>55</v>
      </c>
      <c r="E691" t="s">
        <v>3549</v>
      </c>
      <c r="F691" t="s">
        <v>151</v>
      </c>
      <c r="G691" t="s">
        <v>93</v>
      </c>
      <c r="H691">
        <v>25</v>
      </c>
      <c r="I691" t="s">
        <v>3550</v>
      </c>
      <c r="J691" t="s">
        <v>63</v>
      </c>
      <c r="K691" t="s">
        <v>42</v>
      </c>
      <c r="L691" t="s">
        <v>91</v>
      </c>
      <c r="M691" t="s">
        <v>92</v>
      </c>
      <c r="N691" t="s">
        <v>81</v>
      </c>
      <c r="O691" t="s">
        <v>20</v>
      </c>
      <c r="P691">
        <v>1.7</v>
      </c>
      <c r="Q691">
        <v>800</v>
      </c>
      <c r="R691">
        <v>81</v>
      </c>
      <c r="S691" t="s">
        <v>78</v>
      </c>
      <c r="T691" t="s">
        <v>30</v>
      </c>
      <c r="U691" t="s">
        <v>4392</v>
      </c>
      <c r="V691" t="s">
        <v>36</v>
      </c>
      <c r="W691" t="s">
        <v>82</v>
      </c>
      <c r="X691">
        <v>4</v>
      </c>
    </row>
    <row r="692" spans="2:24">
      <c r="B692" t="s">
        <v>850</v>
      </c>
      <c r="C692" t="s">
        <v>160</v>
      </c>
      <c r="D692" t="s">
        <v>55</v>
      </c>
      <c r="E692" t="s">
        <v>3549</v>
      </c>
      <c r="F692" t="s">
        <v>151</v>
      </c>
      <c r="G692" t="s">
        <v>93</v>
      </c>
      <c r="H692">
        <v>25</v>
      </c>
      <c r="I692" t="s">
        <v>3550</v>
      </c>
      <c r="J692" t="s">
        <v>28</v>
      </c>
      <c r="K692" t="s">
        <v>42</v>
      </c>
      <c r="L692" t="s">
        <v>91</v>
      </c>
      <c r="M692" t="s">
        <v>92</v>
      </c>
      <c r="N692" t="s">
        <v>81</v>
      </c>
      <c r="O692" t="s">
        <v>20</v>
      </c>
      <c r="P692">
        <v>1.7</v>
      </c>
      <c r="Q692">
        <v>800</v>
      </c>
      <c r="R692">
        <v>81</v>
      </c>
      <c r="S692" t="s">
        <v>78</v>
      </c>
      <c r="T692" t="s">
        <v>30</v>
      </c>
      <c r="U692" t="s">
        <v>4393</v>
      </c>
      <c r="V692" t="s">
        <v>36</v>
      </c>
      <c r="W692" t="s">
        <v>82</v>
      </c>
      <c r="X692">
        <v>4</v>
      </c>
    </row>
    <row r="693" spans="2:24">
      <c r="B693" t="s">
        <v>851</v>
      </c>
      <c r="C693" t="s">
        <v>160</v>
      </c>
      <c r="D693" t="s">
        <v>55</v>
      </c>
      <c r="E693" t="s">
        <v>3549</v>
      </c>
      <c r="F693" t="s">
        <v>151</v>
      </c>
      <c r="G693" t="s">
        <v>93</v>
      </c>
      <c r="H693">
        <v>25</v>
      </c>
      <c r="I693" t="s">
        <v>3550</v>
      </c>
      <c r="J693" t="s">
        <v>79</v>
      </c>
      <c r="K693" t="s">
        <v>42</v>
      </c>
      <c r="L693" t="s">
        <v>91</v>
      </c>
      <c r="M693" t="s">
        <v>92</v>
      </c>
      <c r="N693" t="s">
        <v>81</v>
      </c>
      <c r="O693" t="s">
        <v>20</v>
      </c>
      <c r="P693">
        <v>1.7</v>
      </c>
      <c r="Q693">
        <v>800</v>
      </c>
      <c r="R693">
        <v>81</v>
      </c>
      <c r="S693" t="s">
        <v>78</v>
      </c>
      <c r="T693" t="s">
        <v>30</v>
      </c>
      <c r="U693" t="s">
        <v>4394</v>
      </c>
      <c r="V693" t="s">
        <v>36</v>
      </c>
      <c r="W693" t="s">
        <v>82</v>
      </c>
      <c r="X693">
        <v>4</v>
      </c>
    </row>
    <row r="694" spans="2:24">
      <c r="B694" t="s">
        <v>852</v>
      </c>
      <c r="C694" t="s">
        <v>160</v>
      </c>
      <c r="D694" t="s">
        <v>55</v>
      </c>
      <c r="E694" t="s">
        <v>3549</v>
      </c>
      <c r="F694" t="s">
        <v>151</v>
      </c>
      <c r="G694" t="s">
        <v>93</v>
      </c>
      <c r="H694">
        <v>25</v>
      </c>
      <c r="I694" t="s">
        <v>3550</v>
      </c>
      <c r="J694" t="s">
        <v>30</v>
      </c>
      <c r="K694" t="s">
        <v>42</v>
      </c>
      <c r="L694" t="s">
        <v>91</v>
      </c>
      <c r="M694" t="s">
        <v>92</v>
      </c>
      <c r="N694" t="s">
        <v>81</v>
      </c>
      <c r="O694" t="s">
        <v>20</v>
      </c>
      <c r="P694">
        <v>1.7</v>
      </c>
      <c r="Q694">
        <v>800</v>
      </c>
      <c r="R694">
        <v>81</v>
      </c>
      <c r="S694" t="s">
        <v>78</v>
      </c>
      <c r="T694" t="s">
        <v>30</v>
      </c>
      <c r="U694" t="s">
        <v>4395</v>
      </c>
      <c r="V694" t="s">
        <v>36</v>
      </c>
      <c r="W694" t="s">
        <v>82</v>
      </c>
      <c r="X694">
        <v>4</v>
      </c>
    </row>
    <row r="695" spans="2:24">
      <c r="B695" t="s">
        <v>853</v>
      </c>
      <c r="C695" t="s">
        <v>160</v>
      </c>
      <c r="D695" t="s">
        <v>41</v>
      </c>
      <c r="E695" t="s">
        <v>3549</v>
      </c>
      <c r="F695" t="s">
        <v>151</v>
      </c>
      <c r="G695" t="s">
        <v>93</v>
      </c>
      <c r="H695">
        <v>30</v>
      </c>
      <c r="I695" t="s">
        <v>3550</v>
      </c>
      <c r="J695" t="s">
        <v>63</v>
      </c>
      <c r="K695" t="s">
        <v>43</v>
      </c>
      <c r="L695" t="s">
        <v>91</v>
      </c>
      <c r="M695" t="s">
        <v>92</v>
      </c>
      <c r="N695" t="s">
        <v>81</v>
      </c>
      <c r="O695" t="s">
        <v>20</v>
      </c>
      <c r="P695">
        <v>2</v>
      </c>
      <c r="Q695">
        <v>1000</v>
      </c>
      <c r="R695">
        <v>81</v>
      </c>
      <c r="S695" t="s">
        <v>78</v>
      </c>
      <c r="T695" t="s">
        <v>30</v>
      </c>
      <c r="U695" t="s">
        <v>4396</v>
      </c>
      <c r="V695" t="s">
        <v>36</v>
      </c>
      <c r="W695" t="s">
        <v>82</v>
      </c>
      <c r="X695">
        <v>4</v>
      </c>
    </row>
    <row r="696" spans="2:24">
      <c r="B696" t="s">
        <v>854</v>
      </c>
      <c r="C696" t="s">
        <v>160</v>
      </c>
      <c r="D696" t="s">
        <v>41</v>
      </c>
      <c r="E696" t="s">
        <v>3549</v>
      </c>
      <c r="F696" t="s">
        <v>151</v>
      </c>
      <c r="G696" t="s">
        <v>93</v>
      </c>
      <c r="H696">
        <v>30</v>
      </c>
      <c r="I696" t="s">
        <v>3550</v>
      </c>
      <c r="J696" t="s">
        <v>28</v>
      </c>
      <c r="K696" t="s">
        <v>43</v>
      </c>
      <c r="L696" t="s">
        <v>91</v>
      </c>
      <c r="M696" t="s">
        <v>92</v>
      </c>
      <c r="N696" t="s">
        <v>81</v>
      </c>
      <c r="O696" t="s">
        <v>20</v>
      </c>
      <c r="P696">
        <v>2</v>
      </c>
      <c r="Q696">
        <v>1000</v>
      </c>
      <c r="R696">
        <v>81</v>
      </c>
      <c r="S696" t="s">
        <v>78</v>
      </c>
      <c r="T696" t="s">
        <v>30</v>
      </c>
      <c r="U696" t="s">
        <v>4397</v>
      </c>
      <c r="V696" t="s">
        <v>36</v>
      </c>
      <c r="W696" t="s">
        <v>82</v>
      </c>
      <c r="X696">
        <v>4</v>
      </c>
    </row>
    <row r="697" spans="2:24">
      <c r="B697" t="s">
        <v>855</v>
      </c>
      <c r="C697" t="s">
        <v>160</v>
      </c>
      <c r="D697" t="s">
        <v>41</v>
      </c>
      <c r="E697" t="s">
        <v>3549</v>
      </c>
      <c r="F697" t="s">
        <v>151</v>
      </c>
      <c r="G697" t="s">
        <v>93</v>
      </c>
      <c r="H697">
        <v>30</v>
      </c>
      <c r="I697" t="s">
        <v>3550</v>
      </c>
      <c r="J697" t="s">
        <v>79</v>
      </c>
      <c r="K697" t="s">
        <v>43</v>
      </c>
      <c r="L697" t="s">
        <v>91</v>
      </c>
      <c r="M697" t="s">
        <v>92</v>
      </c>
      <c r="N697" t="s">
        <v>81</v>
      </c>
      <c r="O697" t="s">
        <v>20</v>
      </c>
      <c r="P697">
        <v>2</v>
      </c>
      <c r="Q697">
        <v>1000</v>
      </c>
      <c r="R697">
        <v>81</v>
      </c>
      <c r="S697" t="s">
        <v>78</v>
      </c>
      <c r="T697" t="s">
        <v>30</v>
      </c>
      <c r="U697" t="s">
        <v>4398</v>
      </c>
      <c r="V697" t="s">
        <v>36</v>
      </c>
      <c r="W697" t="s">
        <v>82</v>
      </c>
      <c r="X697">
        <v>4</v>
      </c>
    </row>
    <row r="698" spans="2:24">
      <c r="B698" t="s">
        <v>856</v>
      </c>
      <c r="C698" t="s">
        <v>160</v>
      </c>
      <c r="D698" t="s">
        <v>41</v>
      </c>
      <c r="E698" t="s">
        <v>3549</v>
      </c>
      <c r="F698" t="s">
        <v>151</v>
      </c>
      <c r="G698" t="s">
        <v>93</v>
      </c>
      <c r="H698">
        <v>30</v>
      </c>
      <c r="I698" t="s">
        <v>3550</v>
      </c>
      <c r="J698" t="s">
        <v>30</v>
      </c>
      <c r="K698" t="s">
        <v>43</v>
      </c>
      <c r="L698" t="s">
        <v>91</v>
      </c>
      <c r="M698" t="s">
        <v>92</v>
      </c>
      <c r="N698" t="s">
        <v>81</v>
      </c>
      <c r="O698" t="s">
        <v>20</v>
      </c>
      <c r="P698">
        <v>2</v>
      </c>
      <c r="Q698">
        <v>1000</v>
      </c>
      <c r="R698">
        <v>81</v>
      </c>
      <c r="S698" t="s">
        <v>78</v>
      </c>
      <c r="T698" t="s">
        <v>30</v>
      </c>
      <c r="U698" t="s">
        <v>4399</v>
      </c>
      <c r="V698" t="s">
        <v>36</v>
      </c>
      <c r="W698" t="s">
        <v>82</v>
      </c>
      <c r="X698">
        <v>4</v>
      </c>
    </row>
    <row r="699" spans="2:24">
      <c r="B699" t="s">
        <v>857</v>
      </c>
      <c r="C699" t="s">
        <v>160</v>
      </c>
      <c r="D699" t="s">
        <v>55</v>
      </c>
      <c r="E699" t="s">
        <v>3549</v>
      </c>
      <c r="F699" t="s">
        <v>151</v>
      </c>
      <c r="G699" t="s">
        <v>93</v>
      </c>
      <c r="H699">
        <v>31</v>
      </c>
      <c r="I699" t="s">
        <v>3550</v>
      </c>
      <c r="J699" t="s">
        <v>63</v>
      </c>
      <c r="K699" t="s">
        <v>42</v>
      </c>
      <c r="L699" t="s">
        <v>91</v>
      </c>
      <c r="M699" t="s">
        <v>92</v>
      </c>
      <c r="N699" t="s">
        <v>81</v>
      </c>
      <c r="O699" t="s">
        <v>20</v>
      </c>
      <c r="P699">
        <v>2.2000000000000002</v>
      </c>
      <c r="Q699">
        <v>1000</v>
      </c>
      <c r="R699">
        <v>84</v>
      </c>
      <c r="S699" t="s">
        <v>78</v>
      </c>
      <c r="T699" t="s">
        <v>30</v>
      </c>
      <c r="U699" t="s">
        <v>4400</v>
      </c>
      <c r="V699" t="s">
        <v>36</v>
      </c>
      <c r="W699" t="s">
        <v>82</v>
      </c>
      <c r="X699">
        <v>4</v>
      </c>
    </row>
    <row r="700" spans="2:24">
      <c r="B700" t="s">
        <v>858</v>
      </c>
      <c r="C700" t="s">
        <v>160</v>
      </c>
      <c r="D700" t="s">
        <v>55</v>
      </c>
      <c r="E700" t="s">
        <v>3549</v>
      </c>
      <c r="F700" t="s">
        <v>151</v>
      </c>
      <c r="G700" t="s">
        <v>93</v>
      </c>
      <c r="H700">
        <v>31</v>
      </c>
      <c r="I700" t="s">
        <v>3550</v>
      </c>
      <c r="J700" t="s">
        <v>28</v>
      </c>
      <c r="K700" t="s">
        <v>42</v>
      </c>
      <c r="L700" t="s">
        <v>91</v>
      </c>
      <c r="M700" t="s">
        <v>92</v>
      </c>
      <c r="N700" t="s">
        <v>81</v>
      </c>
      <c r="O700" t="s">
        <v>20</v>
      </c>
      <c r="P700">
        <v>2.2000000000000002</v>
      </c>
      <c r="Q700">
        <v>1000</v>
      </c>
      <c r="R700">
        <v>84</v>
      </c>
      <c r="S700" t="s">
        <v>78</v>
      </c>
      <c r="T700" t="s">
        <v>30</v>
      </c>
      <c r="U700" t="s">
        <v>4401</v>
      </c>
      <c r="V700" t="s">
        <v>36</v>
      </c>
      <c r="W700" t="s">
        <v>82</v>
      </c>
      <c r="X700">
        <v>4</v>
      </c>
    </row>
    <row r="701" spans="2:24">
      <c r="B701" t="s">
        <v>859</v>
      </c>
      <c r="C701" t="s">
        <v>160</v>
      </c>
      <c r="D701" t="s">
        <v>55</v>
      </c>
      <c r="E701" t="s">
        <v>3549</v>
      </c>
      <c r="F701" t="s">
        <v>151</v>
      </c>
      <c r="G701" t="s">
        <v>93</v>
      </c>
      <c r="H701">
        <v>31</v>
      </c>
      <c r="I701" t="s">
        <v>3550</v>
      </c>
      <c r="J701" t="s">
        <v>79</v>
      </c>
      <c r="K701" t="s">
        <v>42</v>
      </c>
      <c r="L701" t="s">
        <v>91</v>
      </c>
      <c r="M701" t="s">
        <v>92</v>
      </c>
      <c r="N701" t="s">
        <v>81</v>
      </c>
      <c r="O701" t="s">
        <v>20</v>
      </c>
      <c r="P701">
        <v>2.2000000000000002</v>
      </c>
      <c r="Q701">
        <v>1000</v>
      </c>
      <c r="R701">
        <v>84</v>
      </c>
      <c r="S701" t="s">
        <v>78</v>
      </c>
      <c r="T701" t="s">
        <v>30</v>
      </c>
      <c r="U701" t="s">
        <v>4402</v>
      </c>
      <c r="V701" t="s">
        <v>36</v>
      </c>
      <c r="W701" t="s">
        <v>82</v>
      </c>
      <c r="X701">
        <v>4</v>
      </c>
    </row>
    <row r="702" spans="2:24">
      <c r="B702" t="s">
        <v>860</v>
      </c>
      <c r="C702" t="s">
        <v>160</v>
      </c>
      <c r="D702" t="s">
        <v>55</v>
      </c>
      <c r="E702" t="s">
        <v>3549</v>
      </c>
      <c r="F702" t="s">
        <v>151</v>
      </c>
      <c r="G702" t="s">
        <v>93</v>
      </c>
      <c r="H702">
        <v>31</v>
      </c>
      <c r="I702" t="s">
        <v>3550</v>
      </c>
      <c r="J702" t="s">
        <v>30</v>
      </c>
      <c r="K702" t="s">
        <v>42</v>
      </c>
      <c r="L702" t="s">
        <v>91</v>
      </c>
      <c r="M702" t="s">
        <v>92</v>
      </c>
      <c r="N702" t="s">
        <v>81</v>
      </c>
      <c r="O702" t="s">
        <v>20</v>
      </c>
      <c r="P702">
        <v>2.2000000000000002</v>
      </c>
      <c r="Q702">
        <v>1000</v>
      </c>
      <c r="R702">
        <v>84</v>
      </c>
      <c r="S702" t="s">
        <v>78</v>
      </c>
      <c r="T702" t="s">
        <v>30</v>
      </c>
      <c r="U702" t="s">
        <v>4403</v>
      </c>
      <c r="V702" t="s">
        <v>36</v>
      </c>
      <c r="W702" t="s">
        <v>82</v>
      </c>
      <c r="X702">
        <v>4</v>
      </c>
    </row>
    <row r="703" spans="2:24">
      <c r="B703" t="s">
        <v>861</v>
      </c>
      <c r="C703" t="s">
        <v>160</v>
      </c>
      <c r="D703" t="s">
        <v>41</v>
      </c>
      <c r="E703" t="s">
        <v>3549</v>
      </c>
      <c r="F703" t="s">
        <v>151</v>
      </c>
      <c r="G703" t="s">
        <v>93</v>
      </c>
      <c r="H703">
        <v>36</v>
      </c>
      <c r="I703" t="s">
        <v>3550</v>
      </c>
      <c r="J703" t="s">
        <v>63</v>
      </c>
      <c r="K703" t="s">
        <v>43</v>
      </c>
      <c r="L703" t="s">
        <v>91</v>
      </c>
      <c r="M703" t="s">
        <v>92</v>
      </c>
      <c r="N703" t="s">
        <v>81</v>
      </c>
      <c r="O703" t="s">
        <v>20</v>
      </c>
      <c r="P703">
        <v>2</v>
      </c>
      <c r="Q703">
        <v>1200</v>
      </c>
      <c r="R703">
        <v>81</v>
      </c>
      <c r="S703" t="s">
        <v>78</v>
      </c>
      <c r="T703" t="s">
        <v>30</v>
      </c>
      <c r="U703" t="s">
        <v>4404</v>
      </c>
      <c r="V703" t="s">
        <v>36</v>
      </c>
      <c r="W703" t="s">
        <v>82</v>
      </c>
      <c r="X703">
        <v>4</v>
      </c>
    </row>
    <row r="704" spans="2:24">
      <c r="B704" t="s">
        <v>862</v>
      </c>
      <c r="C704" t="s">
        <v>160</v>
      </c>
      <c r="D704" t="s">
        <v>41</v>
      </c>
      <c r="E704" t="s">
        <v>3549</v>
      </c>
      <c r="F704" t="s">
        <v>151</v>
      </c>
      <c r="G704" t="s">
        <v>93</v>
      </c>
      <c r="H704">
        <v>36</v>
      </c>
      <c r="I704" t="s">
        <v>3550</v>
      </c>
      <c r="J704" t="s">
        <v>28</v>
      </c>
      <c r="K704" t="s">
        <v>43</v>
      </c>
      <c r="L704" t="s">
        <v>91</v>
      </c>
      <c r="M704" t="s">
        <v>92</v>
      </c>
      <c r="N704" t="s">
        <v>81</v>
      </c>
      <c r="O704" t="s">
        <v>20</v>
      </c>
      <c r="P704">
        <v>2</v>
      </c>
      <c r="Q704">
        <v>1200</v>
      </c>
      <c r="R704">
        <v>81</v>
      </c>
      <c r="S704" t="s">
        <v>78</v>
      </c>
      <c r="T704" t="s">
        <v>30</v>
      </c>
      <c r="U704" t="s">
        <v>4405</v>
      </c>
      <c r="V704" t="s">
        <v>36</v>
      </c>
      <c r="W704" t="s">
        <v>82</v>
      </c>
      <c r="X704">
        <v>4</v>
      </c>
    </row>
    <row r="705" spans="2:24">
      <c r="B705" t="s">
        <v>863</v>
      </c>
      <c r="C705" t="s">
        <v>160</v>
      </c>
      <c r="D705" t="s">
        <v>41</v>
      </c>
      <c r="E705" t="s">
        <v>3549</v>
      </c>
      <c r="F705" t="s">
        <v>151</v>
      </c>
      <c r="G705" t="s">
        <v>93</v>
      </c>
      <c r="H705">
        <v>36</v>
      </c>
      <c r="I705" t="s">
        <v>3550</v>
      </c>
      <c r="J705" t="s">
        <v>79</v>
      </c>
      <c r="K705" t="s">
        <v>43</v>
      </c>
      <c r="L705" t="s">
        <v>91</v>
      </c>
      <c r="M705" t="s">
        <v>92</v>
      </c>
      <c r="N705" t="s">
        <v>81</v>
      </c>
      <c r="O705" t="s">
        <v>20</v>
      </c>
      <c r="P705">
        <v>2</v>
      </c>
      <c r="Q705">
        <v>1200</v>
      </c>
      <c r="R705">
        <v>81</v>
      </c>
      <c r="S705" t="s">
        <v>78</v>
      </c>
      <c r="T705" t="s">
        <v>30</v>
      </c>
      <c r="U705" t="s">
        <v>4406</v>
      </c>
      <c r="V705" t="s">
        <v>36</v>
      </c>
      <c r="W705" t="s">
        <v>82</v>
      </c>
      <c r="X705">
        <v>4</v>
      </c>
    </row>
    <row r="706" spans="2:24">
      <c r="B706" t="s">
        <v>864</v>
      </c>
      <c r="C706" t="s">
        <v>160</v>
      </c>
      <c r="D706" t="s">
        <v>41</v>
      </c>
      <c r="E706" t="s">
        <v>3549</v>
      </c>
      <c r="F706" t="s">
        <v>151</v>
      </c>
      <c r="G706" t="s">
        <v>93</v>
      </c>
      <c r="H706">
        <v>36</v>
      </c>
      <c r="I706" t="s">
        <v>3550</v>
      </c>
      <c r="J706" t="s">
        <v>30</v>
      </c>
      <c r="K706" t="s">
        <v>43</v>
      </c>
      <c r="L706" t="s">
        <v>91</v>
      </c>
      <c r="M706" t="s">
        <v>92</v>
      </c>
      <c r="N706" t="s">
        <v>81</v>
      </c>
      <c r="O706" t="s">
        <v>20</v>
      </c>
      <c r="P706">
        <v>2</v>
      </c>
      <c r="Q706">
        <v>1200</v>
      </c>
      <c r="R706">
        <v>81</v>
      </c>
      <c r="S706" t="s">
        <v>78</v>
      </c>
      <c r="T706" t="s">
        <v>30</v>
      </c>
      <c r="U706" t="s">
        <v>4407</v>
      </c>
      <c r="V706" t="s">
        <v>36</v>
      </c>
      <c r="W706" t="s">
        <v>82</v>
      </c>
      <c r="X706">
        <v>4</v>
      </c>
    </row>
    <row r="707" spans="2:24">
      <c r="B707" t="s">
        <v>865</v>
      </c>
      <c r="C707" t="s">
        <v>160</v>
      </c>
      <c r="D707" t="s">
        <v>55</v>
      </c>
      <c r="E707" t="s">
        <v>3549</v>
      </c>
      <c r="F707" t="s">
        <v>151</v>
      </c>
      <c r="G707" t="s">
        <v>93</v>
      </c>
      <c r="H707">
        <v>37</v>
      </c>
      <c r="I707" t="s">
        <v>3550</v>
      </c>
      <c r="J707" t="s">
        <v>63</v>
      </c>
      <c r="K707" t="s">
        <v>42</v>
      </c>
      <c r="L707" t="s">
        <v>91</v>
      </c>
      <c r="M707" t="s">
        <v>92</v>
      </c>
      <c r="N707" t="s">
        <v>81</v>
      </c>
      <c r="O707" t="s">
        <v>35</v>
      </c>
      <c r="P707">
        <v>2.9</v>
      </c>
      <c r="Q707">
        <v>1200</v>
      </c>
      <c r="R707">
        <v>84</v>
      </c>
      <c r="S707" t="s">
        <v>78</v>
      </c>
      <c r="T707" t="s">
        <v>30</v>
      </c>
      <c r="U707" t="s">
        <v>4408</v>
      </c>
      <c r="V707" t="s">
        <v>36</v>
      </c>
      <c r="W707" t="s">
        <v>82</v>
      </c>
      <c r="X707">
        <v>4</v>
      </c>
    </row>
    <row r="708" spans="2:24">
      <c r="B708" t="s">
        <v>866</v>
      </c>
      <c r="C708" t="s">
        <v>160</v>
      </c>
      <c r="D708" t="s">
        <v>55</v>
      </c>
      <c r="E708" t="s">
        <v>3549</v>
      </c>
      <c r="F708" t="s">
        <v>151</v>
      </c>
      <c r="G708" t="s">
        <v>93</v>
      </c>
      <c r="H708">
        <v>37</v>
      </c>
      <c r="I708" t="s">
        <v>3550</v>
      </c>
      <c r="J708" t="s">
        <v>28</v>
      </c>
      <c r="K708" t="s">
        <v>42</v>
      </c>
      <c r="L708" t="s">
        <v>91</v>
      </c>
      <c r="M708" t="s">
        <v>92</v>
      </c>
      <c r="N708" t="s">
        <v>81</v>
      </c>
      <c r="O708" t="s">
        <v>35</v>
      </c>
      <c r="P708">
        <v>2.9</v>
      </c>
      <c r="Q708">
        <v>1200</v>
      </c>
      <c r="R708">
        <v>84</v>
      </c>
      <c r="S708" t="s">
        <v>78</v>
      </c>
      <c r="T708" t="s">
        <v>30</v>
      </c>
      <c r="U708" t="s">
        <v>4409</v>
      </c>
      <c r="V708" t="s">
        <v>36</v>
      </c>
      <c r="W708" t="s">
        <v>82</v>
      </c>
      <c r="X708">
        <v>4</v>
      </c>
    </row>
    <row r="709" spans="2:24">
      <c r="B709" t="s">
        <v>867</v>
      </c>
      <c r="C709" t="s">
        <v>160</v>
      </c>
      <c r="D709" t="s">
        <v>55</v>
      </c>
      <c r="E709" t="s">
        <v>3549</v>
      </c>
      <c r="F709" t="s">
        <v>151</v>
      </c>
      <c r="G709" t="s">
        <v>93</v>
      </c>
      <c r="H709">
        <v>37</v>
      </c>
      <c r="I709" t="s">
        <v>3550</v>
      </c>
      <c r="J709" t="s">
        <v>79</v>
      </c>
      <c r="K709" t="s">
        <v>42</v>
      </c>
      <c r="L709" t="s">
        <v>91</v>
      </c>
      <c r="M709" t="s">
        <v>92</v>
      </c>
      <c r="N709" t="s">
        <v>81</v>
      </c>
      <c r="O709" t="s">
        <v>35</v>
      </c>
      <c r="P709">
        <v>2.9</v>
      </c>
      <c r="Q709">
        <v>1200</v>
      </c>
      <c r="R709">
        <v>84</v>
      </c>
      <c r="S709" t="s">
        <v>78</v>
      </c>
      <c r="T709" t="s">
        <v>30</v>
      </c>
      <c r="U709" t="s">
        <v>4410</v>
      </c>
      <c r="V709" t="s">
        <v>36</v>
      </c>
      <c r="W709" t="s">
        <v>82</v>
      </c>
      <c r="X709">
        <v>4</v>
      </c>
    </row>
    <row r="710" spans="2:24">
      <c r="B710" t="s">
        <v>868</v>
      </c>
      <c r="C710" t="s">
        <v>160</v>
      </c>
      <c r="D710" t="s">
        <v>55</v>
      </c>
      <c r="E710" t="s">
        <v>3549</v>
      </c>
      <c r="F710" t="s">
        <v>151</v>
      </c>
      <c r="G710" t="s">
        <v>93</v>
      </c>
      <c r="H710">
        <v>37</v>
      </c>
      <c r="I710" t="s">
        <v>3550</v>
      </c>
      <c r="J710" t="s">
        <v>30</v>
      </c>
      <c r="K710" t="s">
        <v>42</v>
      </c>
      <c r="L710" t="s">
        <v>91</v>
      </c>
      <c r="M710" t="s">
        <v>92</v>
      </c>
      <c r="N710" t="s">
        <v>81</v>
      </c>
      <c r="O710" t="s">
        <v>35</v>
      </c>
      <c r="P710">
        <v>2.9</v>
      </c>
      <c r="Q710">
        <v>1200</v>
      </c>
      <c r="R710">
        <v>84</v>
      </c>
      <c r="S710" t="s">
        <v>78</v>
      </c>
      <c r="T710" t="s">
        <v>30</v>
      </c>
      <c r="U710" t="s">
        <v>4411</v>
      </c>
      <c r="V710" t="s">
        <v>36</v>
      </c>
      <c r="W710" t="s">
        <v>82</v>
      </c>
      <c r="X710">
        <v>4</v>
      </c>
    </row>
    <row r="711" spans="2:24">
      <c r="B711" t="s">
        <v>869</v>
      </c>
      <c r="C711" t="s">
        <v>160</v>
      </c>
      <c r="D711" t="s">
        <v>55</v>
      </c>
      <c r="E711" t="s">
        <v>3549</v>
      </c>
      <c r="F711" t="s">
        <v>151</v>
      </c>
      <c r="G711" t="s">
        <v>93</v>
      </c>
      <c r="H711">
        <v>39</v>
      </c>
      <c r="I711" t="s">
        <v>3550</v>
      </c>
      <c r="J711" t="s">
        <v>63</v>
      </c>
      <c r="K711" t="s">
        <v>42</v>
      </c>
      <c r="L711" t="s">
        <v>91</v>
      </c>
      <c r="M711" t="s">
        <v>92</v>
      </c>
      <c r="N711" t="s">
        <v>81</v>
      </c>
      <c r="O711" t="s">
        <v>35</v>
      </c>
      <c r="P711">
        <v>2.9</v>
      </c>
      <c r="Q711">
        <v>1200</v>
      </c>
      <c r="R711">
        <v>87</v>
      </c>
      <c r="S711" t="s">
        <v>78</v>
      </c>
      <c r="T711" t="s">
        <v>30</v>
      </c>
      <c r="U711" t="s">
        <v>4412</v>
      </c>
      <c r="V711" t="s">
        <v>36</v>
      </c>
      <c r="W711" t="s">
        <v>82</v>
      </c>
      <c r="X711">
        <v>4</v>
      </c>
    </row>
    <row r="712" spans="2:24">
      <c r="B712" t="s">
        <v>870</v>
      </c>
      <c r="C712" t="s">
        <v>160</v>
      </c>
      <c r="D712" t="s">
        <v>55</v>
      </c>
      <c r="E712" t="s">
        <v>3549</v>
      </c>
      <c r="F712" t="s">
        <v>151</v>
      </c>
      <c r="G712" t="s">
        <v>93</v>
      </c>
      <c r="H712">
        <v>39</v>
      </c>
      <c r="I712" t="s">
        <v>3550</v>
      </c>
      <c r="J712" t="s">
        <v>28</v>
      </c>
      <c r="K712" t="s">
        <v>42</v>
      </c>
      <c r="L712" t="s">
        <v>91</v>
      </c>
      <c r="M712" t="s">
        <v>92</v>
      </c>
      <c r="N712" t="s">
        <v>81</v>
      </c>
      <c r="O712" t="s">
        <v>35</v>
      </c>
      <c r="P712">
        <v>2.9</v>
      </c>
      <c r="Q712">
        <v>1200</v>
      </c>
      <c r="R712">
        <v>87</v>
      </c>
      <c r="S712" t="s">
        <v>78</v>
      </c>
      <c r="T712" t="s">
        <v>30</v>
      </c>
      <c r="U712" t="s">
        <v>4413</v>
      </c>
      <c r="V712" t="s">
        <v>36</v>
      </c>
      <c r="W712" t="s">
        <v>82</v>
      </c>
      <c r="X712">
        <v>4</v>
      </c>
    </row>
    <row r="713" spans="2:24">
      <c r="B713" t="s">
        <v>871</v>
      </c>
      <c r="C713" t="s">
        <v>160</v>
      </c>
      <c r="D713" t="s">
        <v>55</v>
      </c>
      <c r="E713" t="s">
        <v>3549</v>
      </c>
      <c r="F713" t="s">
        <v>151</v>
      </c>
      <c r="G713" t="s">
        <v>93</v>
      </c>
      <c r="H713">
        <v>39</v>
      </c>
      <c r="I713" t="s">
        <v>3550</v>
      </c>
      <c r="J713" t="s">
        <v>79</v>
      </c>
      <c r="K713" t="s">
        <v>42</v>
      </c>
      <c r="L713" t="s">
        <v>91</v>
      </c>
      <c r="M713" t="s">
        <v>92</v>
      </c>
      <c r="N713" t="s">
        <v>81</v>
      </c>
      <c r="O713" t="s">
        <v>35</v>
      </c>
      <c r="P713">
        <v>2.9</v>
      </c>
      <c r="Q713">
        <v>1200</v>
      </c>
      <c r="R713">
        <v>87</v>
      </c>
      <c r="S713" t="s">
        <v>78</v>
      </c>
      <c r="T713" t="s">
        <v>30</v>
      </c>
      <c r="U713" t="s">
        <v>4414</v>
      </c>
      <c r="V713" t="s">
        <v>36</v>
      </c>
      <c r="W713" t="s">
        <v>82</v>
      </c>
      <c r="X713">
        <v>4</v>
      </c>
    </row>
    <row r="714" spans="2:24">
      <c r="B714" t="s">
        <v>872</v>
      </c>
      <c r="C714" t="s">
        <v>160</v>
      </c>
      <c r="D714" t="s">
        <v>55</v>
      </c>
      <c r="E714" t="s">
        <v>3549</v>
      </c>
      <c r="F714" t="s">
        <v>151</v>
      </c>
      <c r="G714" t="s">
        <v>93</v>
      </c>
      <c r="H714">
        <v>39</v>
      </c>
      <c r="I714" t="s">
        <v>3550</v>
      </c>
      <c r="J714" t="s">
        <v>30</v>
      </c>
      <c r="K714" t="s">
        <v>42</v>
      </c>
      <c r="L714" t="s">
        <v>91</v>
      </c>
      <c r="M714" t="s">
        <v>92</v>
      </c>
      <c r="N714" t="s">
        <v>81</v>
      </c>
      <c r="O714" t="s">
        <v>35</v>
      </c>
      <c r="P714">
        <v>2.9</v>
      </c>
      <c r="Q714">
        <v>1200</v>
      </c>
      <c r="R714">
        <v>87</v>
      </c>
      <c r="S714" t="s">
        <v>78</v>
      </c>
      <c r="T714" t="s">
        <v>30</v>
      </c>
      <c r="U714" t="s">
        <v>4415</v>
      </c>
      <c r="V714" t="s">
        <v>36</v>
      </c>
      <c r="W714" t="s">
        <v>82</v>
      </c>
      <c r="X714">
        <v>4</v>
      </c>
    </row>
    <row r="715" spans="2:24">
      <c r="B715" t="s">
        <v>873</v>
      </c>
      <c r="C715" t="s">
        <v>160</v>
      </c>
      <c r="D715" t="s">
        <v>41</v>
      </c>
      <c r="E715" t="s">
        <v>3549</v>
      </c>
      <c r="F715" t="s">
        <v>151</v>
      </c>
      <c r="G715" t="s">
        <v>94</v>
      </c>
      <c r="H715">
        <v>18</v>
      </c>
      <c r="I715" t="s">
        <v>3550</v>
      </c>
      <c r="J715" t="s">
        <v>63</v>
      </c>
      <c r="K715" t="s">
        <v>43</v>
      </c>
      <c r="L715" t="s">
        <v>91</v>
      </c>
      <c r="M715" t="s">
        <v>95</v>
      </c>
      <c r="N715" t="s">
        <v>81</v>
      </c>
      <c r="O715" t="s">
        <v>3552</v>
      </c>
      <c r="P715">
        <v>1.7</v>
      </c>
      <c r="Q715">
        <v>600</v>
      </c>
      <c r="R715">
        <v>78</v>
      </c>
      <c r="S715" t="s">
        <v>78</v>
      </c>
      <c r="T715" t="s">
        <v>30</v>
      </c>
      <c r="U715" t="s">
        <v>4416</v>
      </c>
      <c r="V715" t="s">
        <v>36</v>
      </c>
      <c r="W715" t="s">
        <v>82</v>
      </c>
      <c r="X715">
        <v>4</v>
      </c>
    </row>
    <row r="716" spans="2:24">
      <c r="B716" t="s">
        <v>874</v>
      </c>
      <c r="C716" t="s">
        <v>160</v>
      </c>
      <c r="D716" t="s">
        <v>41</v>
      </c>
      <c r="E716" t="s">
        <v>3549</v>
      </c>
      <c r="F716" t="s">
        <v>151</v>
      </c>
      <c r="G716" t="s">
        <v>94</v>
      </c>
      <c r="H716">
        <v>18</v>
      </c>
      <c r="I716" t="s">
        <v>3550</v>
      </c>
      <c r="J716" t="s">
        <v>28</v>
      </c>
      <c r="K716" t="s">
        <v>43</v>
      </c>
      <c r="L716" t="s">
        <v>91</v>
      </c>
      <c r="M716" t="s">
        <v>95</v>
      </c>
      <c r="N716" t="s">
        <v>81</v>
      </c>
      <c r="O716" t="s">
        <v>3552</v>
      </c>
      <c r="P716">
        <v>1.7</v>
      </c>
      <c r="Q716">
        <v>600</v>
      </c>
      <c r="R716">
        <v>78</v>
      </c>
      <c r="S716" t="s">
        <v>78</v>
      </c>
      <c r="T716" t="s">
        <v>30</v>
      </c>
      <c r="U716" t="s">
        <v>4417</v>
      </c>
      <c r="V716" t="s">
        <v>36</v>
      </c>
      <c r="W716" t="s">
        <v>82</v>
      </c>
      <c r="X716">
        <v>4</v>
      </c>
    </row>
    <row r="717" spans="2:24">
      <c r="B717" t="s">
        <v>875</v>
      </c>
      <c r="C717" t="s">
        <v>160</v>
      </c>
      <c r="D717" t="s">
        <v>41</v>
      </c>
      <c r="E717" t="s">
        <v>3549</v>
      </c>
      <c r="F717" t="s">
        <v>151</v>
      </c>
      <c r="G717" t="s">
        <v>94</v>
      </c>
      <c r="H717">
        <v>18</v>
      </c>
      <c r="I717" t="s">
        <v>3550</v>
      </c>
      <c r="J717" t="s">
        <v>79</v>
      </c>
      <c r="K717" t="s">
        <v>43</v>
      </c>
      <c r="L717" t="s">
        <v>91</v>
      </c>
      <c r="M717" t="s">
        <v>95</v>
      </c>
      <c r="N717" t="s">
        <v>81</v>
      </c>
      <c r="O717" t="s">
        <v>3552</v>
      </c>
      <c r="P717">
        <v>1.7</v>
      </c>
      <c r="Q717">
        <v>600</v>
      </c>
      <c r="R717">
        <v>78</v>
      </c>
      <c r="S717" t="s">
        <v>78</v>
      </c>
      <c r="T717" t="s">
        <v>30</v>
      </c>
      <c r="U717" t="s">
        <v>4418</v>
      </c>
      <c r="V717" t="s">
        <v>36</v>
      </c>
      <c r="W717" t="s">
        <v>82</v>
      </c>
      <c r="X717">
        <v>4</v>
      </c>
    </row>
    <row r="718" spans="2:24">
      <c r="B718" t="s">
        <v>876</v>
      </c>
      <c r="C718" t="s">
        <v>160</v>
      </c>
      <c r="D718" t="s">
        <v>41</v>
      </c>
      <c r="E718" t="s">
        <v>3549</v>
      </c>
      <c r="F718" t="s">
        <v>151</v>
      </c>
      <c r="G718" t="s">
        <v>94</v>
      </c>
      <c r="H718">
        <v>18</v>
      </c>
      <c r="I718" t="s">
        <v>3550</v>
      </c>
      <c r="J718" t="s">
        <v>30</v>
      </c>
      <c r="K718" t="s">
        <v>43</v>
      </c>
      <c r="L718" t="s">
        <v>91</v>
      </c>
      <c r="M718" t="s">
        <v>95</v>
      </c>
      <c r="N718" t="s">
        <v>81</v>
      </c>
      <c r="O718" t="s">
        <v>3552</v>
      </c>
      <c r="P718">
        <v>1.7</v>
      </c>
      <c r="Q718">
        <v>600</v>
      </c>
      <c r="R718">
        <v>78</v>
      </c>
      <c r="S718" t="s">
        <v>78</v>
      </c>
      <c r="T718" t="s">
        <v>30</v>
      </c>
      <c r="U718" t="s">
        <v>4419</v>
      </c>
      <c r="V718" t="s">
        <v>36</v>
      </c>
      <c r="W718" t="s">
        <v>82</v>
      </c>
      <c r="X718">
        <v>4</v>
      </c>
    </row>
    <row r="719" spans="2:24">
      <c r="B719" t="s">
        <v>877</v>
      </c>
      <c r="C719" t="s">
        <v>160</v>
      </c>
      <c r="D719" t="s">
        <v>55</v>
      </c>
      <c r="E719" t="s">
        <v>3549</v>
      </c>
      <c r="F719" t="s">
        <v>151</v>
      </c>
      <c r="G719" t="s">
        <v>94</v>
      </c>
      <c r="H719">
        <v>19</v>
      </c>
      <c r="I719" t="s">
        <v>3550</v>
      </c>
      <c r="J719" t="s">
        <v>63</v>
      </c>
      <c r="K719" t="s">
        <v>42</v>
      </c>
      <c r="L719" t="s">
        <v>91</v>
      </c>
      <c r="M719" t="s">
        <v>95</v>
      </c>
      <c r="N719" t="s">
        <v>81</v>
      </c>
      <c r="O719" t="s">
        <v>20</v>
      </c>
      <c r="P719">
        <v>0.8</v>
      </c>
      <c r="Q719">
        <v>600</v>
      </c>
      <c r="R719">
        <v>81</v>
      </c>
      <c r="S719" t="s">
        <v>78</v>
      </c>
      <c r="T719" t="s">
        <v>30</v>
      </c>
      <c r="U719" t="s">
        <v>4420</v>
      </c>
      <c r="V719" t="s">
        <v>36</v>
      </c>
      <c r="W719" t="s">
        <v>82</v>
      </c>
      <c r="X719">
        <v>4</v>
      </c>
    </row>
    <row r="720" spans="2:24">
      <c r="B720" t="s">
        <v>878</v>
      </c>
      <c r="C720" t="s">
        <v>160</v>
      </c>
      <c r="D720" t="s">
        <v>55</v>
      </c>
      <c r="E720" t="s">
        <v>3549</v>
      </c>
      <c r="F720" t="s">
        <v>151</v>
      </c>
      <c r="G720" t="s">
        <v>94</v>
      </c>
      <c r="H720">
        <v>19</v>
      </c>
      <c r="I720" t="s">
        <v>3550</v>
      </c>
      <c r="J720" t="s">
        <v>28</v>
      </c>
      <c r="K720" t="s">
        <v>42</v>
      </c>
      <c r="L720" t="s">
        <v>91</v>
      </c>
      <c r="M720" t="s">
        <v>95</v>
      </c>
      <c r="N720" t="s">
        <v>81</v>
      </c>
      <c r="O720" t="s">
        <v>20</v>
      </c>
      <c r="P720">
        <v>0.8</v>
      </c>
      <c r="Q720">
        <v>600</v>
      </c>
      <c r="R720">
        <v>81</v>
      </c>
      <c r="S720" t="s">
        <v>78</v>
      </c>
      <c r="T720" t="s">
        <v>30</v>
      </c>
      <c r="U720" t="s">
        <v>4421</v>
      </c>
      <c r="V720" t="s">
        <v>36</v>
      </c>
      <c r="W720" t="s">
        <v>82</v>
      </c>
      <c r="X720">
        <v>4</v>
      </c>
    </row>
    <row r="721" spans="2:24">
      <c r="B721" t="s">
        <v>879</v>
      </c>
      <c r="C721" t="s">
        <v>160</v>
      </c>
      <c r="D721" t="s">
        <v>55</v>
      </c>
      <c r="E721" t="s">
        <v>3549</v>
      </c>
      <c r="F721" t="s">
        <v>151</v>
      </c>
      <c r="G721" t="s">
        <v>94</v>
      </c>
      <c r="H721">
        <v>19</v>
      </c>
      <c r="I721" t="s">
        <v>3550</v>
      </c>
      <c r="J721" t="s">
        <v>79</v>
      </c>
      <c r="K721" t="s">
        <v>42</v>
      </c>
      <c r="L721" t="s">
        <v>91</v>
      </c>
      <c r="M721" t="s">
        <v>95</v>
      </c>
      <c r="N721" t="s">
        <v>81</v>
      </c>
      <c r="O721" t="s">
        <v>20</v>
      </c>
      <c r="P721">
        <v>0.8</v>
      </c>
      <c r="Q721">
        <v>600</v>
      </c>
      <c r="R721">
        <v>81</v>
      </c>
      <c r="S721" t="s">
        <v>78</v>
      </c>
      <c r="T721" t="s">
        <v>30</v>
      </c>
      <c r="U721" t="s">
        <v>4422</v>
      </c>
      <c r="V721" t="s">
        <v>36</v>
      </c>
      <c r="W721" t="s">
        <v>82</v>
      </c>
      <c r="X721">
        <v>4</v>
      </c>
    </row>
    <row r="722" spans="2:24">
      <c r="B722" t="s">
        <v>880</v>
      </c>
      <c r="C722" t="s">
        <v>160</v>
      </c>
      <c r="D722" t="s">
        <v>55</v>
      </c>
      <c r="E722" t="s">
        <v>3549</v>
      </c>
      <c r="F722" t="s">
        <v>151</v>
      </c>
      <c r="G722" t="s">
        <v>94</v>
      </c>
      <c r="H722">
        <v>19</v>
      </c>
      <c r="I722" t="s">
        <v>3550</v>
      </c>
      <c r="J722" t="s">
        <v>30</v>
      </c>
      <c r="K722" t="s">
        <v>42</v>
      </c>
      <c r="L722" t="s">
        <v>91</v>
      </c>
      <c r="M722" t="s">
        <v>95</v>
      </c>
      <c r="N722" t="s">
        <v>81</v>
      </c>
      <c r="O722" t="s">
        <v>20</v>
      </c>
      <c r="P722">
        <v>0.8</v>
      </c>
      <c r="Q722">
        <v>600</v>
      </c>
      <c r="R722">
        <v>81</v>
      </c>
      <c r="S722" t="s">
        <v>78</v>
      </c>
      <c r="T722" t="s">
        <v>30</v>
      </c>
      <c r="U722" t="s">
        <v>4423</v>
      </c>
      <c r="V722" t="s">
        <v>36</v>
      </c>
      <c r="W722" t="s">
        <v>82</v>
      </c>
      <c r="X722">
        <v>4</v>
      </c>
    </row>
    <row r="723" spans="2:24">
      <c r="B723" t="s">
        <v>881</v>
      </c>
      <c r="C723" t="s">
        <v>160</v>
      </c>
      <c r="D723" t="s">
        <v>41</v>
      </c>
      <c r="E723" t="s">
        <v>3549</v>
      </c>
      <c r="F723" t="s">
        <v>151</v>
      </c>
      <c r="G723" t="s">
        <v>94</v>
      </c>
      <c r="H723">
        <v>24</v>
      </c>
      <c r="I723" t="s">
        <v>3550</v>
      </c>
      <c r="J723" t="s">
        <v>63</v>
      </c>
      <c r="K723" t="s">
        <v>43</v>
      </c>
      <c r="L723" t="s">
        <v>91</v>
      </c>
      <c r="M723" t="s">
        <v>95</v>
      </c>
      <c r="N723" t="s">
        <v>81</v>
      </c>
      <c r="O723" t="s">
        <v>3552</v>
      </c>
      <c r="P723">
        <v>1.7</v>
      </c>
      <c r="Q723">
        <v>800</v>
      </c>
      <c r="R723">
        <v>78</v>
      </c>
      <c r="S723" t="s">
        <v>78</v>
      </c>
      <c r="T723" t="s">
        <v>30</v>
      </c>
      <c r="U723" t="s">
        <v>4424</v>
      </c>
      <c r="V723" t="s">
        <v>36</v>
      </c>
      <c r="W723" t="s">
        <v>82</v>
      </c>
      <c r="X723">
        <v>4</v>
      </c>
    </row>
    <row r="724" spans="2:24">
      <c r="B724" t="s">
        <v>882</v>
      </c>
      <c r="C724" t="s">
        <v>160</v>
      </c>
      <c r="D724" t="s">
        <v>41</v>
      </c>
      <c r="E724" t="s">
        <v>3549</v>
      </c>
      <c r="F724" t="s">
        <v>151</v>
      </c>
      <c r="G724" t="s">
        <v>94</v>
      </c>
      <c r="H724">
        <v>24</v>
      </c>
      <c r="I724" t="s">
        <v>3550</v>
      </c>
      <c r="J724" t="s">
        <v>28</v>
      </c>
      <c r="K724" t="s">
        <v>43</v>
      </c>
      <c r="L724" t="s">
        <v>91</v>
      </c>
      <c r="M724" t="s">
        <v>95</v>
      </c>
      <c r="N724" t="s">
        <v>81</v>
      </c>
      <c r="O724" t="s">
        <v>3552</v>
      </c>
      <c r="P724">
        <v>1.7</v>
      </c>
      <c r="Q724">
        <v>800</v>
      </c>
      <c r="R724">
        <v>78</v>
      </c>
      <c r="S724" t="s">
        <v>78</v>
      </c>
      <c r="T724" t="s">
        <v>30</v>
      </c>
      <c r="U724" t="s">
        <v>4425</v>
      </c>
      <c r="V724" t="s">
        <v>36</v>
      </c>
      <c r="W724" t="s">
        <v>82</v>
      </c>
      <c r="X724">
        <v>4</v>
      </c>
    </row>
    <row r="725" spans="2:24">
      <c r="B725" t="s">
        <v>883</v>
      </c>
      <c r="C725" t="s">
        <v>160</v>
      </c>
      <c r="D725" t="s">
        <v>41</v>
      </c>
      <c r="E725" t="s">
        <v>3549</v>
      </c>
      <c r="F725" t="s">
        <v>151</v>
      </c>
      <c r="G725" t="s">
        <v>94</v>
      </c>
      <c r="H725">
        <v>24</v>
      </c>
      <c r="I725" t="s">
        <v>3550</v>
      </c>
      <c r="J725" t="s">
        <v>79</v>
      </c>
      <c r="K725" t="s">
        <v>43</v>
      </c>
      <c r="L725" t="s">
        <v>91</v>
      </c>
      <c r="M725" t="s">
        <v>95</v>
      </c>
      <c r="N725" t="s">
        <v>81</v>
      </c>
      <c r="O725" t="s">
        <v>3552</v>
      </c>
      <c r="P725">
        <v>1.7</v>
      </c>
      <c r="Q725">
        <v>800</v>
      </c>
      <c r="R725">
        <v>78</v>
      </c>
      <c r="S725" t="s">
        <v>78</v>
      </c>
      <c r="T725" t="s">
        <v>30</v>
      </c>
      <c r="U725" t="s">
        <v>4426</v>
      </c>
      <c r="V725" t="s">
        <v>36</v>
      </c>
      <c r="W725" t="s">
        <v>82</v>
      </c>
      <c r="X725">
        <v>4</v>
      </c>
    </row>
    <row r="726" spans="2:24">
      <c r="B726" t="s">
        <v>884</v>
      </c>
      <c r="C726" t="s">
        <v>160</v>
      </c>
      <c r="D726" t="s">
        <v>41</v>
      </c>
      <c r="E726" t="s">
        <v>3549</v>
      </c>
      <c r="F726" t="s">
        <v>151</v>
      </c>
      <c r="G726" t="s">
        <v>94</v>
      </c>
      <c r="H726">
        <v>24</v>
      </c>
      <c r="I726" t="s">
        <v>3550</v>
      </c>
      <c r="J726" t="s">
        <v>30</v>
      </c>
      <c r="K726" t="s">
        <v>43</v>
      </c>
      <c r="L726" t="s">
        <v>91</v>
      </c>
      <c r="M726" t="s">
        <v>95</v>
      </c>
      <c r="N726" t="s">
        <v>81</v>
      </c>
      <c r="O726" t="s">
        <v>3552</v>
      </c>
      <c r="P726">
        <v>1.7</v>
      </c>
      <c r="Q726">
        <v>800</v>
      </c>
      <c r="R726">
        <v>78</v>
      </c>
      <c r="S726" t="s">
        <v>78</v>
      </c>
      <c r="T726" t="s">
        <v>30</v>
      </c>
      <c r="U726" t="s">
        <v>4427</v>
      </c>
      <c r="V726" t="s">
        <v>36</v>
      </c>
      <c r="W726" t="s">
        <v>82</v>
      </c>
      <c r="X726">
        <v>4</v>
      </c>
    </row>
    <row r="727" spans="2:24">
      <c r="B727" t="s">
        <v>885</v>
      </c>
      <c r="C727" t="s">
        <v>160</v>
      </c>
      <c r="D727" t="s">
        <v>55</v>
      </c>
      <c r="E727" t="s">
        <v>3549</v>
      </c>
      <c r="F727" t="s">
        <v>151</v>
      </c>
      <c r="G727" t="s">
        <v>94</v>
      </c>
      <c r="H727">
        <v>25</v>
      </c>
      <c r="I727" t="s">
        <v>3550</v>
      </c>
      <c r="J727" t="s">
        <v>63</v>
      </c>
      <c r="K727" t="s">
        <v>42</v>
      </c>
      <c r="L727" t="s">
        <v>91</v>
      </c>
      <c r="M727" t="s">
        <v>95</v>
      </c>
      <c r="N727" t="s">
        <v>81</v>
      </c>
      <c r="O727" t="s">
        <v>20</v>
      </c>
      <c r="P727">
        <v>1.7</v>
      </c>
      <c r="Q727">
        <v>800</v>
      </c>
      <c r="R727">
        <v>81</v>
      </c>
      <c r="S727" t="s">
        <v>78</v>
      </c>
      <c r="T727" t="s">
        <v>30</v>
      </c>
      <c r="U727" t="s">
        <v>4428</v>
      </c>
      <c r="V727" t="s">
        <v>36</v>
      </c>
      <c r="W727" t="s">
        <v>82</v>
      </c>
      <c r="X727">
        <v>4</v>
      </c>
    </row>
    <row r="728" spans="2:24">
      <c r="B728" t="s">
        <v>886</v>
      </c>
      <c r="C728" t="s">
        <v>160</v>
      </c>
      <c r="D728" t="s">
        <v>55</v>
      </c>
      <c r="E728" t="s">
        <v>3549</v>
      </c>
      <c r="F728" t="s">
        <v>151</v>
      </c>
      <c r="G728" t="s">
        <v>94</v>
      </c>
      <c r="H728">
        <v>25</v>
      </c>
      <c r="I728" t="s">
        <v>3550</v>
      </c>
      <c r="J728" t="s">
        <v>28</v>
      </c>
      <c r="K728" t="s">
        <v>42</v>
      </c>
      <c r="L728" t="s">
        <v>91</v>
      </c>
      <c r="M728" t="s">
        <v>95</v>
      </c>
      <c r="N728" t="s">
        <v>81</v>
      </c>
      <c r="O728" t="s">
        <v>20</v>
      </c>
      <c r="P728">
        <v>1.7</v>
      </c>
      <c r="Q728">
        <v>800</v>
      </c>
      <c r="R728">
        <v>81</v>
      </c>
      <c r="S728" t="s">
        <v>78</v>
      </c>
      <c r="T728" t="s">
        <v>30</v>
      </c>
      <c r="U728" t="s">
        <v>4429</v>
      </c>
      <c r="V728" t="s">
        <v>36</v>
      </c>
      <c r="W728" t="s">
        <v>82</v>
      </c>
      <c r="X728">
        <v>4</v>
      </c>
    </row>
    <row r="729" spans="2:24">
      <c r="B729" t="s">
        <v>887</v>
      </c>
      <c r="C729" t="s">
        <v>160</v>
      </c>
      <c r="D729" t="s">
        <v>55</v>
      </c>
      <c r="E729" t="s">
        <v>3549</v>
      </c>
      <c r="F729" t="s">
        <v>151</v>
      </c>
      <c r="G729" t="s">
        <v>94</v>
      </c>
      <c r="H729">
        <v>25</v>
      </c>
      <c r="I729" t="s">
        <v>3550</v>
      </c>
      <c r="J729" t="s">
        <v>79</v>
      </c>
      <c r="K729" t="s">
        <v>42</v>
      </c>
      <c r="L729" t="s">
        <v>91</v>
      </c>
      <c r="M729" t="s">
        <v>95</v>
      </c>
      <c r="N729" t="s">
        <v>81</v>
      </c>
      <c r="O729" t="s">
        <v>20</v>
      </c>
      <c r="P729">
        <v>1.7</v>
      </c>
      <c r="Q729">
        <v>800</v>
      </c>
      <c r="R729">
        <v>81</v>
      </c>
      <c r="S729" t="s">
        <v>78</v>
      </c>
      <c r="T729" t="s">
        <v>30</v>
      </c>
      <c r="U729" t="s">
        <v>4430</v>
      </c>
      <c r="V729" t="s">
        <v>36</v>
      </c>
      <c r="W729" t="s">
        <v>82</v>
      </c>
      <c r="X729">
        <v>4</v>
      </c>
    </row>
    <row r="730" spans="2:24">
      <c r="B730" t="s">
        <v>888</v>
      </c>
      <c r="C730" t="s">
        <v>160</v>
      </c>
      <c r="D730" t="s">
        <v>55</v>
      </c>
      <c r="E730" t="s">
        <v>3549</v>
      </c>
      <c r="F730" t="s">
        <v>151</v>
      </c>
      <c r="G730" t="s">
        <v>94</v>
      </c>
      <c r="H730">
        <v>25</v>
      </c>
      <c r="I730" t="s">
        <v>3550</v>
      </c>
      <c r="J730" t="s">
        <v>30</v>
      </c>
      <c r="K730" t="s">
        <v>42</v>
      </c>
      <c r="L730" t="s">
        <v>91</v>
      </c>
      <c r="M730" t="s">
        <v>95</v>
      </c>
      <c r="N730" t="s">
        <v>81</v>
      </c>
      <c r="O730" t="s">
        <v>20</v>
      </c>
      <c r="P730">
        <v>1.7</v>
      </c>
      <c r="Q730">
        <v>800</v>
      </c>
      <c r="R730">
        <v>81</v>
      </c>
      <c r="S730" t="s">
        <v>78</v>
      </c>
      <c r="T730" t="s">
        <v>30</v>
      </c>
      <c r="U730" t="s">
        <v>4431</v>
      </c>
      <c r="V730" t="s">
        <v>36</v>
      </c>
      <c r="W730" t="s">
        <v>82</v>
      </c>
      <c r="X730">
        <v>4</v>
      </c>
    </row>
    <row r="731" spans="2:24">
      <c r="B731" t="s">
        <v>889</v>
      </c>
      <c r="C731" t="s">
        <v>160</v>
      </c>
      <c r="D731" t="s">
        <v>41</v>
      </c>
      <c r="E731" t="s">
        <v>3549</v>
      </c>
      <c r="F731" t="s">
        <v>151</v>
      </c>
      <c r="G731" t="s">
        <v>94</v>
      </c>
      <c r="H731">
        <v>30</v>
      </c>
      <c r="I731" t="s">
        <v>3550</v>
      </c>
      <c r="J731" t="s">
        <v>63</v>
      </c>
      <c r="K731" t="s">
        <v>43</v>
      </c>
      <c r="L731" t="s">
        <v>91</v>
      </c>
      <c r="M731" t="s">
        <v>95</v>
      </c>
      <c r="N731" t="s">
        <v>81</v>
      </c>
      <c r="O731" t="s">
        <v>20</v>
      </c>
      <c r="P731">
        <v>2</v>
      </c>
      <c r="Q731">
        <v>1000</v>
      </c>
      <c r="R731">
        <v>81</v>
      </c>
      <c r="S731" t="s">
        <v>78</v>
      </c>
      <c r="T731" t="s">
        <v>30</v>
      </c>
      <c r="U731" t="s">
        <v>4432</v>
      </c>
      <c r="V731" t="s">
        <v>36</v>
      </c>
      <c r="W731" t="s">
        <v>82</v>
      </c>
      <c r="X731">
        <v>4</v>
      </c>
    </row>
    <row r="732" spans="2:24">
      <c r="B732" t="s">
        <v>890</v>
      </c>
      <c r="C732" t="s">
        <v>160</v>
      </c>
      <c r="D732" t="s">
        <v>41</v>
      </c>
      <c r="E732" t="s">
        <v>3549</v>
      </c>
      <c r="F732" t="s">
        <v>151</v>
      </c>
      <c r="G732" t="s">
        <v>94</v>
      </c>
      <c r="H732">
        <v>30</v>
      </c>
      <c r="I732" t="s">
        <v>3550</v>
      </c>
      <c r="J732" t="s">
        <v>28</v>
      </c>
      <c r="K732" t="s">
        <v>43</v>
      </c>
      <c r="L732" t="s">
        <v>91</v>
      </c>
      <c r="M732" t="s">
        <v>95</v>
      </c>
      <c r="N732" t="s">
        <v>81</v>
      </c>
      <c r="O732" t="s">
        <v>20</v>
      </c>
      <c r="P732">
        <v>2</v>
      </c>
      <c r="Q732">
        <v>1000</v>
      </c>
      <c r="R732">
        <v>81</v>
      </c>
      <c r="S732" t="s">
        <v>78</v>
      </c>
      <c r="T732" t="s">
        <v>30</v>
      </c>
      <c r="U732" t="s">
        <v>4433</v>
      </c>
      <c r="V732" t="s">
        <v>36</v>
      </c>
      <c r="W732" t="s">
        <v>82</v>
      </c>
      <c r="X732">
        <v>4</v>
      </c>
    </row>
    <row r="733" spans="2:24">
      <c r="B733" t="s">
        <v>891</v>
      </c>
      <c r="C733" t="s">
        <v>160</v>
      </c>
      <c r="D733" t="s">
        <v>41</v>
      </c>
      <c r="E733" t="s">
        <v>3549</v>
      </c>
      <c r="F733" t="s">
        <v>151</v>
      </c>
      <c r="G733" t="s">
        <v>94</v>
      </c>
      <c r="H733">
        <v>30</v>
      </c>
      <c r="I733" t="s">
        <v>3550</v>
      </c>
      <c r="J733" t="s">
        <v>79</v>
      </c>
      <c r="K733" t="s">
        <v>43</v>
      </c>
      <c r="L733" t="s">
        <v>91</v>
      </c>
      <c r="M733" t="s">
        <v>95</v>
      </c>
      <c r="N733" t="s">
        <v>81</v>
      </c>
      <c r="O733" t="s">
        <v>20</v>
      </c>
      <c r="P733">
        <v>2</v>
      </c>
      <c r="Q733">
        <v>1000</v>
      </c>
      <c r="R733">
        <v>81</v>
      </c>
      <c r="S733" t="s">
        <v>78</v>
      </c>
      <c r="T733" t="s">
        <v>30</v>
      </c>
      <c r="U733" t="s">
        <v>4434</v>
      </c>
      <c r="V733" t="s">
        <v>36</v>
      </c>
      <c r="W733" t="s">
        <v>82</v>
      </c>
      <c r="X733">
        <v>4</v>
      </c>
    </row>
    <row r="734" spans="2:24">
      <c r="B734" t="s">
        <v>892</v>
      </c>
      <c r="C734" t="s">
        <v>160</v>
      </c>
      <c r="D734" t="s">
        <v>41</v>
      </c>
      <c r="E734" t="s">
        <v>3549</v>
      </c>
      <c r="F734" t="s">
        <v>151</v>
      </c>
      <c r="G734" t="s">
        <v>94</v>
      </c>
      <c r="H734">
        <v>30</v>
      </c>
      <c r="I734" t="s">
        <v>3550</v>
      </c>
      <c r="J734" t="s">
        <v>30</v>
      </c>
      <c r="K734" t="s">
        <v>43</v>
      </c>
      <c r="L734" t="s">
        <v>91</v>
      </c>
      <c r="M734" t="s">
        <v>95</v>
      </c>
      <c r="N734" t="s">
        <v>81</v>
      </c>
      <c r="O734" t="s">
        <v>20</v>
      </c>
      <c r="P734">
        <v>2</v>
      </c>
      <c r="Q734">
        <v>1000</v>
      </c>
      <c r="R734">
        <v>81</v>
      </c>
      <c r="S734" t="s">
        <v>78</v>
      </c>
      <c r="T734" t="s">
        <v>30</v>
      </c>
      <c r="U734" t="s">
        <v>4435</v>
      </c>
      <c r="V734" t="s">
        <v>36</v>
      </c>
      <c r="W734" t="s">
        <v>82</v>
      </c>
      <c r="X734">
        <v>4</v>
      </c>
    </row>
    <row r="735" spans="2:24">
      <c r="B735" t="s">
        <v>893</v>
      </c>
      <c r="C735" t="s">
        <v>160</v>
      </c>
      <c r="D735" t="s">
        <v>55</v>
      </c>
      <c r="E735" t="s">
        <v>3549</v>
      </c>
      <c r="F735" t="s">
        <v>151</v>
      </c>
      <c r="G735" t="s">
        <v>94</v>
      </c>
      <c r="H735">
        <v>31</v>
      </c>
      <c r="I735" t="s">
        <v>3550</v>
      </c>
      <c r="J735" t="s">
        <v>63</v>
      </c>
      <c r="K735" t="s">
        <v>42</v>
      </c>
      <c r="L735" t="s">
        <v>91</v>
      </c>
      <c r="M735" t="s">
        <v>95</v>
      </c>
      <c r="N735" t="s">
        <v>81</v>
      </c>
      <c r="O735" t="s">
        <v>20</v>
      </c>
      <c r="P735">
        <v>2.2000000000000002</v>
      </c>
      <c r="Q735">
        <v>1000</v>
      </c>
      <c r="R735">
        <v>84</v>
      </c>
      <c r="S735" t="s">
        <v>78</v>
      </c>
      <c r="T735" t="s">
        <v>30</v>
      </c>
      <c r="U735" t="s">
        <v>4436</v>
      </c>
      <c r="V735" t="s">
        <v>36</v>
      </c>
      <c r="W735" t="s">
        <v>82</v>
      </c>
      <c r="X735">
        <v>4</v>
      </c>
    </row>
    <row r="736" spans="2:24">
      <c r="B736" t="s">
        <v>894</v>
      </c>
      <c r="C736" t="s">
        <v>160</v>
      </c>
      <c r="D736" t="s">
        <v>55</v>
      </c>
      <c r="E736" t="s">
        <v>3549</v>
      </c>
      <c r="F736" t="s">
        <v>151</v>
      </c>
      <c r="G736" t="s">
        <v>94</v>
      </c>
      <c r="H736">
        <v>31</v>
      </c>
      <c r="I736" t="s">
        <v>3550</v>
      </c>
      <c r="J736" t="s">
        <v>28</v>
      </c>
      <c r="K736" t="s">
        <v>42</v>
      </c>
      <c r="L736" t="s">
        <v>91</v>
      </c>
      <c r="M736" t="s">
        <v>95</v>
      </c>
      <c r="N736" t="s">
        <v>81</v>
      </c>
      <c r="O736" t="s">
        <v>20</v>
      </c>
      <c r="P736">
        <v>2.2000000000000002</v>
      </c>
      <c r="Q736">
        <v>1000</v>
      </c>
      <c r="R736">
        <v>84</v>
      </c>
      <c r="S736" t="s">
        <v>78</v>
      </c>
      <c r="T736" t="s">
        <v>30</v>
      </c>
      <c r="U736" t="s">
        <v>4437</v>
      </c>
      <c r="V736" t="s">
        <v>36</v>
      </c>
      <c r="W736" t="s">
        <v>82</v>
      </c>
      <c r="X736">
        <v>4</v>
      </c>
    </row>
    <row r="737" spans="2:24">
      <c r="B737" t="s">
        <v>895</v>
      </c>
      <c r="C737" t="s">
        <v>160</v>
      </c>
      <c r="D737" t="s">
        <v>55</v>
      </c>
      <c r="E737" t="s">
        <v>3549</v>
      </c>
      <c r="F737" t="s">
        <v>151</v>
      </c>
      <c r="G737" t="s">
        <v>94</v>
      </c>
      <c r="H737">
        <v>31</v>
      </c>
      <c r="I737" t="s">
        <v>3550</v>
      </c>
      <c r="J737" t="s">
        <v>79</v>
      </c>
      <c r="K737" t="s">
        <v>42</v>
      </c>
      <c r="L737" t="s">
        <v>91</v>
      </c>
      <c r="M737" t="s">
        <v>95</v>
      </c>
      <c r="N737" t="s">
        <v>81</v>
      </c>
      <c r="O737" t="s">
        <v>20</v>
      </c>
      <c r="P737">
        <v>2.2000000000000002</v>
      </c>
      <c r="Q737">
        <v>1000</v>
      </c>
      <c r="R737">
        <v>84</v>
      </c>
      <c r="S737" t="s">
        <v>78</v>
      </c>
      <c r="T737" t="s">
        <v>30</v>
      </c>
      <c r="U737" t="s">
        <v>4438</v>
      </c>
      <c r="V737" t="s">
        <v>36</v>
      </c>
      <c r="W737" t="s">
        <v>82</v>
      </c>
      <c r="X737">
        <v>4</v>
      </c>
    </row>
    <row r="738" spans="2:24">
      <c r="B738" t="s">
        <v>896</v>
      </c>
      <c r="C738" t="s">
        <v>160</v>
      </c>
      <c r="D738" t="s">
        <v>55</v>
      </c>
      <c r="E738" t="s">
        <v>3549</v>
      </c>
      <c r="F738" t="s">
        <v>151</v>
      </c>
      <c r="G738" t="s">
        <v>94</v>
      </c>
      <c r="H738">
        <v>31</v>
      </c>
      <c r="I738" t="s">
        <v>3550</v>
      </c>
      <c r="J738" t="s">
        <v>30</v>
      </c>
      <c r="K738" t="s">
        <v>42</v>
      </c>
      <c r="L738" t="s">
        <v>91</v>
      </c>
      <c r="M738" t="s">
        <v>95</v>
      </c>
      <c r="N738" t="s">
        <v>81</v>
      </c>
      <c r="O738" t="s">
        <v>20</v>
      </c>
      <c r="P738">
        <v>2.2000000000000002</v>
      </c>
      <c r="Q738">
        <v>1000</v>
      </c>
      <c r="R738">
        <v>84</v>
      </c>
      <c r="S738" t="s">
        <v>78</v>
      </c>
      <c r="T738" t="s">
        <v>30</v>
      </c>
      <c r="U738" t="s">
        <v>4439</v>
      </c>
      <c r="V738" t="s">
        <v>36</v>
      </c>
      <c r="W738" t="s">
        <v>82</v>
      </c>
      <c r="X738">
        <v>4</v>
      </c>
    </row>
    <row r="739" spans="2:24">
      <c r="B739" t="s">
        <v>897</v>
      </c>
      <c r="C739" t="s">
        <v>160</v>
      </c>
      <c r="D739" t="s">
        <v>41</v>
      </c>
      <c r="E739" t="s">
        <v>3549</v>
      </c>
      <c r="F739" t="s">
        <v>151</v>
      </c>
      <c r="G739" t="s">
        <v>94</v>
      </c>
      <c r="H739">
        <v>36</v>
      </c>
      <c r="I739" t="s">
        <v>3550</v>
      </c>
      <c r="J739" t="s">
        <v>63</v>
      </c>
      <c r="K739" t="s">
        <v>43</v>
      </c>
      <c r="L739" t="s">
        <v>91</v>
      </c>
      <c r="M739" t="s">
        <v>95</v>
      </c>
      <c r="N739" t="s">
        <v>81</v>
      </c>
      <c r="O739" t="s">
        <v>20</v>
      </c>
      <c r="P739">
        <v>2</v>
      </c>
      <c r="Q739">
        <v>1200</v>
      </c>
      <c r="R739">
        <v>81</v>
      </c>
      <c r="S739" t="s">
        <v>78</v>
      </c>
      <c r="T739" t="s">
        <v>30</v>
      </c>
      <c r="U739" t="s">
        <v>4440</v>
      </c>
      <c r="V739" t="s">
        <v>36</v>
      </c>
      <c r="W739" t="s">
        <v>82</v>
      </c>
      <c r="X739">
        <v>4</v>
      </c>
    </row>
    <row r="740" spans="2:24">
      <c r="B740" t="s">
        <v>898</v>
      </c>
      <c r="C740" t="s">
        <v>160</v>
      </c>
      <c r="D740" t="s">
        <v>41</v>
      </c>
      <c r="E740" t="s">
        <v>3549</v>
      </c>
      <c r="F740" t="s">
        <v>151</v>
      </c>
      <c r="G740" t="s">
        <v>94</v>
      </c>
      <c r="H740">
        <v>36</v>
      </c>
      <c r="I740" t="s">
        <v>3550</v>
      </c>
      <c r="J740" t="s">
        <v>28</v>
      </c>
      <c r="K740" t="s">
        <v>43</v>
      </c>
      <c r="L740" t="s">
        <v>91</v>
      </c>
      <c r="M740" t="s">
        <v>95</v>
      </c>
      <c r="N740" t="s">
        <v>81</v>
      </c>
      <c r="O740" t="s">
        <v>20</v>
      </c>
      <c r="P740">
        <v>2</v>
      </c>
      <c r="Q740">
        <v>1200</v>
      </c>
      <c r="R740">
        <v>81</v>
      </c>
      <c r="S740" t="s">
        <v>78</v>
      </c>
      <c r="T740" t="s">
        <v>30</v>
      </c>
      <c r="U740" t="s">
        <v>4441</v>
      </c>
      <c r="V740" t="s">
        <v>36</v>
      </c>
      <c r="W740" t="s">
        <v>82</v>
      </c>
      <c r="X740">
        <v>4</v>
      </c>
    </row>
    <row r="741" spans="2:24">
      <c r="B741" t="s">
        <v>899</v>
      </c>
      <c r="C741" t="s">
        <v>160</v>
      </c>
      <c r="D741" t="s">
        <v>41</v>
      </c>
      <c r="E741" t="s">
        <v>3549</v>
      </c>
      <c r="F741" t="s">
        <v>151</v>
      </c>
      <c r="G741" t="s">
        <v>94</v>
      </c>
      <c r="H741">
        <v>36</v>
      </c>
      <c r="I741" t="s">
        <v>3550</v>
      </c>
      <c r="J741" t="s">
        <v>79</v>
      </c>
      <c r="K741" t="s">
        <v>43</v>
      </c>
      <c r="L741" t="s">
        <v>91</v>
      </c>
      <c r="M741" t="s">
        <v>95</v>
      </c>
      <c r="N741" t="s">
        <v>81</v>
      </c>
      <c r="O741" t="s">
        <v>20</v>
      </c>
      <c r="P741">
        <v>2</v>
      </c>
      <c r="Q741">
        <v>1200</v>
      </c>
      <c r="R741">
        <v>81</v>
      </c>
      <c r="S741" t="s">
        <v>78</v>
      </c>
      <c r="T741" t="s">
        <v>30</v>
      </c>
      <c r="U741" t="s">
        <v>4442</v>
      </c>
      <c r="V741" t="s">
        <v>36</v>
      </c>
      <c r="W741" t="s">
        <v>82</v>
      </c>
      <c r="X741">
        <v>4</v>
      </c>
    </row>
    <row r="742" spans="2:24">
      <c r="B742" t="s">
        <v>900</v>
      </c>
      <c r="C742" t="s">
        <v>160</v>
      </c>
      <c r="D742" t="s">
        <v>41</v>
      </c>
      <c r="E742" t="s">
        <v>3549</v>
      </c>
      <c r="F742" t="s">
        <v>151</v>
      </c>
      <c r="G742" t="s">
        <v>94</v>
      </c>
      <c r="H742">
        <v>36</v>
      </c>
      <c r="I742" t="s">
        <v>3550</v>
      </c>
      <c r="J742" t="s">
        <v>30</v>
      </c>
      <c r="K742" t="s">
        <v>43</v>
      </c>
      <c r="L742" t="s">
        <v>91</v>
      </c>
      <c r="M742" t="s">
        <v>95</v>
      </c>
      <c r="N742" t="s">
        <v>81</v>
      </c>
      <c r="O742" t="s">
        <v>20</v>
      </c>
      <c r="P742">
        <v>2</v>
      </c>
      <c r="Q742">
        <v>1200</v>
      </c>
      <c r="R742">
        <v>81</v>
      </c>
      <c r="S742" t="s">
        <v>78</v>
      </c>
      <c r="T742" t="s">
        <v>30</v>
      </c>
      <c r="U742" t="s">
        <v>4443</v>
      </c>
      <c r="V742" t="s">
        <v>36</v>
      </c>
      <c r="W742" t="s">
        <v>82</v>
      </c>
      <c r="X742">
        <v>4</v>
      </c>
    </row>
    <row r="743" spans="2:24">
      <c r="B743" t="s">
        <v>901</v>
      </c>
      <c r="C743" t="s">
        <v>160</v>
      </c>
      <c r="D743" t="s">
        <v>55</v>
      </c>
      <c r="E743" t="s">
        <v>3549</v>
      </c>
      <c r="F743" t="s">
        <v>151</v>
      </c>
      <c r="G743" t="s">
        <v>94</v>
      </c>
      <c r="H743">
        <v>37</v>
      </c>
      <c r="I743" t="s">
        <v>3550</v>
      </c>
      <c r="J743" t="s">
        <v>63</v>
      </c>
      <c r="K743" t="s">
        <v>42</v>
      </c>
      <c r="L743" t="s">
        <v>91</v>
      </c>
      <c r="M743" t="s">
        <v>95</v>
      </c>
      <c r="N743" t="s">
        <v>81</v>
      </c>
      <c r="O743" t="s">
        <v>35</v>
      </c>
      <c r="P743">
        <v>2.9</v>
      </c>
      <c r="Q743">
        <v>1200</v>
      </c>
      <c r="R743">
        <v>84</v>
      </c>
      <c r="S743" t="s">
        <v>78</v>
      </c>
      <c r="T743" t="s">
        <v>30</v>
      </c>
      <c r="U743" t="s">
        <v>4444</v>
      </c>
      <c r="V743" t="s">
        <v>36</v>
      </c>
      <c r="W743" t="s">
        <v>82</v>
      </c>
      <c r="X743">
        <v>4</v>
      </c>
    </row>
    <row r="744" spans="2:24">
      <c r="B744" t="s">
        <v>902</v>
      </c>
      <c r="C744" t="s">
        <v>160</v>
      </c>
      <c r="D744" t="s">
        <v>55</v>
      </c>
      <c r="E744" t="s">
        <v>3549</v>
      </c>
      <c r="F744" t="s">
        <v>151</v>
      </c>
      <c r="G744" t="s">
        <v>94</v>
      </c>
      <c r="H744">
        <v>37</v>
      </c>
      <c r="I744" t="s">
        <v>3550</v>
      </c>
      <c r="J744" t="s">
        <v>28</v>
      </c>
      <c r="K744" t="s">
        <v>42</v>
      </c>
      <c r="L744" t="s">
        <v>91</v>
      </c>
      <c r="M744" t="s">
        <v>95</v>
      </c>
      <c r="N744" t="s">
        <v>81</v>
      </c>
      <c r="O744" t="s">
        <v>35</v>
      </c>
      <c r="P744">
        <v>2.9</v>
      </c>
      <c r="Q744">
        <v>1200</v>
      </c>
      <c r="R744">
        <v>84</v>
      </c>
      <c r="S744" t="s">
        <v>78</v>
      </c>
      <c r="T744" t="s">
        <v>30</v>
      </c>
      <c r="U744" t="s">
        <v>4445</v>
      </c>
      <c r="V744" t="s">
        <v>36</v>
      </c>
      <c r="W744" t="s">
        <v>82</v>
      </c>
      <c r="X744">
        <v>4</v>
      </c>
    </row>
    <row r="745" spans="2:24">
      <c r="B745" t="s">
        <v>903</v>
      </c>
      <c r="C745" t="s">
        <v>160</v>
      </c>
      <c r="D745" t="s">
        <v>55</v>
      </c>
      <c r="E745" t="s">
        <v>3549</v>
      </c>
      <c r="F745" t="s">
        <v>151</v>
      </c>
      <c r="G745" t="s">
        <v>94</v>
      </c>
      <c r="H745">
        <v>37</v>
      </c>
      <c r="I745" t="s">
        <v>3550</v>
      </c>
      <c r="J745" t="s">
        <v>79</v>
      </c>
      <c r="K745" t="s">
        <v>42</v>
      </c>
      <c r="L745" t="s">
        <v>91</v>
      </c>
      <c r="M745" t="s">
        <v>95</v>
      </c>
      <c r="N745" t="s">
        <v>81</v>
      </c>
      <c r="O745" t="s">
        <v>35</v>
      </c>
      <c r="P745">
        <v>2.9</v>
      </c>
      <c r="Q745">
        <v>1200</v>
      </c>
      <c r="R745">
        <v>84</v>
      </c>
      <c r="S745" t="s">
        <v>78</v>
      </c>
      <c r="T745" t="s">
        <v>30</v>
      </c>
      <c r="U745" t="s">
        <v>4446</v>
      </c>
      <c r="V745" t="s">
        <v>36</v>
      </c>
      <c r="W745" t="s">
        <v>82</v>
      </c>
      <c r="X745">
        <v>4</v>
      </c>
    </row>
    <row r="746" spans="2:24">
      <c r="B746" t="s">
        <v>904</v>
      </c>
      <c r="C746" t="s">
        <v>160</v>
      </c>
      <c r="D746" t="s">
        <v>55</v>
      </c>
      <c r="E746" t="s">
        <v>3549</v>
      </c>
      <c r="F746" t="s">
        <v>151</v>
      </c>
      <c r="G746" t="s">
        <v>94</v>
      </c>
      <c r="H746">
        <v>37</v>
      </c>
      <c r="I746" t="s">
        <v>3550</v>
      </c>
      <c r="J746" t="s">
        <v>30</v>
      </c>
      <c r="K746" t="s">
        <v>42</v>
      </c>
      <c r="L746" t="s">
        <v>91</v>
      </c>
      <c r="M746" t="s">
        <v>95</v>
      </c>
      <c r="N746" t="s">
        <v>81</v>
      </c>
      <c r="O746" t="s">
        <v>35</v>
      </c>
      <c r="P746">
        <v>2.9</v>
      </c>
      <c r="Q746">
        <v>1200</v>
      </c>
      <c r="R746">
        <v>84</v>
      </c>
      <c r="S746" t="s">
        <v>78</v>
      </c>
      <c r="T746" t="s">
        <v>30</v>
      </c>
      <c r="U746" t="s">
        <v>4447</v>
      </c>
      <c r="V746" t="s">
        <v>36</v>
      </c>
      <c r="W746" t="s">
        <v>82</v>
      </c>
      <c r="X746">
        <v>4</v>
      </c>
    </row>
    <row r="747" spans="2:24">
      <c r="B747" t="s">
        <v>905</v>
      </c>
      <c r="C747" t="s">
        <v>160</v>
      </c>
      <c r="D747" t="s">
        <v>55</v>
      </c>
      <c r="E747" t="s">
        <v>3549</v>
      </c>
      <c r="F747" t="s">
        <v>151</v>
      </c>
      <c r="G747" t="s">
        <v>94</v>
      </c>
      <c r="H747">
        <v>39</v>
      </c>
      <c r="I747" t="s">
        <v>3550</v>
      </c>
      <c r="J747" t="s">
        <v>63</v>
      </c>
      <c r="K747" t="s">
        <v>42</v>
      </c>
      <c r="L747" t="s">
        <v>91</v>
      </c>
      <c r="M747" t="s">
        <v>95</v>
      </c>
      <c r="N747" t="s">
        <v>81</v>
      </c>
      <c r="O747" t="s">
        <v>35</v>
      </c>
      <c r="P747">
        <v>2.9</v>
      </c>
      <c r="Q747">
        <v>1200</v>
      </c>
      <c r="R747">
        <v>87</v>
      </c>
      <c r="S747" t="s">
        <v>78</v>
      </c>
      <c r="T747" t="s">
        <v>30</v>
      </c>
      <c r="U747" t="s">
        <v>4448</v>
      </c>
      <c r="V747" t="s">
        <v>36</v>
      </c>
      <c r="W747" t="s">
        <v>82</v>
      </c>
      <c r="X747">
        <v>4</v>
      </c>
    </row>
    <row r="748" spans="2:24">
      <c r="B748" t="s">
        <v>906</v>
      </c>
      <c r="C748" t="s">
        <v>160</v>
      </c>
      <c r="D748" t="s">
        <v>55</v>
      </c>
      <c r="E748" t="s">
        <v>3549</v>
      </c>
      <c r="F748" t="s">
        <v>151</v>
      </c>
      <c r="G748" t="s">
        <v>94</v>
      </c>
      <c r="H748">
        <v>39</v>
      </c>
      <c r="I748" t="s">
        <v>3550</v>
      </c>
      <c r="J748" t="s">
        <v>28</v>
      </c>
      <c r="K748" t="s">
        <v>42</v>
      </c>
      <c r="L748" t="s">
        <v>91</v>
      </c>
      <c r="M748" t="s">
        <v>95</v>
      </c>
      <c r="N748" t="s">
        <v>81</v>
      </c>
      <c r="O748" t="s">
        <v>35</v>
      </c>
      <c r="P748">
        <v>2.9</v>
      </c>
      <c r="Q748">
        <v>1200</v>
      </c>
      <c r="R748">
        <v>87</v>
      </c>
      <c r="S748" t="s">
        <v>78</v>
      </c>
      <c r="T748" t="s">
        <v>30</v>
      </c>
      <c r="U748" t="s">
        <v>4449</v>
      </c>
      <c r="V748" t="s">
        <v>36</v>
      </c>
      <c r="W748" t="s">
        <v>82</v>
      </c>
      <c r="X748">
        <v>4</v>
      </c>
    </row>
    <row r="749" spans="2:24">
      <c r="B749" t="s">
        <v>907</v>
      </c>
      <c r="C749" t="s">
        <v>160</v>
      </c>
      <c r="D749" t="s">
        <v>55</v>
      </c>
      <c r="E749" t="s">
        <v>3549</v>
      </c>
      <c r="F749" t="s">
        <v>151</v>
      </c>
      <c r="G749" t="s">
        <v>94</v>
      </c>
      <c r="H749">
        <v>39</v>
      </c>
      <c r="I749" t="s">
        <v>3550</v>
      </c>
      <c r="J749" t="s">
        <v>79</v>
      </c>
      <c r="K749" t="s">
        <v>42</v>
      </c>
      <c r="L749" t="s">
        <v>91</v>
      </c>
      <c r="M749" t="s">
        <v>95</v>
      </c>
      <c r="N749" t="s">
        <v>81</v>
      </c>
      <c r="O749" t="s">
        <v>35</v>
      </c>
      <c r="P749">
        <v>2.9</v>
      </c>
      <c r="Q749">
        <v>1200</v>
      </c>
      <c r="R749">
        <v>87</v>
      </c>
      <c r="S749" t="s">
        <v>78</v>
      </c>
      <c r="T749" t="s">
        <v>30</v>
      </c>
      <c r="U749" t="s">
        <v>4450</v>
      </c>
      <c r="V749" t="s">
        <v>36</v>
      </c>
      <c r="W749" t="s">
        <v>82</v>
      </c>
      <c r="X749">
        <v>4</v>
      </c>
    </row>
    <row r="750" spans="2:24">
      <c r="B750" t="s">
        <v>908</v>
      </c>
      <c r="C750" t="s">
        <v>160</v>
      </c>
      <c r="D750" t="s">
        <v>55</v>
      </c>
      <c r="E750" t="s">
        <v>3549</v>
      </c>
      <c r="F750" t="s">
        <v>151</v>
      </c>
      <c r="G750" t="s">
        <v>94</v>
      </c>
      <c r="H750">
        <v>39</v>
      </c>
      <c r="I750" t="s">
        <v>3550</v>
      </c>
      <c r="J750" t="s">
        <v>30</v>
      </c>
      <c r="K750" t="s">
        <v>42</v>
      </c>
      <c r="L750" t="s">
        <v>91</v>
      </c>
      <c r="M750" t="s">
        <v>95</v>
      </c>
      <c r="N750" t="s">
        <v>81</v>
      </c>
      <c r="O750" t="s">
        <v>35</v>
      </c>
      <c r="P750">
        <v>2.9</v>
      </c>
      <c r="Q750">
        <v>1200</v>
      </c>
      <c r="R750">
        <v>87</v>
      </c>
      <c r="S750" t="s">
        <v>78</v>
      </c>
      <c r="T750" t="s">
        <v>30</v>
      </c>
      <c r="U750" t="s">
        <v>4451</v>
      </c>
      <c r="V750" t="s">
        <v>36</v>
      </c>
      <c r="W750" t="s">
        <v>82</v>
      </c>
      <c r="X750">
        <v>4</v>
      </c>
    </row>
    <row r="751" spans="2:24">
      <c r="B751" t="s">
        <v>909</v>
      </c>
      <c r="C751" t="s">
        <v>160</v>
      </c>
      <c r="D751" t="s">
        <v>41</v>
      </c>
      <c r="E751" t="s">
        <v>3549</v>
      </c>
      <c r="F751" t="s">
        <v>151</v>
      </c>
      <c r="G751" t="s">
        <v>96</v>
      </c>
      <c r="H751">
        <v>18</v>
      </c>
      <c r="I751" t="s">
        <v>3550</v>
      </c>
      <c r="J751" t="s">
        <v>63</v>
      </c>
      <c r="K751" t="s">
        <v>43</v>
      </c>
      <c r="L751" t="s">
        <v>91</v>
      </c>
      <c r="M751" t="s">
        <v>92</v>
      </c>
      <c r="N751" t="s">
        <v>80</v>
      </c>
      <c r="O751" t="s">
        <v>3552</v>
      </c>
      <c r="P751">
        <v>1.7</v>
      </c>
      <c r="Q751">
        <v>600</v>
      </c>
      <c r="R751">
        <v>78</v>
      </c>
      <c r="S751" t="s">
        <v>78</v>
      </c>
      <c r="T751" t="s">
        <v>30</v>
      </c>
      <c r="U751" t="s">
        <v>4452</v>
      </c>
      <c r="V751" t="s">
        <v>36</v>
      </c>
      <c r="W751" t="s">
        <v>82</v>
      </c>
      <c r="X751">
        <v>4</v>
      </c>
    </row>
    <row r="752" spans="2:24">
      <c r="B752" t="s">
        <v>910</v>
      </c>
      <c r="C752" t="s">
        <v>160</v>
      </c>
      <c r="D752" t="s">
        <v>41</v>
      </c>
      <c r="E752" t="s">
        <v>3549</v>
      </c>
      <c r="F752" t="s">
        <v>151</v>
      </c>
      <c r="G752" t="s">
        <v>96</v>
      </c>
      <c r="H752">
        <v>18</v>
      </c>
      <c r="I752" t="s">
        <v>3550</v>
      </c>
      <c r="J752" t="s">
        <v>28</v>
      </c>
      <c r="K752" t="s">
        <v>43</v>
      </c>
      <c r="L752" t="s">
        <v>91</v>
      </c>
      <c r="M752" t="s">
        <v>92</v>
      </c>
      <c r="N752" t="s">
        <v>80</v>
      </c>
      <c r="O752" t="s">
        <v>3552</v>
      </c>
      <c r="P752">
        <v>1.7</v>
      </c>
      <c r="Q752">
        <v>600</v>
      </c>
      <c r="R752">
        <v>78</v>
      </c>
      <c r="S752" t="s">
        <v>78</v>
      </c>
      <c r="T752" t="s">
        <v>30</v>
      </c>
      <c r="U752" t="s">
        <v>4453</v>
      </c>
      <c r="V752" t="s">
        <v>36</v>
      </c>
      <c r="W752" t="s">
        <v>82</v>
      </c>
      <c r="X752">
        <v>4</v>
      </c>
    </row>
    <row r="753" spans="2:24">
      <c r="B753" t="s">
        <v>911</v>
      </c>
      <c r="C753" t="s">
        <v>160</v>
      </c>
      <c r="D753" t="s">
        <v>41</v>
      </c>
      <c r="E753" t="s">
        <v>3549</v>
      </c>
      <c r="F753" t="s">
        <v>151</v>
      </c>
      <c r="G753" t="s">
        <v>96</v>
      </c>
      <c r="H753">
        <v>18</v>
      </c>
      <c r="I753" t="s">
        <v>3550</v>
      </c>
      <c r="J753" t="s">
        <v>79</v>
      </c>
      <c r="K753" t="s">
        <v>43</v>
      </c>
      <c r="L753" t="s">
        <v>91</v>
      </c>
      <c r="M753" t="s">
        <v>92</v>
      </c>
      <c r="N753" t="s">
        <v>80</v>
      </c>
      <c r="O753" t="s">
        <v>3552</v>
      </c>
      <c r="P753">
        <v>1.7</v>
      </c>
      <c r="Q753">
        <v>600</v>
      </c>
      <c r="R753">
        <v>78</v>
      </c>
      <c r="S753" t="s">
        <v>78</v>
      </c>
      <c r="T753" t="s">
        <v>30</v>
      </c>
      <c r="U753" t="s">
        <v>4454</v>
      </c>
      <c r="V753" t="s">
        <v>36</v>
      </c>
      <c r="W753" t="s">
        <v>82</v>
      </c>
      <c r="X753">
        <v>4</v>
      </c>
    </row>
    <row r="754" spans="2:24">
      <c r="B754" t="s">
        <v>912</v>
      </c>
      <c r="C754" t="s">
        <v>160</v>
      </c>
      <c r="D754" t="s">
        <v>41</v>
      </c>
      <c r="E754" t="s">
        <v>3549</v>
      </c>
      <c r="F754" t="s">
        <v>151</v>
      </c>
      <c r="G754" t="s">
        <v>96</v>
      </c>
      <c r="H754">
        <v>18</v>
      </c>
      <c r="I754" t="s">
        <v>3550</v>
      </c>
      <c r="J754" t="s">
        <v>30</v>
      </c>
      <c r="K754" t="s">
        <v>43</v>
      </c>
      <c r="L754" t="s">
        <v>91</v>
      </c>
      <c r="M754" t="s">
        <v>92</v>
      </c>
      <c r="N754" t="s">
        <v>80</v>
      </c>
      <c r="O754" t="s">
        <v>3552</v>
      </c>
      <c r="P754">
        <v>1.7</v>
      </c>
      <c r="Q754">
        <v>600</v>
      </c>
      <c r="R754">
        <v>78</v>
      </c>
      <c r="S754" t="s">
        <v>78</v>
      </c>
      <c r="T754" t="s">
        <v>30</v>
      </c>
      <c r="U754" t="s">
        <v>4455</v>
      </c>
      <c r="V754" t="s">
        <v>36</v>
      </c>
      <c r="W754" t="s">
        <v>82</v>
      </c>
      <c r="X754">
        <v>4</v>
      </c>
    </row>
    <row r="755" spans="2:24">
      <c r="B755" t="s">
        <v>913</v>
      </c>
      <c r="C755" t="s">
        <v>160</v>
      </c>
      <c r="D755" t="s">
        <v>55</v>
      </c>
      <c r="E755" t="s">
        <v>3549</v>
      </c>
      <c r="F755" t="s">
        <v>151</v>
      </c>
      <c r="G755" t="s">
        <v>96</v>
      </c>
      <c r="H755">
        <v>19</v>
      </c>
      <c r="I755" t="s">
        <v>3550</v>
      </c>
      <c r="J755" t="s">
        <v>63</v>
      </c>
      <c r="K755" t="s">
        <v>42</v>
      </c>
      <c r="L755" t="s">
        <v>91</v>
      </c>
      <c r="M755" t="s">
        <v>92</v>
      </c>
      <c r="N755" t="s">
        <v>80</v>
      </c>
      <c r="O755" t="s">
        <v>20</v>
      </c>
      <c r="P755">
        <v>0.8</v>
      </c>
      <c r="Q755">
        <v>600</v>
      </c>
      <c r="R755">
        <v>81</v>
      </c>
      <c r="S755" t="s">
        <v>78</v>
      </c>
      <c r="T755" t="s">
        <v>30</v>
      </c>
      <c r="U755" t="s">
        <v>4456</v>
      </c>
      <c r="V755" t="s">
        <v>36</v>
      </c>
      <c r="W755" t="s">
        <v>82</v>
      </c>
      <c r="X755">
        <v>4</v>
      </c>
    </row>
    <row r="756" spans="2:24">
      <c r="B756" t="s">
        <v>914</v>
      </c>
      <c r="C756" t="s">
        <v>160</v>
      </c>
      <c r="D756" t="s">
        <v>55</v>
      </c>
      <c r="E756" t="s">
        <v>3549</v>
      </c>
      <c r="F756" t="s">
        <v>151</v>
      </c>
      <c r="G756" t="s">
        <v>96</v>
      </c>
      <c r="H756">
        <v>19</v>
      </c>
      <c r="I756" t="s">
        <v>3550</v>
      </c>
      <c r="J756" t="s">
        <v>28</v>
      </c>
      <c r="K756" t="s">
        <v>42</v>
      </c>
      <c r="L756" t="s">
        <v>91</v>
      </c>
      <c r="M756" t="s">
        <v>92</v>
      </c>
      <c r="N756" t="s">
        <v>80</v>
      </c>
      <c r="O756" t="s">
        <v>20</v>
      </c>
      <c r="P756">
        <v>0.8</v>
      </c>
      <c r="Q756">
        <v>600</v>
      </c>
      <c r="R756">
        <v>81</v>
      </c>
      <c r="S756" t="s">
        <v>78</v>
      </c>
      <c r="T756" t="s">
        <v>30</v>
      </c>
      <c r="U756" t="s">
        <v>4457</v>
      </c>
      <c r="V756" t="s">
        <v>36</v>
      </c>
      <c r="W756" t="s">
        <v>82</v>
      </c>
      <c r="X756">
        <v>4</v>
      </c>
    </row>
    <row r="757" spans="2:24">
      <c r="B757" t="s">
        <v>915</v>
      </c>
      <c r="C757" t="s">
        <v>160</v>
      </c>
      <c r="D757" t="s">
        <v>55</v>
      </c>
      <c r="E757" t="s">
        <v>3549</v>
      </c>
      <c r="F757" t="s">
        <v>151</v>
      </c>
      <c r="G757" t="s">
        <v>96</v>
      </c>
      <c r="H757">
        <v>19</v>
      </c>
      <c r="I757" t="s">
        <v>3550</v>
      </c>
      <c r="J757" t="s">
        <v>79</v>
      </c>
      <c r="K757" t="s">
        <v>42</v>
      </c>
      <c r="L757" t="s">
        <v>91</v>
      </c>
      <c r="M757" t="s">
        <v>92</v>
      </c>
      <c r="N757" t="s">
        <v>80</v>
      </c>
      <c r="O757" t="s">
        <v>20</v>
      </c>
      <c r="P757">
        <v>0.8</v>
      </c>
      <c r="Q757">
        <v>600</v>
      </c>
      <c r="R757">
        <v>81</v>
      </c>
      <c r="S757" t="s">
        <v>78</v>
      </c>
      <c r="T757" t="s">
        <v>30</v>
      </c>
      <c r="U757" t="s">
        <v>4458</v>
      </c>
      <c r="V757" t="s">
        <v>36</v>
      </c>
      <c r="W757" t="s">
        <v>82</v>
      </c>
      <c r="X757">
        <v>4</v>
      </c>
    </row>
    <row r="758" spans="2:24">
      <c r="B758" t="s">
        <v>916</v>
      </c>
      <c r="C758" t="s">
        <v>160</v>
      </c>
      <c r="D758" t="s">
        <v>55</v>
      </c>
      <c r="E758" t="s">
        <v>3549</v>
      </c>
      <c r="F758" t="s">
        <v>151</v>
      </c>
      <c r="G758" t="s">
        <v>96</v>
      </c>
      <c r="H758">
        <v>19</v>
      </c>
      <c r="I758" t="s">
        <v>3550</v>
      </c>
      <c r="J758" t="s">
        <v>30</v>
      </c>
      <c r="K758" t="s">
        <v>42</v>
      </c>
      <c r="L758" t="s">
        <v>91</v>
      </c>
      <c r="M758" t="s">
        <v>92</v>
      </c>
      <c r="N758" t="s">
        <v>80</v>
      </c>
      <c r="O758" t="s">
        <v>20</v>
      </c>
      <c r="P758">
        <v>0.8</v>
      </c>
      <c r="Q758">
        <v>600</v>
      </c>
      <c r="R758">
        <v>81</v>
      </c>
      <c r="S758" t="s">
        <v>78</v>
      </c>
      <c r="T758" t="s">
        <v>30</v>
      </c>
      <c r="U758" t="s">
        <v>4459</v>
      </c>
      <c r="V758" t="s">
        <v>36</v>
      </c>
      <c r="W758" t="s">
        <v>82</v>
      </c>
      <c r="X758">
        <v>4</v>
      </c>
    </row>
    <row r="759" spans="2:24">
      <c r="B759" t="s">
        <v>917</v>
      </c>
      <c r="C759" t="s">
        <v>160</v>
      </c>
      <c r="D759" t="s">
        <v>41</v>
      </c>
      <c r="E759" t="s">
        <v>3549</v>
      </c>
      <c r="F759" t="s">
        <v>151</v>
      </c>
      <c r="G759" t="s">
        <v>96</v>
      </c>
      <c r="H759">
        <v>24</v>
      </c>
      <c r="I759" t="s">
        <v>3550</v>
      </c>
      <c r="J759" t="s">
        <v>63</v>
      </c>
      <c r="K759" t="s">
        <v>43</v>
      </c>
      <c r="L759" t="s">
        <v>91</v>
      </c>
      <c r="M759" t="s">
        <v>92</v>
      </c>
      <c r="N759" t="s">
        <v>80</v>
      </c>
      <c r="O759" t="s">
        <v>3552</v>
      </c>
      <c r="P759">
        <v>1.7</v>
      </c>
      <c r="Q759">
        <v>800</v>
      </c>
      <c r="R759">
        <v>78</v>
      </c>
      <c r="S759" t="s">
        <v>78</v>
      </c>
      <c r="T759" t="s">
        <v>30</v>
      </c>
      <c r="U759" t="s">
        <v>4460</v>
      </c>
      <c r="V759" t="s">
        <v>36</v>
      </c>
      <c r="W759" t="s">
        <v>82</v>
      </c>
      <c r="X759">
        <v>4</v>
      </c>
    </row>
    <row r="760" spans="2:24">
      <c r="B760" t="s">
        <v>918</v>
      </c>
      <c r="C760" t="s">
        <v>160</v>
      </c>
      <c r="D760" t="s">
        <v>41</v>
      </c>
      <c r="E760" t="s">
        <v>3549</v>
      </c>
      <c r="F760" t="s">
        <v>151</v>
      </c>
      <c r="G760" t="s">
        <v>96</v>
      </c>
      <c r="H760">
        <v>24</v>
      </c>
      <c r="I760" t="s">
        <v>3550</v>
      </c>
      <c r="J760" t="s">
        <v>28</v>
      </c>
      <c r="K760" t="s">
        <v>43</v>
      </c>
      <c r="L760" t="s">
        <v>91</v>
      </c>
      <c r="M760" t="s">
        <v>92</v>
      </c>
      <c r="N760" t="s">
        <v>80</v>
      </c>
      <c r="O760" t="s">
        <v>3552</v>
      </c>
      <c r="P760">
        <v>1.7</v>
      </c>
      <c r="Q760">
        <v>800</v>
      </c>
      <c r="R760">
        <v>78</v>
      </c>
      <c r="S760" t="s">
        <v>78</v>
      </c>
      <c r="T760" t="s">
        <v>30</v>
      </c>
      <c r="U760" t="s">
        <v>4461</v>
      </c>
      <c r="V760" t="s">
        <v>36</v>
      </c>
      <c r="W760" t="s">
        <v>82</v>
      </c>
      <c r="X760">
        <v>4</v>
      </c>
    </row>
    <row r="761" spans="2:24">
      <c r="B761" t="s">
        <v>919</v>
      </c>
      <c r="C761" t="s">
        <v>160</v>
      </c>
      <c r="D761" t="s">
        <v>41</v>
      </c>
      <c r="E761" t="s">
        <v>3549</v>
      </c>
      <c r="F761" t="s">
        <v>151</v>
      </c>
      <c r="G761" t="s">
        <v>96</v>
      </c>
      <c r="H761">
        <v>24</v>
      </c>
      <c r="I761" t="s">
        <v>3550</v>
      </c>
      <c r="J761" t="s">
        <v>79</v>
      </c>
      <c r="K761" t="s">
        <v>43</v>
      </c>
      <c r="L761" t="s">
        <v>91</v>
      </c>
      <c r="M761" t="s">
        <v>92</v>
      </c>
      <c r="N761" t="s">
        <v>80</v>
      </c>
      <c r="O761" t="s">
        <v>3552</v>
      </c>
      <c r="P761">
        <v>1.7</v>
      </c>
      <c r="Q761">
        <v>800</v>
      </c>
      <c r="R761">
        <v>78</v>
      </c>
      <c r="S761" t="s">
        <v>78</v>
      </c>
      <c r="T761" t="s">
        <v>30</v>
      </c>
      <c r="U761" t="s">
        <v>4462</v>
      </c>
      <c r="V761" t="s">
        <v>36</v>
      </c>
      <c r="W761" t="s">
        <v>82</v>
      </c>
      <c r="X761">
        <v>4</v>
      </c>
    </row>
    <row r="762" spans="2:24">
      <c r="B762" t="s">
        <v>920</v>
      </c>
      <c r="C762" t="s">
        <v>160</v>
      </c>
      <c r="D762" t="s">
        <v>41</v>
      </c>
      <c r="E762" t="s">
        <v>3549</v>
      </c>
      <c r="F762" t="s">
        <v>151</v>
      </c>
      <c r="G762" t="s">
        <v>96</v>
      </c>
      <c r="H762">
        <v>24</v>
      </c>
      <c r="I762" t="s">
        <v>3550</v>
      </c>
      <c r="J762" t="s">
        <v>30</v>
      </c>
      <c r="K762" t="s">
        <v>43</v>
      </c>
      <c r="L762" t="s">
        <v>91</v>
      </c>
      <c r="M762" t="s">
        <v>92</v>
      </c>
      <c r="N762" t="s">
        <v>80</v>
      </c>
      <c r="O762" t="s">
        <v>3552</v>
      </c>
      <c r="P762">
        <v>1.7</v>
      </c>
      <c r="Q762">
        <v>800</v>
      </c>
      <c r="R762">
        <v>78</v>
      </c>
      <c r="S762" t="s">
        <v>78</v>
      </c>
      <c r="T762" t="s">
        <v>30</v>
      </c>
      <c r="U762" t="s">
        <v>4463</v>
      </c>
      <c r="V762" t="s">
        <v>36</v>
      </c>
      <c r="W762" t="s">
        <v>82</v>
      </c>
      <c r="X762">
        <v>4</v>
      </c>
    </row>
    <row r="763" spans="2:24">
      <c r="B763" t="s">
        <v>921</v>
      </c>
      <c r="C763" t="s">
        <v>160</v>
      </c>
      <c r="D763" t="s">
        <v>55</v>
      </c>
      <c r="E763" t="s">
        <v>3549</v>
      </c>
      <c r="F763" t="s">
        <v>151</v>
      </c>
      <c r="G763" t="s">
        <v>96</v>
      </c>
      <c r="H763">
        <v>25</v>
      </c>
      <c r="I763" t="s">
        <v>3550</v>
      </c>
      <c r="J763" t="s">
        <v>63</v>
      </c>
      <c r="K763" t="s">
        <v>42</v>
      </c>
      <c r="L763" t="s">
        <v>91</v>
      </c>
      <c r="M763" t="s">
        <v>92</v>
      </c>
      <c r="N763" t="s">
        <v>80</v>
      </c>
      <c r="O763" t="s">
        <v>20</v>
      </c>
      <c r="P763">
        <v>1.7</v>
      </c>
      <c r="Q763">
        <v>800</v>
      </c>
      <c r="R763">
        <v>81</v>
      </c>
      <c r="S763" t="s">
        <v>78</v>
      </c>
      <c r="T763" t="s">
        <v>30</v>
      </c>
      <c r="U763" t="s">
        <v>4464</v>
      </c>
      <c r="V763" t="s">
        <v>36</v>
      </c>
      <c r="W763" t="s">
        <v>82</v>
      </c>
      <c r="X763">
        <v>4</v>
      </c>
    </row>
    <row r="764" spans="2:24">
      <c r="B764" t="s">
        <v>922</v>
      </c>
      <c r="C764" t="s">
        <v>160</v>
      </c>
      <c r="D764" t="s">
        <v>55</v>
      </c>
      <c r="E764" t="s">
        <v>3549</v>
      </c>
      <c r="F764" t="s">
        <v>151</v>
      </c>
      <c r="G764" t="s">
        <v>96</v>
      </c>
      <c r="H764">
        <v>25</v>
      </c>
      <c r="I764" t="s">
        <v>3550</v>
      </c>
      <c r="J764" t="s">
        <v>28</v>
      </c>
      <c r="K764" t="s">
        <v>42</v>
      </c>
      <c r="L764" t="s">
        <v>91</v>
      </c>
      <c r="M764" t="s">
        <v>92</v>
      </c>
      <c r="N764" t="s">
        <v>80</v>
      </c>
      <c r="O764" t="s">
        <v>20</v>
      </c>
      <c r="P764">
        <v>1.7</v>
      </c>
      <c r="Q764">
        <v>800</v>
      </c>
      <c r="R764">
        <v>81</v>
      </c>
      <c r="S764" t="s">
        <v>78</v>
      </c>
      <c r="T764" t="s">
        <v>30</v>
      </c>
      <c r="U764" t="s">
        <v>4465</v>
      </c>
      <c r="V764" t="s">
        <v>36</v>
      </c>
      <c r="W764" t="s">
        <v>82</v>
      </c>
      <c r="X764">
        <v>4</v>
      </c>
    </row>
    <row r="765" spans="2:24">
      <c r="B765" t="s">
        <v>923</v>
      </c>
      <c r="C765" t="s">
        <v>160</v>
      </c>
      <c r="D765" t="s">
        <v>55</v>
      </c>
      <c r="E765" t="s">
        <v>3549</v>
      </c>
      <c r="F765" t="s">
        <v>151</v>
      </c>
      <c r="G765" t="s">
        <v>96</v>
      </c>
      <c r="H765">
        <v>25</v>
      </c>
      <c r="I765" t="s">
        <v>3550</v>
      </c>
      <c r="J765" t="s">
        <v>79</v>
      </c>
      <c r="K765" t="s">
        <v>42</v>
      </c>
      <c r="L765" t="s">
        <v>91</v>
      </c>
      <c r="M765" t="s">
        <v>92</v>
      </c>
      <c r="N765" t="s">
        <v>80</v>
      </c>
      <c r="O765" t="s">
        <v>20</v>
      </c>
      <c r="P765">
        <v>1.7</v>
      </c>
      <c r="Q765">
        <v>800</v>
      </c>
      <c r="R765">
        <v>81</v>
      </c>
      <c r="S765" t="s">
        <v>78</v>
      </c>
      <c r="T765" t="s">
        <v>30</v>
      </c>
      <c r="U765" t="s">
        <v>4466</v>
      </c>
      <c r="V765" t="s">
        <v>36</v>
      </c>
      <c r="W765" t="s">
        <v>82</v>
      </c>
      <c r="X765">
        <v>4</v>
      </c>
    </row>
    <row r="766" spans="2:24">
      <c r="B766" t="s">
        <v>924</v>
      </c>
      <c r="C766" t="s">
        <v>160</v>
      </c>
      <c r="D766" t="s">
        <v>55</v>
      </c>
      <c r="E766" t="s">
        <v>3549</v>
      </c>
      <c r="F766" t="s">
        <v>151</v>
      </c>
      <c r="G766" t="s">
        <v>96</v>
      </c>
      <c r="H766">
        <v>25</v>
      </c>
      <c r="I766" t="s">
        <v>3550</v>
      </c>
      <c r="J766" t="s">
        <v>30</v>
      </c>
      <c r="K766" t="s">
        <v>42</v>
      </c>
      <c r="L766" t="s">
        <v>91</v>
      </c>
      <c r="M766" t="s">
        <v>92</v>
      </c>
      <c r="N766" t="s">
        <v>80</v>
      </c>
      <c r="O766" t="s">
        <v>20</v>
      </c>
      <c r="P766">
        <v>1.7</v>
      </c>
      <c r="Q766">
        <v>800</v>
      </c>
      <c r="R766">
        <v>81</v>
      </c>
      <c r="S766" t="s">
        <v>78</v>
      </c>
      <c r="T766" t="s">
        <v>30</v>
      </c>
      <c r="U766" t="s">
        <v>4467</v>
      </c>
      <c r="V766" t="s">
        <v>36</v>
      </c>
      <c r="W766" t="s">
        <v>82</v>
      </c>
      <c r="X766">
        <v>4</v>
      </c>
    </row>
    <row r="767" spans="2:24">
      <c r="B767" t="s">
        <v>925</v>
      </c>
      <c r="C767" t="s">
        <v>160</v>
      </c>
      <c r="D767" t="s">
        <v>41</v>
      </c>
      <c r="E767" t="s">
        <v>3549</v>
      </c>
      <c r="F767" t="s">
        <v>151</v>
      </c>
      <c r="G767" t="s">
        <v>96</v>
      </c>
      <c r="H767">
        <v>30</v>
      </c>
      <c r="I767" t="s">
        <v>3550</v>
      </c>
      <c r="J767" t="s">
        <v>63</v>
      </c>
      <c r="K767" t="s">
        <v>43</v>
      </c>
      <c r="L767" t="s">
        <v>91</v>
      </c>
      <c r="M767" t="s">
        <v>92</v>
      </c>
      <c r="N767" t="s">
        <v>80</v>
      </c>
      <c r="O767" t="s">
        <v>20</v>
      </c>
      <c r="P767">
        <v>2</v>
      </c>
      <c r="Q767">
        <v>1000</v>
      </c>
      <c r="R767">
        <v>81</v>
      </c>
      <c r="S767" t="s">
        <v>78</v>
      </c>
      <c r="T767" t="s">
        <v>30</v>
      </c>
      <c r="U767" t="s">
        <v>4468</v>
      </c>
      <c r="V767" t="s">
        <v>36</v>
      </c>
      <c r="W767" t="s">
        <v>82</v>
      </c>
      <c r="X767">
        <v>4</v>
      </c>
    </row>
    <row r="768" spans="2:24">
      <c r="B768" t="s">
        <v>926</v>
      </c>
      <c r="C768" t="s">
        <v>160</v>
      </c>
      <c r="D768" t="s">
        <v>41</v>
      </c>
      <c r="E768" t="s">
        <v>3549</v>
      </c>
      <c r="F768" t="s">
        <v>151</v>
      </c>
      <c r="G768" t="s">
        <v>96</v>
      </c>
      <c r="H768">
        <v>30</v>
      </c>
      <c r="I768" t="s">
        <v>3550</v>
      </c>
      <c r="J768" t="s">
        <v>28</v>
      </c>
      <c r="K768" t="s">
        <v>43</v>
      </c>
      <c r="L768" t="s">
        <v>91</v>
      </c>
      <c r="M768" t="s">
        <v>92</v>
      </c>
      <c r="N768" t="s">
        <v>80</v>
      </c>
      <c r="O768" t="s">
        <v>20</v>
      </c>
      <c r="P768">
        <v>2</v>
      </c>
      <c r="Q768">
        <v>1000</v>
      </c>
      <c r="R768">
        <v>81</v>
      </c>
      <c r="S768" t="s">
        <v>78</v>
      </c>
      <c r="T768" t="s">
        <v>30</v>
      </c>
      <c r="U768" t="s">
        <v>4469</v>
      </c>
      <c r="V768" t="s">
        <v>36</v>
      </c>
      <c r="W768" t="s">
        <v>82</v>
      </c>
      <c r="X768">
        <v>4</v>
      </c>
    </row>
    <row r="769" spans="2:24">
      <c r="B769" t="s">
        <v>927</v>
      </c>
      <c r="C769" t="s">
        <v>160</v>
      </c>
      <c r="D769" t="s">
        <v>41</v>
      </c>
      <c r="E769" t="s">
        <v>3549</v>
      </c>
      <c r="F769" t="s">
        <v>151</v>
      </c>
      <c r="G769" t="s">
        <v>96</v>
      </c>
      <c r="H769">
        <v>30</v>
      </c>
      <c r="I769" t="s">
        <v>3550</v>
      </c>
      <c r="J769" t="s">
        <v>79</v>
      </c>
      <c r="K769" t="s">
        <v>43</v>
      </c>
      <c r="L769" t="s">
        <v>91</v>
      </c>
      <c r="M769" t="s">
        <v>92</v>
      </c>
      <c r="N769" t="s">
        <v>80</v>
      </c>
      <c r="O769" t="s">
        <v>20</v>
      </c>
      <c r="P769">
        <v>2</v>
      </c>
      <c r="Q769">
        <v>1000</v>
      </c>
      <c r="R769">
        <v>81</v>
      </c>
      <c r="S769" t="s">
        <v>78</v>
      </c>
      <c r="T769" t="s">
        <v>30</v>
      </c>
      <c r="U769" t="s">
        <v>4470</v>
      </c>
      <c r="V769" t="s">
        <v>36</v>
      </c>
      <c r="W769" t="s">
        <v>82</v>
      </c>
      <c r="X769">
        <v>4</v>
      </c>
    </row>
    <row r="770" spans="2:24">
      <c r="B770" t="s">
        <v>928</v>
      </c>
      <c r="C770" t="s">
        <v>160</v>
      </c>
      <c r="D770" t="s">
        <v>41</v>
      </c>
      <c r="E770" t="s">
        <v>3549</v>
      </c>
      <c r="F770" t="s">
        <v>151</v>
      </c>
      <c r="G770" t="s">
        <v>96</v>
      </c>
      <c r="H770">
        <v>30</v>
      </c>
      <c r="I770" t="s">
        <v>3550</v>
      </c>
      <c r="J770" t="s">
        <v>30</v>
      </c>
      <c r="K770" t="s">
        <v>43</v>
      </c>
      <c r="L770" t="s">
        <v>91</v>
      </c>
      <c r="M770" t="s">
        <v>92</v>
      </c>
      <c r="N770" t="s">
        <v>80</v>
      </c>
      <c r="O770" t="s">
        <v>20</v>
      </c>
      <c r="P770">
        <v>2</v>
      </c>
      <c r="Q770">
        <v>1000</v>
      </c>
      <c r="R770">
        <v>81</v>
      </c>
      <c r="S770" t="s">
        <v>78</v>
      </c>
      <c r="T770" t="s">
        <v>30</v>
      </c>
      <c r="U770" t="s">
        <v>4471</v>
      </c>
      <c r="V770" t="s">
        <v>36</v>
      </c>
      <c r="W770" t="s">
        <v>82</v>
      </c>
      <c r="X770">
        <v>4</v>
      </c>
    </row>
    <row r="771" spans="2:24">
      <c r="B771" t="s">
        <v>929</v>
      </c>
      <c r="C771" t="s">
        <v>160</v>
      </c>
      <c r="D771" t="s">
        <v>55</v>
      </c>
      <c r="E771" t="s">
        <v>3549</v>
      </c>
      <c r="F771" t="s">
        <v>151</v>
      </c>
      <c r="G771" t="s">
        <v>96</v>
      </c>
      <c r="H771">
        <v>31</v>
      </c>
      <c r="I771" t="s">
        <v>3550</v>
      </c>
      <c r="J771" t="s">
        <v>63</v>
      </c>
      <c r="K771" t="s">
        <v>42</v>
      </c>
      <c r="L771" t="s">
        <v>91</v>
      </c>
      <c r="M771" t="s">
        <v>92</v>
      </c>
      <c r="N771" t="s">
        <v>80</v>
      </c>
      <c r="O771" t="s">
        <v>20</v>
      </c>
      <c r="P771">
        <v>2.2000000000000002</v>
      </c>
      <c r="Q771">
        <v>1000</v>
      </c>
      <c r="R771">
        <v>84</v>
      </c>
      <c r="S771" t="s">
        <v>78</v>
      </c>
      <c r="T771" t="s">
        <v>30</v>
      </c>
      <c r="U771" t="s">
        <v>4472</v>
      </c>
      <c r="V771" t="s">
        <v>36</v>
      </c>
      <c r="W771" t="s">
        <v>82</v>
      </c>
      <c r="X771">
        <v>4</v>
      </c>
    </row>
    <row r="772" spans="2:24">
      <c r="B772" t="s">
        <v>930</v>
      </c>
      <c r="C772" t="s">
        <v>160</v>
      </c>
      <c r="D772" t="s">
        <v>55</v>
      </c>
      <c r="E772" t="s">
        <v>3549</v>
      </c>
      <c r="F772" t="s">
        <v>151</v>
      </c>
      <c r="G772" t="s">
        <v>96</v>
      </c>
      <c r="H772">
        <v>31</v>
      </c>
      <c r="I772" t="s">
        <v>3550</v>
      </c>
      <c r="J772" t="s">
        <v>28</v>
      </c>
      <c r="K772" t="s">
        <v>42</v>
      </c>
      <c r="L772" t="s">
        <v>91</v>
      </c>
      <c r="M772" t="s">
        <v>92</v>
      </c>
      <c r="N772" t="s">
        <v>80</v>
      </c>
      <c r="O772" t="s">
        <v>20</v>
      </c>
      <c r="P772">
        <v>2.2000000000000002</v>
      </c>
      <c r="Q772">
        <v>1000</v>
      </c>
      <c r="R772">
        <v>84</v>
      </c>
      <c r="S772" t="s">
        <v>78</v>
      </c>
      <c r="T772" t="s">
        <v>30</v>
      </c>
      <c r="U772" t="s">
        <v>4473</v>
      </c>
      <c r="V772" t="s">
        <v>36</v>
      </c>
      <c r="W772" t="s">
        <v>82</v>
      </c>
      <c r="X772">
        <v>4</v>
      </c>
    </row>
    <row r="773" spans="2:24">
      <c r="B773" t="s">
        <v>931</v>
      </c>
      <c r="C773" t="s">
        <v>160</v>
      </c>
      <c r="D773" t="s">
        <v>55</v>
      </c>
      <c r="E773" t="s">
        <v>3549</v>
      </c>
      <c r="F773" t="s">
        <v>151</v>
      </c>
      <c r="G773" t="s">
        <v>96</v>
      </c>
      <c r="H773">
        <v>31</v>
      </c>
      <c r="I773" t="s">
        <v>3550</v>
      </c>
      <c r="J773" t="s">
        <v>79</v>
      </c>
      <c r="K773" t="s">
        <v>42</v>
      </c>
      <c r="L773" t="s">
        <v>91</v>
      </c>
      <c r="M773" t="s">
        <v>92</v>
      </c>
      <c r="N773" t="s">
        <v>80</v>
      </c>
      <c r="O773" t="s">
        <v>20</v>
      </c>
      <c r="P773">
        <v>2.2000000000000002</v>
      </c>
      <c r="Q773">
        <v>1000</v>
      </c>
      <c r="R773">
        <v>84</v>
      </c>
      <c r="S773" t="s">
        <v>78</v>
      </c>
      <c r="T773" t="s">
        <v>30</v>
      </c>
      <c r="U773" t="s">
        <v>4474</v>
      </c>
      <c r="V773" t="s">
        <v>36</v>
      </c>
      <c r="W773" t="s">
        <v>82</v>
      </c>
      <c r="X773">
        <v>4</v>
      </c>
    </row>
    <row r="774" spans="2:24">
      <c r="B774" t="s">
        <v>932</v>
      </c>
      <c r="C774" t="s">
        <v>160</v>
      </c>
      <c r="D774" t="s">
        <v>55</v>
      </c>
      <c r="E774" t="s">
        <v>3549</v>
      </c>
      <c r="F774" t="s">
        <v>151</v>
      </c>
      <c r="G774" t="s">
        <v>96</v>
      </c>
      <c r="H774">
        <v>31</v>
      </c>
      <c r="I774" t="s">
        <v>3550</v>
      </c>
      <c r="J774" t="s">
        <v>30</v>
      </c>
      <c r="K774" t="s">
        <v>42</v>
      </c>
      <c r="L774" t="s">
        <v>91</v>
      </c>
      <c r="M774" t="s">
        <v>92</v>
      </c>
      <c r="N774" t="s">
        <v>80</v>
      </c>
      <c r="O774" t="s">
        <v>20</v>
      </c>
      <c r="P774">
        <v>2.2000000000000002</v>
      </c>
      <c r="Q774">
        <v>1000</v>
      </c>
      <c r="R774">
        <v>84</v>
      </c>
      <c r="S774" t="s">
        <v>78</v>
      </c>
      <c r="T774" t="s">
        <v>30</v>
      </c>
      <c r="U774" t="s">
        <v>4475</v>
      </c>
      <c r="V774" t="s">
        <v>36</v>
      </c>
      <c r="W774" t="s">
        <v>82</v>
      </c>
      <c r="X774">
        <v>4</v>
      </c>
    </row>
    <row r="775" spans="2:24">
      <c r="B775" t="s">
        <v>933</v>
      </c>
      <c r="C775" t="s">
        <v>160</v>
      </c>
      <c r="D775" t="s">
        <v>41</v>
      </c>
      <c r="E775" t="s">
        <v>3549</v>
      </c>
      <c r="F775" t="s">
        <v>151</v>
      </c>
      <c r="G775" t="s">
        <v>96</v>
      </c>
      <c r="H775">
        <v>36</v>
      </c>
      <c r="I775" t="s">
        <v>3550</v>
      </c>
      <c r="J775" t="s">
        <v>63</v>
      </c>
      <c r="K775" t="s">
        <v>43</v>
      </c>
      <c r="L775" t="s">
        <v>91</v>
      </c>
      <c r="M775" t="s">
        <v>92</v>
      </c>
      <c r="N775" t="s">
        <v>80</v>
      </c>
      <c r="O775" t="s">
        <v>20</v>
      </c>
      <c r="P775">
        <v>2</v>
      </c>
      <c r="Q775">
        <v>1200</v>
      </c>
      <c r="R775">
        <v>81</v>
      </c>
      <c r="S775" t="s">
        <v>78</v>
      </c>
      <c r="T775" t="s">
        <v>30</v>
      </c>
      <c r="U775" t="s">
        <v>4476</v>
      </c>
      <c r="V775" t="s">
        <v>36</v>
      </c>
      <c r="W775" t="s">
        <v>82</v>
      </c>
      <c r="X775">
        <v>4</v>
      </c>
    </row>
    <row r="776" spans="2:24">
      <c r="B776" t="s">
        <v>934</v>
      </c>
      <c r="C776" t="s">
        <v>160</v>
      </c>
      <c r="D776" t="s">
        <v>41</v>
      </c>
      <c r="E776" t="s">
        <v>3549</v>
      </c>
      <c r="F776" t="s">
        <v>151</v>
      </c>
      <c r="G776" t="s">
        <v>96</v>
      </c>
      <c r="H776">
        <v>36</v>
      </c>
      <c r="I776" t="s">
        <v>3550</v>
      </c>
      <c r="J776" t="s">
        <v>28</v>
      </c>
      <c r="K776" t="s">
        <v>43</v>
      </c>
      <c r="L776" t="s">
        <v>91</v>
      </c>
      <c r="M776" t="s">
        <v>92</v>
      </c>
      <c r="N776" t="s">
        <v>80</v>
      </c>
      <c r="O776" t="s">
        <v>20</v>
      </c>
      <c r="P776">
        <v>2</v>
      </c>
      <c r="Q776">
        <v>1200</v>
      </c>
      <c r="R776">
        <v>81</v>
      </c>
      <c r="S776" t="s">
        <v>78</v>
      </c>
      <c r="T776" t="s">
        <v>30</v>
      </c>
      <c r="U776" t="s">
        <v>4477</v>
      </c>
      <c r="V776" t="s">
        <v>36</v>
      </c>
      <c r="W776" t="s">
        <v>82</v>
      </c>
      <c r="X776">
        <v>4</v>
      </c>
    </row>
    <row r="777" spans="2:24">
      <c r="B777" t="s">
        <v>935</v>
      </c>
      <c r="C777" t="s">
        <v>160</v>
      </c>
      <c r="D777" t="s">
        <v>41</v>
      </c>
      <c r="E777" t="s">
        <v>3549</v>
      </c>
      <c r="F777" t="s">
        <v>151</v>
      </c>
      <c r="G777" t="s">
        <v>96</v>
      </c>
      <c r="H777">
        <v>36</v>
      </c>
      <c r="I777" t="s">
        <v>3550</v>
      </c>
      <c r="J777" t="s">
        <v>79</v>
      </c>
      <c r="K777" t="s">
        <v>43</v>
      </c>
      <c r="L777" t="s">
        <v>91</v>
      </c>
      <c r="M777" t="s">
        <v>92</v>
      </c>
      <c r="N777" t="s">
        <v>80</v>
      </c>
      <c r="O777" t="s">
        <v>20</v>
      </c>
      <c r="P777">
        <v>2</v>
      </c>
      <c r="Q777">
        <v>1200</v>
      </c>
      <c r="R777">
        <v>81</v>
      </c>
      <c r="S777" t="s">
        <v>78</v>
      </c>
      <c r="T777" t="s">
        <v>30</v>
      </c>
      <c r="U777" t="s">
        <v>4478</v>
      </c>
      <c r="V777" t="s">
        <v>36</v>
      </c>
      <c r="W777" t="s">
        <v>82</v>
      </c>
      <c r="X777">
        <v>4</v>
      </c>
    </row>
    <row r="778" spans="2:24">
      <c r="B778" t="s">
        <v>936</v>
      </c>
      <c r="C778" t="s">
        <v>160</v>
      </c>
      <c r="D778" t="s">
        <v>41</v>
      </c>
      <c r="E778" t="s">
        <v>3549</v>
      </c>
      <c r="F778" t="s">
        <v>151</v>
      </c>
      <c r="G778" t="s">
        <v>96</v>
      </c>
      <c r="H778">
        <v>36</v>
      </c>
      <c r="I778" t="s">
        <v>3550</v>
      </c>
      <c r="J778" t="s">
        <v>30</v>
      </c>
      <c r="K778" t="s">
        <v>43</v>
      </c>
      <c r="L778" t="s">
        <v>91</v>
      </c>
      <c r="M778" t="s">
        <v>92</v>
      </c>
      <c r="N778" t="s">
        <v>80</v>
      </c>
      <c r="O778" t="s">
        <v>20</v>
      </c>
      <c r="P778">
        <v>2</v>
      </c>
      <c r="Q778">
        <v>1200</v>
      </c>
      <c r="R778">
        <v>81</v>
      </c>
      <c r="S778" t="s">
        <v>78</v>
      </c>
      <c r="T778" t="s">
        <v>30</v>
      </c>
      <c r="U778" t="s">
        <v>4479</v>
      </c>
      <c r="V778" t="s">
        <v>36</v>
      </c>
      <c r="W778" t="s">
        <v>82</v>
      </c>
      <c r="X778">
        <v>4</v>
      </c>
    </row>
    <row r="779" spans="2:24">
      <c r="B779" t="s">
        <v>937</v>
      </c>
      <c r="C779" t="s">
        <v>160</v>
      </c>
      <c r="D779" t="s">
        <v>55</v>
      </c>
      <c r="E779" t="s">
        <v>3549</v>
      </c>
      <c r="F779" t="s">
        <v>151</v>
      </c>
      <c r="G779" t="s">
        <v>96</v>
      </c>
      <c r="H779">
        <v>37</v>
      </c>
      <c r="I779" t="s">
        <v>3550</v>
      </c>
      <c r="J779" t="s">
        <v>63</v>
      </c>
      <c r="K779" t="s">
        <v>42</v>
      </c>
      <c r="L779" t="s">
        <v>91</v>
      </c>
      <c r="M779" t="s">
        <v>92</v>
      </c>
      <c r="N779" t="s">
        <v>80</v>
      </c>
      <c r="O779" t="s">
        <v>35</v>
      </c>
      <c r="P779">
        <v>2.9</v>
      </c>
      <c r="Q779">
        <v>1200</v>
      </c>
      <c r="R779">
        <v>84</v>
      </c>
      <c r="S779" t="s">
        <v>78</v>
      </c>
      <c r="T779" t="s">
        <v>30</v>
      </c>
      <c r="U779" t="s">
        <v>4480</v>
      </c>
      <c r="V779" t="s">
        <v>36</v>
      </c>
      <c r="W779" t="s">
        <v>82</v>
      </c>
      <c r="X779">
        <v>4</v>
      </c>
    </row>
    <row r="780" spans="2:24">
      <c r="B780" t="s">
        <v>938</v>
      </c>
      <c r="C780" t="s">
        <v>160</v>
      </c>
      <c r="D780" t="s">
        <v>55</v>
      </c>
      <c r="E780" t="s">
        <v>3549</v>
      </c>
      <c r="F780" t="s">
        <v>151</v>
      </c>
      <c r="G780" t="s">
        <v>96</v>
      </c>
      <c r="H780">
        <v>37</v>
      </c>
      <c r="I780" t="s">
        <v>3550</v>
      </c>
      <c r="J780" t="s">
        <v>28</v>
      </c>
      <c r="K780" t="s">
        <v>42</v>
      </c>
      <c r="L780" t="s">
        <v>91</v>
      </c>
      <c r="M780" t="s">
        <v>92</v>
      </c>
      <c r="N780" t="s">
        <v>80</v>
      </c>
      <c r="O780" t="s">
        <v>35</v>
      </c>
      <c r="P780">
        <v>2.9</v>
      </c>
      <c r="Q780">
        <v>1200</v>
      </c>
      <c r="R780">
        <v>84</v>
      </c>
      <c r="S780" t="s">
        <v>78</v>
      </c>
      <c r="T780" t="s">
        <v>30</v>
      </c>
      <c r="U780" t="s">
        <v>4481</v>
      </c>
      <c r="V780" t="s">
        <v>36</v>
      </c>
      <c r="W780" t="s">
        <v>82</v>
      </c>
      <c r="X780">
        <v>4</v>
      </c>
    </row>
    <row r="781" spans="2:24">
      <c r="B781" t="s">
        <v>939</v>
      </c>
      <c r="C781" t="s">
        <v>160</v>
      </c>
      <c r="D781" t="s">
        <v>55</v>
      </c>
      <c r="E781" t="s">
        <v>3549</v>
      </c>
      <c r="F781" t="s">
        <v>151</v>
      </c>
      <c r="G781" t="s">
        <v>96</v>
      </c>
      <c r="H781">
        <v>37</v>
      </c>
      <c r="I781" t="s">
        <v>3550</v>
      </c>
      <c r="J781" t="s">
        <v>79</v>
      </c>
      <c r="K781" t="s">
        <v>42</v>
      </c>
      <c r="L781" t="s">
        <v>91</v>
      </c>
      <c r="M781" t="s">
        <v>92</v>
      </c>
      <c r="N781" t="s">
        <v>80</v>
      </c>
      <c r="O781" t="s">
        <v>35</v>
      </c>
      <c r="P781">
        <v>2.9</v>
      </c>
      <c r="Q781">
        <v>1200</v>
      </c>
      <c r="R781">
        <v>84</v>
      </c>
      <c r="S781" t="s">
        <v>78</v>
      </c>
      <c r="T781" t="s">
        <v>30</v>
      </c>
      <c r="U781" t="s">
        <v>4482</v>
      </c>
      <c r="V781" t="s">
        <v>36</v>
      </c>
      <c r="W781" t="s">
        <v>82</v>
      </c>
      <c r="X781">
        <v>4</v>
      </c>
    </row>
    <row r="782" spans="2:24">
      <c r="B782" t="s">
        <v>940</v>
      </c>
      <c r="C782" t="s">
        <v>160</v>
      </c>
      <c r="D782" t="s">
        <v>55</v>
      </c>
      <c r="E782" t="s">
        <v>3549</v>
      </c>
      <c r="F782" t="s">
        <v>151</v>
      </c>
      <c r="G782" t="s">
        <v>96</v>
      </c>
      <c r="H782">
        <v>37</v>
      </c>
      <c r="I782" t="s">
        <v>3550</v>
      </c>
      <c r="J782" t="s">
        <v>30</v>
      </c>
      <c r="K782" t="s">
        <v>42</v>
      </c>
      <c r="L782" t="s">
        <v>91</v>
      </c>
      <c r="M782" t="s">
        <v>92</v>
      </c>
      <c r="N782" t="s">
        <v>80</v>
      </c>
      <c r="O782" t="s">
        <v>35</v>
      </c>
      <c r="P782">
        <v>2.9</v>
      </c>
      <c r="Q782">
        <v>1200</v>
      </c>
      <c r="R782">
        <v>84</v>
      </c>
      <c r="S782" t="s">
        <v>78</v>
      </c>
      <c r="T782" t="s">
        <v>30</v>
      </c>
      <c r="U782" t="s">
        <v>4483</v>
      </c>
      <c r="V782" t="s">
        <v>36</v>
      </c>
      <c r="W782" t="s">
        <v>82</v>
      </c>
      <c r="X782">
        <v>4</v>
      </c>
    </row>
    <row r="783" spans="2:24">
      <c r="B783" t="s">
        <v>941</v>
      </c>
      <c r="C783" t="s">
        <v>160</v>
      </c>
      <c r="D783" t="s">
        <v>55</v>
      </c>
      <c r="E783" t="s">
        <v>3549</v>
      </c>
      <c r="F783" t="s">
        <v>151</v>
      </c>
      <c r="G783" t="s">
        <v>96</v>
      </c>
      <c r="H783">
        <v>39</v>
      </c>
      <c r="I783" t="s">
        <v>3550</v>
      </c>
      <c r="J783" t="s">
        <v>63</v>
      </c>
      <c r="K783" t="s">
        <v>42</v>
      </c>
      <c r="L783" t="s">
        <v>91</v>
      </c>
      <c r="M783" t="s">
        <v>92</v>
      </c>
      <c r="N783" t="s">
        <v>80</v>
      </c>
      <c r="O783" t="s">
        <v>35</v>
      </c>
      <c r="P783">
        <v>2.9</v>
      </c>
      <c r="Q783">
        <v>1200</v>
      </c>
      <c r="R783">
        <v>87</v>
      </c>
      <c r="S783" t="s">
        <v>78</v>
      </c>
      <c r="T783" t="s">
        <v>30</v>
      </c>
      <c r="U783" t="s">
        <v>4484</v>
      </c>
      <c r="V783" t="s">
        <v>36</v>
      </c>
      <c r="W783" t="s">
        <v>82</v>
      </c>
      <c r="X783">
        <v>4</v>
      </c>
    </row>
    <row r="784" spans="2:24">
      <c r="B784" t="s">
        <v>942</v>
      </c>
      <c r="C784" t="s">
        <v>160</v>
      </c>
      <c r="D784" t="s">
        <v>55</v>
      </c>
      <c r="E784" t="s">
        <v>3549</v>
      </c>
      <c r="F784" t="s">
        <v>151</v>
      </c>
      <c r="G784" t="s">
        <v>96</v>
      </c>
      <c r="H784">
        <v>39</v>
      </c>
      <c r="I784" t="s">
        <v>3550</v>
      </c>
      <c r="J784" t="s">
        <v>28</v>
      </c>
      <c r="K784" t="s">
        <v>42</v>
      </c>
      <c r="L784" t="s">
        <v>91</v>
      </c>
      <c r="M784" t="s">
        <v>92</v>
      </c>
      <c r="N784" t="s">
        <v>80</v>
      </c>
      <c r="O784" t="s">
        <v>35</v>
      </c>
      <c r="P784">
        <v>2.9</v>
      </c>
      <c r="Q784">
        <v>1200</v>
      </c>
      <c r="R784">
        <v>87</v>
      </c>
      <c r="S784" t="s">
        <v>78</v>
      </c>
      <c r="T784" t="s">
        <v>30</v>
      </c>
      <c r="U784" t="s">
        <v>4485</v>
      </c>
      <c r="V784" t="s">
        <v>36</v>
      </c>
      <c r="W784" t="s">
        <v>82</v>
      </c>
      <c r="X784">
        <v>4</v>
      </c>
    </row>
    <row r="785" spans="2:24">
      <c r="B785" t="s">
        <v>943</v>
      </c>
      <c r="C785" t="s">
        <v>160</v>
      </c>
      <c r="D785" t="s">
        <v>55</v>
      </c>
      <c r="E785" t="s">
        <v>3549</v>
      </c>
      <c r="F785" t="s">
        <v>151</v>
      </c>
      <c r="G785" t="s">
        <v>96</v>
      </c>
      <c r="H785">
        <v>39</v>
      </c>
      <c r="I785" t="s">
        <v>3550</v>
      </c>
      <c r="J785" t="s">
        <v>79</v>
      </c>
      <c r="K785" t="s">
        <v>42</v>
      </c>
      <c r="L785" t="s">
        <v>91</v>
      </c>
      <c r="M785" t="s">
        <v>92</v>
      </c>
      <c r="N785" t="s">
        <v>80</v>
      </c>
      <c r="O785" t="s">
        <v>35</v>
      </c>
      <c r="P785">
        <v>2.9</v>
      </c>
      <c r="Q785">
        <v>1200</v>
      </c>
      <c r="R785">
        <v>87</v>
      </c>
      <c r="S785" t="s">
        <v>78</v>
      </c>
      <c r="T785" t="s">
        <v>30</v>
      </c>
      <c r="U785" t="s">
        <v>4486</v>
      </c>
      <c r="V785" t="s">
        <v>36</v>
      </c>
      <c r="W785" t="s">
        <v>82</v>
      </c>
      <c r="X785">
        <v>4</v>
      </c>
    </row>
    <row r="786" spans="2:24">
      <c r="B786" t="s">
        <v>944</v>
      </c>
      <c r="C786" t="s">
        <v>160</v>
      </c>
      <c r="D786" t="s">
        <v>55</v>
      </c>
      <c r="E786" t="s">
        <v>3549</v>
      </c>
      <c r="F786" t="s">
        <v>151</v>
      </c>
      <c r="G786" t="s">
        <v>96</v>
      </c>
      <c r="H786">
        <v>39</v>
      </c>
      <c r="I786" t="s">
        <v>3550</v>
      </c>
      <c r="J786" t="s">
        <v>30</v>
      </c>
      <c r="K786" t="s">
        <v>42</v>
      </c>
      <c r="L786" t="s">
        <v>91</v>
      </c>
      <c r="M786" t="s">
        <v>92</v>
      </c>
      <c r="N786" t="s">
        <v>80</v>
      </c>
      <c r="O786" t="s">
        <v>35</v>
      </c>
      <c r="P786">
        <v>2.9</v>
      </c>
      <c r="Q786">
        <v>1200</v>
      </c>
      <c r="R786">
        <v>87</v>
      </c>
      <c r="S786" t="s">
        <v>78</v>
      </c>
      <c r="T786" t="s">
        <v>30</v>
      </c>
      <c r="U786" t="s">
        <v>4487</v>
      </c>
      <c r="V786" t="s">
        <v>36</v>
      </c>
      <c r="W786" t="s">
        <v>82</v>
      </c>
      <c r="X786">
        <v>4</v>
      </c>
    </row>
    <row r="787" spans="2:24">
      <c r="B787" t="s">
        <v>945</v>
      </c>
      <c r="C787" t="s">
        <v>160</v>
      </c>
      <c r="D787" t="s">
        <v>41</v>
      </c>
      <c r="E787" t="s">
        <v>3549</v>
      </c>
      <c r="F787" t="s">
        <v>152</v>
      </c>
      <c r="G787" t="s">
        <v>90</v>
      </c>
      <c r="H787">
        <v>18</v>
      </c>
      <c r="I787" t="s">
        <v>3550</v>
      </c>
      <c r="J787" t="s">
        <v>63</v>
      </c>
      <c r="K787" t="s">
        <v>43</v>
      </c>
      <c r="L787" t="s">
        <v>91</v>
      </c>
      <c r="M787" t="s">
        <v>92</v>
      </c>
      <c r="N787" t="s">
        <v>33</v>
      </c>
      <c r="O787" t="s">
        <v>3552</v>
      </c>
      <c r="P787">
        <v>1.7</v>
      </c>
      <c r="Q787">
        <v>600</v>
      </c>
      <c r="R787">
        <v>78</v>
      </c>
      <c r="S787" t="s">
        <v>78</v>
      </c>
      <c r="T787" t="s">
        <v>30</v>
      </c>
      <c r="U787" t="s">
        <v>4488</v>
      </c>
      <c r="V787" t="s">
        <v>36</v>
      </c>
      <c r="W787" t="s">
        <v>82</v>
      </c>
      <c r="X787">
        <v>4</v>
      </c>
    </row>
    <row r="788" spans="2:24">
      <c r="B788" t="s">
        <v>946</v>
      </c>
      <c r="C788" t="s">
        <v>160</v>
      </c>
      <c r="D788" t="s">
        <v>41</v>
      </c>
      <c r="E788" t="s">
        <v>3549</v>
      </c>
      <c r="F788" t="s">
        <v>152</v>
      </c>
      <c r="G788" t="s">
        <v>90</v>
      </c>
      <c r="H788">
        <v>18</v>
      </c>
      <c r="I788" t="s">
        <v>3550</v>
      </c>
      <c r="J788" t="s">
        <v>28</v>
      </c>
      <c r="K788" t="s">
        <v>43</v>
      </c>
      <c r="L788" t="s">
        <v>91</v>
      </c>
      <c r="M788" t="s">
        <v>92</v>
      </c>
      <c r="N788" t="s">
        <v>33</v>
      </c>
      <c r="O788" t="s">
        <v>3552</v>
      </c>
      <c r="P788">
        <v>1.7</v>
      </c>
      <c r="Q788">
        <v>600</v>
      </c>
      <c r="R788">
        <v>78</v>
      </c>
      <c r="S788" t="s">
        <v>78</v>
      </c>
      <c r="T788" t="s">
        <v>30</v>
      </c>
      <c r="U788" t="s">
        <v>4489</v>
      </c>
      <c r="V788" t="s">
        <v>36</v>
      </c>
      <c r="W788" t="s">
        <v>82</v>
      </c>
      <c r="X788">
        <v>4</v>
      </c>
    </row>
    <row r="789" spans="2:24">
      <c r="B789" t="s">
        <v>947</v>
      </c>
      <c r="C789" t="s">
        <v>160</v>
      </c>
      <c r="D789" t="s">
        <v>41</v>
      </c>
      <c r="E789" t="s">
        <v>3549</v>
      </c>
      <c r="F789" t="s">
        <v>152</v>
      </c>
      <c r="G789" t="s">
        <v>90</v>
      </c>
      <c r="H789">
        <v>18</v>
      </c>
      <c r="I789" t="s">
        <v>3550</v>
      </c>
      <c r="J789" t="s">
        <v>79</v>
      </c>
      <c r="K789" t="s">
        <v>43</v>
      </c>
      <c r="L789" t="s">
        <v>91</v>
      </c>
      <c r="M789" t="s">
        <v>92</v>
      </c>
      <c r="N789" t="s">
        <v>33</v>
      </c>
      <c r="O789" t="s">
        <v>3552</v>
      </c>
      <c r="P789">
        <v>1.7</v>
      </c>
      <c r="Q789">
        <v>600</v>
      </c>
      <c r="R789">
        <v>78</v>
      </c>
      <c r="S789" t="s">
        <v>78</v>
      </c>
      <c r="T789" t="s">
        <v>30</v>
      </c>
      <c r="U789" t="s">
        <v>4490</v>
      </c>
      <c r="V789" t="s">
        <v>36</v>
      </c>
      <c r="W789" t="s">
        <v>82</v>
      </c>
      <c r="X789">
        <v>4</v>
      </c>
    </row>
    <row r="790" spans="2:24">
      <c r="B790" t="s">
        <v>948</v>
      </c>
      <c r="C790" t="s">
        <v>160</v>
      </c>
      <c r="D790" t="s">
        <v>41</v>
      </c>
      <c r="E790" t="s">
        <v>3549</v>
      </c>
      <c r="F790" t="s">
        <v>152</v>
      </c>
      <c r="G790" t="s">
        <v>90</v>
      </c>
      <c r="H790">
        <v>18</v>
      </c>
      <c r="I790" t="s">
        <v>3550</v>
      </c>
      <c r="J790" t="s">
        <v>30</v>
      </c>
      <c r="K790" t="s">
        <v>43</v>
      </c>
      <c r="L790" t="s">
        <v>91</v>
      </c>
      <c r="M790" t="s">
        <v>92</v>
      </c>
      <c r="N790" t="s">
        <v>33</v>
      </c>
      <c r="O790" t="s">
        <v>3552</v>
      </c>
      <c r="P790">
        <v>1.7</v>
      </c>
      <c r="Q790">
        <v>600</v>
      </c>
      <c r="R790">
        <v>78</v>
      </c>
      <c r="S790" t="s">
        <v>78</v>
      </c>
      <c r="T790" t="s">
        <v>30</v>
      </c>
      <c r="U790" t="s">
        <v>4491</v>
      </c>
      <c r="V790" t="s">
        <v>36</v>
      </c>
      <c r="W790" t="s">
        <v>82</v>
      </c>
      <c r="X790">
        <v>4</v>
      </c>
    </row>
    <row r="791" spans="2:24">
      <c r="B791" t="s">
        <v>949</v>
      </c>
      <c r="C791" t="s">
        <v>160</v>
      </c>
      <c r="D791" t="s">
        <v>55</v>
      </c>
      <c r="E791" t="s">
        <v>3549</v>
      </c>
      <c r="F791" t="s">
        <v>152</v>
      </c>
      <c r="G791" t="s">
        <v>90</v>
      </c>
      <c r="H791">
        <v>19</v>
      </c>
      <c r="I791" t="s">
        <v>3550</v>
      </c>
      <c r="J791" t="s">
        <v>63</v>
      </c>
      <c r="K791" t="s">
        <v>42</v>
      </c>
      <c r="L791" t="s">
        <v>91</v>
      </c>
      <c r="M791" t="s">
        <v>92</v>
      </c>
      <c r="N791" t="s">
        <v>33</v>
      </c>
      <c r="O791" t="s">
        <v>20</v>
      </c>
      <c r="P791">
        <v>0.8</v>
      </c>
      <c r="Q791">
        <v>600</v>
      </c>
      <c r="R791">
        <v>81</v>
      </c>
      <c r="S791" t="s">
        <v>78</v>
      </c>
      <c r="T791" t="s">
        <v>30</v>
      </c>
      <c r="U791" t="s">
        <v>4492</v>
      </c>
      <c r="V791" t="s">
        <v>36</v>
      </c>
      <c r="W791" t="s">
        <v>82</v>
      </c>
      <c r="X791">
        <v>4</v>
      </c>
    </row>
    <row r="792" spans="2:24">
      <c r="B792" t="s">
        <v>950</v>
      </c>
      <c r="C792" t="s">
        <v>160</v>
      </c>
      <c r="D792" t="s">
        <v>55</v>
      </c>
      <c r="E792" t="s">
        <v>3549</v>
      </c>
      <c r="F792" t="s">
        <v>152</v>
      </c>
      <c r="G792" t="s">
        <v>90</v>
      </c>
      <c r="H792">
        <v>19</v>
      </c>
      <c r="I792" t="s">
        <v>3550</v>
      </c>
      <c r="J792" t="s">
        <v>28</v>
      </c>
      <c r="K792" t="s">
        <v>42</v>
      </c>
      <c r="L792" t="s">
        <v>91</v>
      </c>
      <c r="M792" t="s">
        <v>92</v>
      </c>
      <c r="N792" t="s">
        <v>33</v>
      </c>
      <c r="O792" t="s">
        <v>20</v>
      </c>
      <c r="P792">
        <v>0.8</v>
      </c>
      <c r="Q792">
        <v>600</v>
      </c>
      <c r="R792">
        <v>81</v>
      </c>
      <c r="S792" t="s">
        <v>78</v>
      </c>
      <c r="T792" t="s">
        <v>30</v>
      </c>
      <c r="U792" t="s">
        <v>4493</v>
      </c>
      <c r="V792" t="s">
        <v>36</v>
      </c>
      <c r="W792" t="s">
        <v>82</v>
      </c>
      <c r="X792">
        <v>4</v>
      </c>
    </row>
    <row r="793" spans="2:24">
      <c r="B793" t="s">
        <v>951</v>
      </c>
      <c r="C793" t="s">
        <v>160</v>
      </c>
      <c r="D793" t="s">
        <v>55</v>
      </c>
      <c r="E793" t="s">
        <v>3549</v>
      </c>
      <c r="F793" t="s">
        <v>152</v>
      </c>
      <c r="G793" t="s">
        <v>90</v>
      </c>
      <c r="H793">
        <v>19</v>
      </c>
      <c r="I793" t="s">
        <v>3550</v>
      </c>
      <c r="J793" t="s">
        <v>79</v>
      </c>
      <c r="K793" t="s">
        <v>42</v>
      </c>
      <c r="L793" t="s">
        <v>91</v>
      </c>
      <c r="M793" t="s">
        <v>92</v>
      </c>
      <c r="N793" t="s">
        <v>33</v>
      </c>
      <c r="O793" t="s">
        <v>20</v>
      </c>
      <c r="P793">
        <v>0.8</v>
      </c>
      <c r="Q793">
        <v>600</v>
      </c>
      <c r="R793">
        <v>81</v>
      </c>
      <c r="S793" t="s">
        <v>78</v>
      </c>
      <c r="T793" t="s">
        <v>30</v>
      </c>
      <c r="U793" t="s">
        <v>4494</v>
      </c>
      <c r="V793" t="s">
        <v>36</v>
      </c>
      <c r="W793" t="s">
        <v>82</v>
      </c>
      <c r="X793">
        <v>4</v>
      </c>
    </row>
    <row r="794" spans="2:24">
      <c r="B794" t="s">
        <v>952</v>
      </c>
      <c r="C794" t="s">
        <v>160</v>
      </c>
      <c r="D794" t="s">
        <v>55</v>
      </c>
      <c r="E794" t="s">
        <v>3549</v>
      </c>
      <c r="F794" t="s">
        <v>152</v>
      </c>
      <c r="G794" t="s">
        <v>90</v>
      </c>
      <c r="H794">
        <v>19</v>
      </c>
      <c r="I794" t="s">
        <v>3550</v>
      </c>
      <c r="J794" t="s">
        <v>30</v>
      </c>
      <c r="K794" t="s">
        <v>42</v>
      </c>
      <c r="L794" t="s">
        <v>91</v>
      </c>
      <c r="M794" t="s">
        <v>92</v>
      </c>
      <c r="N794" t="s">
        <v>33</v>
      </c>
      <c r="O794" t="s">
        <v>20</v>
      </c>
      <c r="P794">
        <v>0.8</v>
      </c>
      <c r="Q794">
        <v>600</v>
      </c>
      <c r="R794">
        <v>81</v>
      </c>
      <c r="S794" t="s">
        <v>78</v>
      </c>
      <c r="T794" t="s">
        <v>30</v>
      </c>
      <c r="U794" t="s">
        <v>4495</v>
      </c>
      <c r="V794" t="s">
        <v>36</v>
      </c>
      <c r="W794" t="s">
        <v>82</v>
      </c>
      <c r="X794">
        <v>4</v>
      </c>
    </row>
    <row r="795" spans="2:24">
      <c r="B795" t="s">
        <v>953</v>
      </c>
      <c r="C795" t="s">
        <v>160</v>
      </c>
      <c r="D795" t="s">
        <v>41</v>
      </c>
      <c r="E795" t="s">
        <v>3549</v>
      </c>
      <c r="F795" t="s">
        <v>152</v>
      </c>
      <c r="G795" t="s">
        <v>90</v>
      </c>
      <c r="H795">
        <v>24</v>
      </c>
      <c r="I795" t="s">
        <v>3550</v>
      </c>
      <c r="J795" t="s">
        <v>63</v>
      </c>
      <c r="K795" t="s">
        <v>43</v>
      </c>
      <c r="L795" t="s">
        <v>91</v>
      </c>
      <c r="M795" t="s">
        <v>92</v>
      </c>
      <c r="N795" t="s">
        <v>33</v>
      </c>
      <c r="O795" t="s">
        <v>3552</v>
      </c>
      <c r="P795">
        <v>1.7</v>
      </c>
      <c r="Q795">
        <v>800</v>
      </c>
      <c r="R795">
        <v>78</v>
      </c>
      <c r="S795" t="s">
        <v>78</v>
      </c>
      <c r="T795" t="s">
        <v>30</v>
      </c>
      <c r="U795" t="s">
        <v>4496</v>
      </c>
      <c r="V795" t="s">
        <v>36</v>
      </c>
      <c r="W795" t="s">
        <v>82</v>
      </c>
      <c r="X795">
        <v>4</v>
      </c>
    </row>
    <row r="796" spans="2:24">
      <c r="B796" t="s">
        <v>954</v>
      </c>
      <c r="C796" t="s">
        <v>160</v>
      </c>
      <c r="D796" t="s">
        <v>41</v>
      </c>
      <c r="E796" t="s">
        <v>3549</v>
      </c>
      <c r="F796" t="s">
        <v>152</v>
      </c>
      <c r="G796" t="s">
        <v>90</v>
      </c>
      <c r="H796">
        <v>24</v>
      </c>
      <c r="I796" t="s">
        <v>3550</v>
      </c>
      <c r="J796" t="s">
        <v>28</v>
      </c>
      <c r="K796" t="s">
        <v>43</v>
      </c>
      <c r="L796" t="s">
        <v>91</v>
      </c>
      <c r="M796" t="s">
        <v>92</v>
      </c>
      <c r="N796" t="s">
        <v>33</v>
      </c>
      <c r="O796" t="s">
        <v>3552</v>
      </c>
      <c r="P796">
        <v>1.7</v>
      </c>
      <c r="Q796">
        <v>800</v>
      </c>
      <c r="R796">
        <v>78</v>
      </c>
      <c r="S796" t="s">
        <v>78</v>
      </c>
      <c r="T796" t="s">
        <v>30</v>
      </c>
      <c r="U796" t="s">
        <v>4497</v>
      </c>
      <c r="V796" t="s">
        <v>36</v>
      </c>
      <c r="W796" t="s">
        <v>82</v>
      </c>
      <c r="X796">
        <v>4</v>
      </c>
    </row>
    <row r="797" spans="2:24">
      <c r="B797" t="s">
        <v>955</v>
      </c>
      <c r="C797" t="s">
        <v>160</v>
      </c>
      <c r="D797" t="s">
        <v>41</v>
      </c>
      <c r="E797" t="s">
        <v>3549</v>
      </c>
      <c r="F797" t="s">
        <v>152</v>
      </c>
      <c r="G797" t="s">
        <v>90</v>
      </c>
      <c r="H797">
        <v>24</v>
      </c>
      <c r="I797" t="s">
        <v>3550</v>
      </c>
      <c r="J797" t="s">
        <v>79</v>
      </c>
      <c r="K797" t="s">
        <v>43</v>
      </c>
      <c r="L797" t="s">
        <v>91</v>
      </c>
      <c r="M797" t="s">
        <v>92</v>
      </c>
      <c r="N797" t="s">
        <v>33</v>
      </c>
      <c r="O797" t="s">
        <v>3552</v>
      </c>
      <c r="P797">
        <v>1.7</v>
      </c>
      <c r="Q797">
        <v>800</v>
      </c>
      <c r="R797">
        <v>78</v>
      </c>
      <c r="S797" t="s">
        <v>78</v>
      </c>
      <c r="T797" t="s">
        <v>30</v>
      </c>
      <c r="U797" t="s">
        <v>4498</v>
      </c>
      <c r="V797" t="s">
        <v>36</v>
      </c>
      <c r="W797" t="s">
        <v>82</v>
      </c>
      <c r="X797">
        <v>4</v>
      </c>
    </row>
    <row r="798" spans="2:24">
      <c r="B798" t="s">
        <v>956</v>
      </c>
      <c r="C798" t="s">
        <v>160</v>
      </c>
      <c r="D798" t="s">
        <v>41</v>
      </c>
      <c r="E798" t="s">
        <v>3549</v>
      </c>
      <c r="F798" t="s">
        <v>152</v>
      </c>
      <c r="G798" t="s">
        <v>90</v>
      </c>
      <c r="H798">
        <v>24</v>
      </c>
      <c r="I798" t="s">
        <v>3550</v>
      </c>
      <c r="J798" t="s">
        <v>30</v>
      </c>
      <c r="K798" t="s">
        <v>43</v>
      </c>
      <c r="L798" t="s">
        <v>91</v>
      </c>
      <c r="M798" t="s">
        <v>92</v>
      </c>
      <c r="N798" t="s">
        <v>33</v>
      </c>
      <c r="O798" t="s">
        <v>3552</v>
      </c>
      <c r="P798">
        <v>1.7</v>
      </c>
      <c r="Q798">
        <v>800</v>
      </c>
      <c r="R798">
        <v>78</v>
      </c>
      <c r="S798" t="s">
        <v>78</v>
      </c>
      <c r="T798" t="s">
        <v>30</v>
      </c>
      <c r="U798" t="s">
        <v>4499</v>
      </c>
      <c r="V798" t="s">
        <v>36</v>
      </c>
      <c r="W798" t="s">
        <v>82</v>
      </c>
      <c r="X798">
        <v>4</v>
      </c>
    </row>
    <row r="799" spans="2:24">
      <c r="B799" t="s">
        <v>957</v>
      </c>
      <c r="C799" t="s">
        <v>160</v>
      </c>
      <c r="D799" t="s">
        <v>55</v>
      </c>
      <c r="E799" t="s">
        <v>3549</v>
      </c>
      <c r="F799" t="s">
        <v>152</v>
      </c>
      <c r="G799" t="s">
        <v>90</v>
      </c>
      <c r="H799">
        <v>25</v>
      </c>
      <c r="I799" t="s">
        <v>3550</v>
      </c>
      <c r="J799" t="s">
        <v>63</v>
      </c>
      <c r="K799" t="s">
        <v>42</v>
      </c>
      <c r="L799" t="s">
        <v>91</v>
      </c>
      <c r="M799" t="s">
        <v>92</v>
      </c>
      <c r="N799" t="s">
        <v>33</v>
      </c>
      <c r="O799" t="s">
        <v>20</v>
      </c>
      <c r="P799">
        <v>1.7</v>
      </c>
      <c r="Q799">
        <v>800</v>
      </c>
      <c r="R799">
        <v>81</v>
      </c>
      <c r="S799" t="s">
        <v>78</v>
      </c>
      <c r="T799" t="s">
        <v>30</v>
      </c>
      <c r="U799" t="s">
        <v>4500</v>
      </c>
      <c r="V799" t="s">
        <v>36</v>
      </c>
      <c r="W799" t="s">
        <v>82</v>
      </c>
      <c r="X799">
        <v>4</v>
      </c>
    </row>
    <row r="800" spans="2:24">
      <c r="B800" t="s">
        <v>958</v>
      </c>
      <c r="C800" t="s">
        <v>160</v>
      </c>
      <c r="D800" t="s">
        <v>55</v>
      </c>
      <c r="E800" t="s">
        <v>3549</v>
      </c>
      <c r="F800" t="s">
        <v>152</v>
      </c>
      <c r="G800" t="s">
        <v>90</v>
      </c>
      <c r="H800">
        <v>25</v>
      </c>
      <c r="I800" t="s">
        <v>3550</v>
      </c>
      <c r="J800" t="s">
        <v>28</v>
      </c>
      <c r="K800" t="s">
        <v>42</v>
      </c>
      <c r="L800" t="s">
        <v>91</v>
      </c>
      <c r="M800" t="s">
        <v>92</v>
      </c>
      <c r="N800" t="s">
        <v>33</v>
      </c>
      <c r="O800" t="s">
        <v>20</v>
      </c>
      <c r="P800">
        <v>1.7</v>
      </c>
      <c r="Q800">
        <v>800</v>
      </c>
      <c r="R800">
        <v>81</v>
      </c>
      <c r="S800" t="s">
        <v>78</v>
      </c>
      <c r="T800" t="s">
        <v>30</v>
      </c>
      <c r="U800" t="s">
        <v>4501</v>
      </c>
      <c r="V800" t="s">
        <v>36</v>
      </c>
      <c r="W800" t="s">
        <v>82</v>
      </c>
      <c r="X800">
        <v>4</v>
      </c>
    </row>
    <row r="801" spans="2:24">
      <c r="B801" t="s">
        <v>959</v>
      </c>
      <c r="C801" t="s">
        <v>160</v>
      </c>
      <c r="D801" t="s">
        <v>55</v>
      </c>
      <c r="E801" t="s">
        <v>3549</v>
      </c>
      <c r="F801" t="s">
        <v>152</v>
      </c>
      <c r="G801" t="s">
        <v>90</v>
      </c>
      <c r="H801">
        <v>25</v>
      </c>
      <c r="I801" t="s">
        <v>3550</v>
      </c>
      <c r="J801" t="s">
        <v>79</v>
      </c>
      <c r="K801" t="s">
        <v>42</v>
      </c>
      <c r="L801" t="s">
        <v>91</v>
      </c>
      <c r="M801" t="s">
        <v>92</v>
      </c>
      <c r="N801" t="s">
        <v>33</v>
      </c>
      <c r="O801" t="s">
        <v>20</v>
      </c>
      <c r="P801">
        <v>1.7</v>
      </c>
      <c r="Q801">
        <v>800</v>
      </c>
      <c r="R801">
        <v>81</v>
      </c>
      <c r="S801" t="s">
        <v>78</v>
      </c>
      <c r="T801" t="s">
        <v>30</v>
      </c>
      <c r="U801" t="s">
        <v>4502</v>
      </c>
      <c r="V801" t="s">
        <v>36</v>
      </c>
      <c r="W801" t="s">
        <v>82</v>
      </c>
      <c r="X801">
        <v>4</v>
      </c>
    </row>
    <row r="802" spans="2:24">
      <c r="B802" t="s">
        <v>960</v>
      </c>
      <c r="C802" t="s">
        <v>160</v>
      </c>
      <c r="D802" t="s">
        <v>55</v>
      </c>
      <c r="E802" t="s">
        <v>3549</v>
      </c>
      <c r="F802" t="s">
        <v>152</v>
      </c>
      <c r="G802" t="s">
        <v>90</v>
      </c>
      <c r="H802">
        <v>25</v>
      </c>
      <c r="I802" t="s">
        <v>3550</v>
      </c>
      <c r="J802" t="s">
        <v>30</v>
      </c>
      <c r="K802" t="s">
        <v>42</v>
      </c>
      <c r="L802" t="s">
        <v>91</v>
      </c>
      <c r="M802" t="s">
        <v>92</v>
      </c>
      <c r="N802" t="s">
        <v>33</v>
      </c>
      <c r="O802" t="s">
        <v>20</v>
      </c>
      <c r="P802">
        <v>1.7</v>
      </c>
      <c r="Q802">
        <v>800</v>
      </c>
      <c r="R802">
        <v>81</v>
      </c>
      <c r="S802" t="s">
        <v>78</v>
      </c>
      <c r="T802" t="s">
        <v>30</v>
      </c>
      <c r="U802" t="s">
        <v>4503</v>
      </c>
      <c r="V802" t="s">
        <v>36</v>
      </c>
      <c r="W802" t="s">
        <v>82</v>
      </c>
      <c r="X802">
        <v>4</v>
      </c>
    </row>
    <row r="803" spans="2:24">
      <c r="B803" t="s">
        <v>961</v>
      </c>
      <c r="C803" t="s">
        <v>160</v>
      </c>
      <c r="D803" t="s">
        <v>41</v>
      </c>
      <c r="E803" t="s">
        <v>3549</v>
      </c>
      <c r="F803" t="s">
        <v>152</v>
      </c>
      <c r="G803" t="s">
        <v>90</v>
      </c>
      <c r="H803">
        <v>30</v>
      </c>
      <c r="I803" t="s">
        <v>3550</v>
      </c>
      <c r="J803" t="s">
        <v>63</v>
      </c>
      <c r="K803" t="s">
        <v>43</v>
      </c>
      <c r="L803" t="s">
        <v>91</v>
      </c>
      <c r="M803" t="s">
        <v>92</v>
      </c>
      <c r="N803" t="s">
        <v>33</v>
      </c>
      <c r="O803" t="s">
        <v>20</v>
      </c>
      <c r="P803">
        <v>2</v>
      </c>
      <c r="Q803">
        <v>1000</v>
      </c>
      <c r="R803">
        <v>81</v>
      </c>
      <c r="S803" t="s">
        <v>78</v>
      </c>
      <c r="T803" t="s">
        <v>30</v>
      </c>
      <c r="U803" t="s">
        <v>4504</v>
      </c>
      <c r="V803" t="s">
        <v>36</v>
      </c>
      <c r="W803" t="s">
        <v>82</v>
      </c>
      <c r="X803">
        <v>4</v>
      </c>
    </row>
    <row r="804" spans="2:24">
      <c r="B804" t="s">
        <v>962</v>
      </c>
      <c r="C804" t="s">
        <v>160</v>
      </c>
      <c r="D804" t="s">
        <v>41</v>
      </c>
      <c r="E804" t="s">
        <v>3549</v>
      </c>
      <c r="F804" t="s">
        <v>152</v>
      </c>
      <c r="G804" t="s">
        <v>90</v>
      </c>
      <c r="H804">
        <v>30</v>
      </c>
      <c r="I804" t="s">
        <v>3550</v>
      </c>
      <c r="J804" t="s">
        <v>28</v>
      </c>
      <c r="K804" t="s">
        <v>43</v>
      </c>
      <c r="L804" t="s">
        <v>91</v>
      </c>
      <c r="M804" t="s">
        <v>92</v>
      </c>
      <c r="N804" t="s">
        <v>33</v>
      </c>
      <c r="O804" t="s">
        <v>20</v>
      </c>
      <c r="P804">
        <v>2</v>
      </c>
      <c r="Q804">
        <v>1000</v>
      </c>
      <c r="R804">
        <v>81</v>
      </c>
      <c r="S804" t="s">
        <v>78</v>
      </c>
      <c r="T804" t="s">
        <v>30</v>
      </c>
      <c r="U804" t="s">
        <v>4505</v>
      </c>
      <c r="V804" t="s">
        <v>36</v>
      </c>
      <c r="W804" t="s">
        <v>82</v>
      </c>
      <c r="X804">
        <v>4</v>
      </c>
    </row>
    <row r="805" spans="2:24">
      <c r="B805" t="s">
        <v>963</v>
      </c>
      <c r="C805" t="s">
        <v>160</v>
      </c>
      <c r="D805" t="s">
        <v>41</v>
      </c>
      <c r="E805" t="s">
        <v>3549</v>
      </c>
      <c r="F805" t="s">
        <v>152</v>
      </c>
      <c r="G805" t="s">
        <v>90</v>
      </c>
      <c r="H805">
        <v>30</v>
      </c>
      <c r="I805" t="s">
        <v>3550</v>
      </c>
      <c r="J805" t="s">
        <v>79</v>
      </c>
      <c r="K805" t="s">
        <v>43</v>
      </c>
      <c r="L805" t="s">
        <v>91</v>
      </c>
      <c r="M805" t="s">
        <v>92</v>
      </c>
      <c r="N805" t="s">
        <v>33</v>
      </c>
      <c r="O805" t="s">
        <v>20</v>
      </c>
      <c r="P805">
        <v>2</v>
      </c>
      <c r="Q805">
        <v>1000</v>
      </c>
      <c r="R805">
        <v>81</v>
      </c>
      <c r="S805" t="s">
        <v>78</v>
      </c>
      <c r="T805" t="s">
        <v>30</v>
      </c>
      <c r="U805" t="s">
        <v>4506</v>
      </c>
      <c r="V805" t="s">
        <v>36</v>
      </c>
      <c r="W805" t="s">
        <v>82</v>
      </c>
      <c r="X805">
        <v>4</v>
      </c>
    </row>
    <row r="806" spans="2:24">
      <c r="B806" t="s">
        <v>964</v>
      </c>
      <c r="C806" t="s">
        <v>160</v>
      </c>
      <c r="D806" t="s">
        <v>41</v>
      </c>
      <c r="E806" t="s">
        <v>3549</v>
      </c>
      <c r="F806" t="s">
        <v>152</v>
      </c>
      <c r="G806" t="s">
        <v>90</v>
      </c>
      <c r="H806">
        <v>30</v>
      </c>
      <c r="I806" t="s">
        <v>3550</v>
      </c>
      <c r="J806" t="s">
        <v>30</v>
      </c>
      <c r="K806" t="s">
        <v>43</v>
      </c>
      <c r="L806" t="s">
        <v>91</v>
      </c>
      <c r="M806" t="s">
        <v>92</v>
      </c>
      <c r="N806" t="s">
        <v>33</v>
      </c>
      <c r="O806" t="s">
        <v>20</v>
      </c>
      <c r="P806">
        <v>2</v>
      </c>
      <c r="Q806">
        <v>1000</v>
      </c>
      <c r="R806">
        <v>81</v>
      </c>
      <c r="S806" t="s">
        <v>78</v>
      </c>
      <c r="T806" t="s">
        <v>30</v>
      </c>
      <c r="U806" t="s">
        <v>4507</v>
      </c>
      <c r="V806" t="s">
        <v>36</v>
      </c>
      <c r="W806" t="s">
        <v>82</v>
      </c>
      <c r="X806">
        <v>4</v>
      </c>
    </row>
    <row r="807" spans="2:24">
      <c r="B807" t="s">
        <v>965</v>
      </c>
      <c r="C807" t="s">
        <v>160</v>
      </c>
      <c r="D807" t="s">
        <v>55</v>
      </c>
      <c r="E807" t="s">
        <v>3549</v>
      </c>
      <c r="F807" t="s">
        <v>152</v>
      </c>
      <c r="G807" t="s">
        <v>90</v>
      </c>
      <c r="H807">
        <v>31</v>
      </c>
      <c r="I807" t="s">
        <v>3550</v>
      </c>
      <c r="J807" t="s">
        <v>63</v>
      </c>
      <c r="K807" t="s">
        <v>42</v>
      </c>
      <c r="L807" t="s">
        <v>91</v>
      </c>
      <c r="M807" t="s">
        <v>92</v>
      </c>
      <c r="N807" t="s">
        <v>33</v>
      </c>
      <c r="O807" t="s">
        <v>20</v>
      </c>
      <c r="P807">
        <v>2.2000000000000002</v>
      </c>
      <c r="Q807">
        <v>1000</v>
      </c>
      <c r="R807">
        <v>84</v>
      </c>
      <c r="S807" t="s">
        <v>78</v>
      </c>
      <c r="T807" t="s">
        <v>30</v>
      </c>
      <c r="U807" t="s">
        <v>4508</v>
      </c>
      <c r="V807" t="s">
        <v>36</v>
      </c>
      <c r="W807" t="s">
        <v>82</v>
      </c>
      <c r="X807">
        <v>4</v>
      </c>
    </row>
    <row r="808" spans="2:24">
      <c r="B808" t="s">
        <v>966</v>
      </c>
      <c r="C808" t="s">
        <v>160</v>
      </c>
      <c r="D808" t="s">
        <v>55</v>
      </c>
      <c r="E808" t="s">
        <v>3549</v>
      </c>
      <c r="F808" t="s">
        <v>152</v>
      </c>
      <c r="G808" t="s">
        <v>90</v>
      </c>
      <c r="H808">
        <v>31</v>
      </c>
      <c r="I808" t="s">
        <v>3550</v>
      </c>
      <c r="J808" t="s">
        <v>28</v>
      </c>
      <c r="K808" t="s">
        <v>42</v>
      </c>
      <c r="L808" t="s">
        <v>91</v>
      </c>
      <c r="M808" t="s">
        <v>92</v>
      </c>
      <c r="N808" t="s">
        <v>33</v>
      </c>
      <c r="O808" t="s">
        <v>20</v>
      </c>
      <c r="P808">
        <v>2.2000000000000002</v>
      </c>
      <c r="Q808">
        <v>1000</v>
      </c>
      <c r="R808">
        <v>84</v>
      </c>
      <c r="S808" t="s">
        <v>78</v>
      </c>
      <c r="T808" t="s">
        <v>30</v>
      </c>
      <c r="U808" t="s">
        <v>4509</v>
      </c>
      <c r="V808" t="s">
        <v>36</v>
      </c>
      <c r="W808" t="s">
        <v>82</v>
      </c>
      <c r="X808">
        <v>4</v>
      </c>
    </row>
    <row r="809" spans="2:24">
      <c r="B809" t="s">
        <v>967</v>
      </c>
      <c r="C809" t="s">
        <v>160</v>
      </c>
      <c r="D809" t="s">
        <v>55</v>
      </c>
      <c r="E809" t="s">
        <v>3549</v>
      </c>
      <c r="F809" t="s">
        <v>152</v>
      </c>
      <c r="G809" t="s">
        <v>90</v>
      </c>
      <c r="H809">
        <v>31</v>
      </c>
      <c r="I809" t="s">
        <v>3550</v>
      </c>
      <c r="J809" t="s">
        <v>79</v>
      </c>
      <c r="K809" t="s">
        <v>42</v>
      </c>
      <c r="L809" t="s">
        <v>91</v>
      </c>
      <c r="M809" t="s">
        <v>92</v>
      </c>
      <c r="N809" t="s">
        <v>33</v>
      </c>
      <c r="O809" t="s">
        <v>20</v>
      </c>
      <c r="P809">
        <v>2.2000000000000002</v>
      </c>
      <c r="Q809">
        <v>1000</v>
      </c>
      <c r="R809">
        <v>84</v>
      </c>
      <c r="S809" t="s">
        <v>78</v>
      </c>
      <c r="T809" t="s">
        <v>30</v>
      </c>
      <c r="U809" t="s">
        <v>4510</v>
      </c>
      <c r="V809" t="s">
        <v>36</v>
      </c>
      <c r="W809" t="s">
        <v>82</v>
      </c>
      <c r="X809">
        <v>4</v>
      </c>
    </row>
    <row r="810" spans="2:24">
      <c r="B810" t="s">
        <v>968</v>
      </c>
      <c r="C810" t="s">
        <v>160</v>
      </c>
      <c r="D810" t="s">
        <v>55</v>
      </c>
      <c r="E810" t="s">
        <v>3549</v>
      </c>
      <c r="F810" t="s">
        <v>152</v>
      </c>
      <c r="G810" t="s">
        <v>90</v>
      </c>
      <c r="H810">
        <v>31</v>
      </c>
      <c r="I810" t="s">
        <v>3550</v>
      </c>
      <c r="J810" t="s">
        <v>30</v>
      </c>
      <c r="K810" t="s">
        <v>42</v>
      </c>
      <c r="L810" t="s">
        <v>91</v>
      </c>
      <c r="M810" t="s">
        <v>92</v>
      </c>
      <c r="N810" t="s">
        <v>33</v>
      </c>
      <c r="O810" t="s">
        <v>20</v>
      </c>
      <c r="P810">
        <v>2.2000000000000002</v>
      </c>
      <c r="Q810">
        <v>1000</v>
      </c>
      <c r="R810">
        <v>84</v>
      </c>
      <c r="S810" t="s">
        <v>78</v>
      </c>
      <c r="T810" t="s">
        <v>30</v>
      </c>
      <c r="U810" t="s">
        <v>4511</v>
      </c>
      <c r="V810" t="s">
        <v>36</v>
      </c>
      <c r="W810" t="s">
        <v>82</v>
      </c>
      <c r="X810">
        <v>4</v>
      </c>
    </row>
    <row r="811" spans="2:24">
      <c r="B811" t="s">
        <v>969</v>
      </c>
      <c r="C811" t="s">
        <v>160</v>
      </c>
      <c r="D811" t="s">
        <v>41</v>
      </c>
      <c r="E811" t="s">
        <v>3549</v>
      </c>
      <c r="F811" t="s">
        <v>152</v>
      </c>
      <c r="G811" t="s">
        <v>90</v>
      </c>
      <c r="H811">
        <v>36</v>
      </c>
      <c r="I811" t="s">
        <v>3550</v>
      </c>
      <c r="J811" t="s">
        <v>63</v>
      </c>
      <c r="K811" t="s">
        <v>43</v>
      </c>
      <c r="L811" t="s">
        <v>91</v>
      </c>
      <c r="M811" t="s">
        <v>92</v>
      </c>
      <c r="N811" t="s">
        <v>33</v>
      </c>
      <c r="O811" t="s">
        <v>20</v>
      </c>
      <c r="P811">
        <v>2</v>
      </c>
      <c r="Q811">
        <v>1200</v>
      </c>
      <c r="R811">
        <v>81</v>
      </c>
      <c r="S811" t="s">
        <v>78</v>
      </c>
      <c r="T811" t="s">
        <v>30</v>
      </c>
      <c r="U811" t="s">
        <v>4512</v>
      </c>
      <c r="V811" t="s">
        <v>36</v>
      </c>
      <c r="W811" t="s">
        <v>82</v>
      </c>
      <c r="X811">
        <v>4</v>
      </c>
    </row>
    <row r="812" spans="2:24">
      <c r="B812" t="s">
        <v>970</v>
      </c>
      <c r="C812" t="s">
        <v>160</v>
      </c>
      <c r="D812" t="s">
        <v>41</v>
      </c>
      <c r="E812" t="s">
        <v>3549</v>
      </c>
      <c r="F812" t="s">
        <v>152</v>
      </c>
      <c r="G812" t="s">
        <v>90</v>
      </c>
      <c r="H812">
        <v>36</v>
      </c>
      <c r="I812" t="s">
        <v>3550</v>
      </c>
      <c r="J812" t="s">
        <v>28</v>
      </c>
      <c r="K812" t="s">
        <v>43</v>
      </c>
      <c r="L812" t="s">
        <v>91</v>
      </c>
      <c r="M812" t="s">
        <v>92</v>
      </c>
      <c r="N812" t="s">
        <v>33</v>
      </c>
      <c r="O812" t="s">
        <v>20</v>
      </c>
      <c r="P812">
        <v>2</v>
      </c>
      <c r="Q812">
        <v>1200</v>
      </c>
      <c r="R812">
        <v>81</v>
      </c>
      <c r="S812" t="s">
        <v>78</v>
      </c>
      <c r="T812" t="s">
        <v>30</v>
      </c>
      <c r="U812" t="s">
        <v>4513</v>
      </c>
      <c r="V812" t="s">
        <v>36</v>
      </c>
      <c r="W812" t="s">
        <v>82</v>
      </c>
      <c r="X812">
        <v>4</v>
      </c>
    </row>
    <row r="813" spans="2:24">
      <c r="B813" t="s">
        <v>971</v>
      </c>
      <c r="C813" t="s">
        <v>160</v>
      </c>
      <c r="D813" t="s">
        <v>41</v>
      </c>
      <c r="E813" t="s">
        <v>3549</v>
      </c>
      <c r="F813" t="s">
        <v>152</v>
      </c>
      <c r="G813" t="s">
        <v>90</v>
      </c>
      <c r="H813">
        <v>36</v>
      </c>
      <c r="I813" t="s">
        <v>3550</v>
      </c>
      <c r="J813" t="s">
        <v>79</v>
      </c>
      <c r="K813" t="s">
        <v>43</v>
      </c>
      <c r="L813" t="s">
        <v>91</v>
      </c>
      <c r="M813" t="s">
        <v>92</v>
      </c>
      <c r="N813" t="s">
        <v>33</v>
      </c>
      <c r="O813" t="s">
        <v>20</v>
      </c>
      <c r="P813">
        <v>2</v>
      </c>
      <c r="Q813">
        <v>1200</v>
      </c>
      <c r="R813">
        <v>81</v>
      </c>
      <c r="S813" t="s">
        <v>78</v>
      </c>
      <c r="T813" t="s">
        <v>30</v>
      </c>
      <c r="U813" t="s">
        <v>4514</v>
      </c>
      <c r="V813" t="s">
        <v>36</v>
      </c>
      <c r="W813" t="s">
        <v>82</v>
      </c>
      <c r="X813">
        <v>4</v>
      </c>
    </row>
    <row r="814" spans="2:24">
      <c r="B814" t="s">
        <v>972</v>
      </c>
      <c r="C814" t="s">
        <v>160</v>
      </c>
      <c r="D814" t="s">
        <v>41</v>
      </c>
      <c r="E814" t="s">
        <v>3549</v>
      </c>
      <c r="F814" t="s">
        <v>152</v>
      </c>
      <c r="G814" t="s">
        <v>90</v>
      </c>
      <c r="H814">
        <v>36</v>
      </c>
      <c r="I814" t="s">
        <v>3550</v>
      </c>
      <c r="J814" t="s">
        <v>30</v>
      </c>
      <c r="K814" t="s">
        <v>43</v>
      </c>
      <c r="L814" t="s">
        <v>91</v>
      </c>
      <c r="M814" t="s">
        <v>92</v>
      </c>
      <c r="N814" t="s">
        <v>33</v>
      </c>
      <c r="O814" t="s">
        <v>20</v>
      </c>
      <c r="P814">
        <v>2</v>
      </c>
      <c r="Q814">
        <v>1200</v>
      </c>
      <c r="R814">
        <v>81</v>
      </c>
      <c r="S814" t="s">
        <v>78</v>
      </c>
      <c r="T814" t="s">
        <v>30</v>
      </c>
      <c r="U814" t="s">
        <v>4515</v>
      </c>
      <c r="V814" t="s">
        <v>36</v>
      </c>
      <c r="W814" t="s">
        <v>82</v>
      </c>
      <c r="X814">
        <v>4</v>
      </c>
    </row>
    <row r="815" spans="2:24">
      <c r="B815" t="s">
        <v>973</v>
      </c>
      <c r="C815" t="s">
        <v>160</v>
      </c>
      <c r="D815" t="s">
        <v>55</v>
      </c>
      <c r="E815" t="s">
        <v>3549</v>
      </c>
      <c r="F815" t="s">
        <v>152</v>
      </c>
      <c r="G815" t="s">
        <v>90</v>
      </c>
      <c r="H815">
        <v>37</v>
      </c>
      <c r="I815" t="s">
        <v>3550</v>
      </c>
      <c r="J815" t="s">
        <v>63</v>
      </c>
      <c r="K815" t="s">
        <v>42</v>
      </c>
      <c r="L815" t="s">
        <v>91</v>
      </c>
      <c r="M815" t="s">
        <v>92</v>
      </c>
      <c r="N815" t="s">
        <v>33</v>
      </c>
      <c r="O815" t="s">
        <v>35</v>
      </c>
      <c r="P815">
        <v>2.9</v>
      </c>
      <c r="Q815">
        <v>1200</v>
      </c>
      <c r="R815">
        <v>84</v>
      </c>
      <c r="S815" t="s">
        <v>78</v>
      </c>
      <c r="T815" t="s">
        <v>30</v>
      </c>
      <c r="U815" t="s">
        <v>4516</v>
      </c>
      <c r="V815" t="s">
        <v>36</v>
      </c>
      <c r="W815" t="s">
        <v>82</v>
      </c>
      <c r="X815">
        <v>4</v>
      </c>
    </row>
    <row r="816" spans="2:24">
      <c r="B816" t="s">
        <v>974</v>
      </c>
      <c r="C816" t="s">
        <v>160</v>
      </c>
      <c r="D816" t="s">
        <v>55</v>
      </c>
      <c r="E816" t="s">
        <v>3549</v>
      </c>
      <c r="F816" t="s">
        <v>152</v>
      </c>
      <c r="G816" t="s">
        <v>90</v>
      </c>
      <c r="H816">
        <v>37</v>
      </c>
      <c r="I816" t="s">
        <v>3550</v>
      </c>
      <c r="J816" t="s">
        <v>28</v>
      </c>
      <c r="K816" t="s">
        <v>42</v>
      </c>
      <c r="L816" t="s">
        <v>91</v>
      </c>
      <c r="M816" t="s">
        <v>92</v>
      </c>
      <c r="N816" t="s">
        <v>33</v>
      </c>
      <c r="O816" t="s">
        <v>35</v>
      </c>
      <c r="P816">
        <v>2.9</v>
      </c>
      <c r="Q816">
        <v>1200</v>
      </c>
      <c r="R816">
        <v>84</v>
      </c>
      <c r="S816" t="s">
        <v>78</v>
      </c>
      <c r="T816" t="s">
        <v>30</v>
      </c>
      <c r="U816" t="s">
        <v>4517</v>
      </c>
      <c r="V816" t="s">
        <v>36</v>
      </c>
      <c r="W816" t="s">
        <v>82</v>
      </c>
      <c r="X816">
        <v>4</v>
      </c>
    </row>
    <row r="817" spans="2:24">
      <c r="B817" t="s">
        <v>975</v>
      </c>
      <c r="C817" t="s">
        <v>160</v>
      </c>
      <c r="D817" t="s">
        <v>55</v>
      </c>
      <c r="E817" t="s">
        <v>3549</v>
      </c>
      <c r="F817" t="s">
        <v>152</v>
      </c>
      <c r="G817" t="s">
        <v>90</v>
      </c>
      <c r="H817">
        <v>37</v>
      </c>
      <c r="I817" t="s">
        <v>3550</v>
      </c>
      <c r="J817" t="s">
        <v>79</v>
      </c>
      <c r="K817" t="s">
        <v>42</v>
      </c>
      <c r="L817" t="s">
        <v>91</v>
      </c>
      <c r="M817" t="s">
        <v>92</v>
      </c>
      <c r="N817" t="s">
        <v>33</v>
      </c>
      <c r="O817" t="s">
        <v>35</v>
      </c>
      <c r="P817">
        <v>2.9</v>
      </c>
      <c r="Q817">
        <v>1200</v>
      </c>
      <c r="R817">
        <v>84</v>
      </c>
      <c r="S817" t="s">
        <v>78</v>
      </c>
      <c r="T817" t="s">
        <v>30</v>
      </c>
      <c r="U817" t="s">
        <v>4518</v>
      </c>
      <c r="V817" t="s">
        <v>36</v>
      </c>
      <c r="W817" t="s">
        <v>82</v>
      </c>
      <c r="X817">
        <v>4</v>
      </c>
    </row>
    <row r="818" spans="2:24">
      <c r="B818" t="s">
        <v>976</v>
      </c>
      <c r="C818" t="s">
        <v>160</v>
      </c>
      <c r="D818" t="s">
        <v>55</v>
      </c>
      <c r="E818" t="s">
        <v>3549</v>
      </c>
      <c r="F818" t="s">
        <v>152</v>
      </c>
      <c r="G818" t="s">
        <v>90</v>
      </c>
      <c r="H818">
        <v>37</v>
      </c>
      <c r="I818" t="s">
        <v>3550</v>
      </c>
      <c r="J818" t="s">
        <v>30</v>
      </c>
      <c r="K818" t="s">
        <v>42</v>
      </c>
      <c r="L818" t="s">
        <v>91</v>
      </c>
      <c r="M818" t="s">
        <v>92</v>
      </c>
      <c r="N818" t="s">
        <v>33</v>
      </c>
      <c r="O818" t="s">
        <v>35</v>
      </c>
      <c r="P818">
        <v>2.9</v>
      </c>
      <c r="Q818">
        <v>1200</v>
      </c>
      <c r="R818">
        <v>84</v>
      </c>
      <c r="S818" t="s">
        <v>78</v>
      </c>
      <c r="T818" t="s">
        <v>30</v>
      </c>
      <c r="U818" t="s">
        <v>4519</v>
      </c>
      <c r="V818" t="s">
        <v>36</v>
      </c>
      <c r="W818" t="s">
        <v>82</v>
      </c>
      <c r="X818">
        <v>4</v>
      </c>
    </row>
    <row r="819" spans="2:24">
      <c r="B819" t="s">
        <v>977</v>
      </c>
      <c r="C819" t="s">
        <v>160</v>
      </c>
      <c r="D819" t="s">
        <v>55</v>
      </c>
      <c r="E819" t="s">
        <v>3549</v>
      </c>
      <c r="F819" t="s">
        <v>152</v>
      </c>
      <c r="G819" t="s">
        <v>90</v>
      </c>
      <c r="H819">
        <v>39</v>
      </c>
      <c r="I819" t="s">
        <v>3550</v>
      </c>
      <c r="J819" t="s">
        <v>63</v>
      </c>
      <c r="K819" t="s">
        <v>42</v>
      </c>
      <c r="L819" t="s">
        <v>91</v>
      </c>
      <c r="M819" t="s">
        <v>92</v>
      </c>
      <c r="N819" t="s">
        <v>33</v>
      </c>
      <c r="O819" t="s">
        <v>35</v>
      </c>
      <c r="P819">
        <v>2.9</v>
      </c>
      <c r="Q819">
        <v>1200</v>
      </c>
      <c r="R819">
        <v>87</v>
      </c>
      <c r="S819" t="s">
        <v>78</v>
      </c>
      <c r="T819" t="s">
        <v>30</v>
      </c>
      <c r="U819" t="s">
        <v>4520</v>
      </c>
      <c r="V819" t="s">
        <v>36</v>
      </c>
      <c r="W819" t="s">
        <v>82</v>
      </c>
      <c r="X819">
        <v>4</v>
      </c>
    </row>
    <row r="820" spans="2:24">
      <c r="B820" t="s">
        <v>978</v>
      </c>
      <c r="C820" t="s">
        <v>160</v>
      </c>
      <c r="D820" t="s">
        <v>55</v>
      </c>
      <c r="E820" t="s">
        <v>3549</v>
      </c>
      <c r="F820" t="s">
        <v>152</v>
      </c>
      <c r="G820" t="s">
        <v>90</v>
      </c>
      <c r="H820">
        <v>39</v>
      </c>
      <c r="I820" t="s">
        <v>3550</v>
      </c>
      <c r="J820" t="s">
        <v>28</v>
      </c>
      <c r="K820" t="s">
        <v>42</v>
      </c>
      <c r="L820" t="s">
        <v>91</v>
      </c>
      <c r="M820" t="s">
        <v>92</v>
      </c>
      <c r="N820" t="s">
        <v>33</v>
      </c>
      <c r="O820" t="s">
        <v>35</v>
      </c>
      <c r="P820">
        <v>2.9</v>
      </c>
      <c r="Q820">
        <v>1200</v>
      </c>
      <c r="R820">
        <v>87</v>
      </c>
      <c r="S820" t="s">
        <v>78</v>
      </c>
      <c r="T820" t="s">
        <v>30</v>
      </c>
      <c r="U820" t="s">
        <v>4521</v>
      </c>
      <c r="V820" t="s">
        <v>36</v>
      </c>
      <c r="W820" t="s">
        <v>82</v>
      </c>
      <c r="X820">
        <v>4</v>
      </c>
    </row>
    <row r="821" spans="2:24">
      <c r="B821" t="s">
        <v>979</v>
      </c>
      <c r="C821" t="s">
        <v>160</v>
      </c>
      <c r="D821" t="s">
        <v>55</v>
      </c>
      <c r="E821" t="s">
        <v>3549</v>
      </c>
      <c r="F821" t="s">
        <v>152</v>
      </c>
      <c r="G821" t="s">
        <v>90</v>
      </c>
      <c r="H821">
        <v>39</v>
      </c>
      <c r="I821" t="s">
        <v>3550</v>
      </c>
      <c r="J821" t="s">
        <v>79</v>
      </c>
      <c r="K821" t="s">
        <v>42</v>
      </c>
      <c r="L821" t="s">
        <v>91</v>
      </c>
      <c r="M821" t="s">
        <v>92</v>
      </c>
      <c r="N821" t="s">
        <v>33</v>
      </c>
      <c r="O821" t="s">
        <v>35</v>
      </c>
      <c r="P821">
        <v>2.9</v>
      </c>
      <c r="Q821">
        <v>1200</v>
      </c>
      <c r="R821">
        <v>87</v>
      </c>
      <c r="S821" t="s">
        <v>78</v>
      </c>
      <c r="T821" t="s">
        <v>30</v>
      </c>
      <c r="U821" t="s">
        <v>4522</v>
      </c>
      <c r="V821" t="s">
        <v>36</v>
      </c>
      <c r="W821" t="s">
        <v>82</v>
      </c>
      <c r="X821">
        <v>4</v>
      </c>
    </row>
    <row r="822" spans="2:24">
      <c r="B822" t="s">
        <v>980</v>
      </c>
      <c r="C822" t="s">
        <v>160</v>
      </c>
      <c r="D822" t="s">
        <v>55</v>
      </c>
      <c r="E822" t="s">
        <v>3549</v>
      </c>
      <c r="F822" t="s">
        <v>152</v>
      </c>
      <c r="G822" t="s">
        <v>90</v>
      </c>
      <c r="H822">
        <v>39</v>
      </c>
      <c r="I822" t="s">
        <v>3550</v>
      </c>
      <c r="J822" t="s">
        <v>30</v>
      </c>
      <c r="K822" t="s">
        <v>42</v>
      </c>
      <c r="L822" t="s">
        <v>91</v>
      </c>
      <c r="M822" t="s">
        <v>92</v>
      </c>
      <c r="N822" t="s">
        <v>33</v>
      </c>
      <c r="O822" t="s">
        <v>35</v>
      </c>
      <c r="P822">
        <v>2.9</v>
      </c>
      <c r="Q822">
        <v>1200</v>
      </c>
      <c r="R822">
        <v>87</v>
      </c>
      <c r="S822" t="s">
        <v>78</v>
      </c>
      <c r="T822" t="s">
        <v>30</v>
      </c>
      <c r="U822" t="s">
        <v>4523</v>
      </c>
      <c r="V822" t="s">
        <v>36</v>
      </c>
      <c r="W822" t="s">
        <v>82</v>
      </c>
      <c r="X822">
        <v>4</v>
      </c>
    </row>
    <row r="823" spans="2:24">
      <c r="B823" t="s">
        <v>981</v>
      </c>
      <c r="C823" t="s">
        <v>160</v>
      </c>
      <c r="D823" t="s">
        <v>41</v>
      </c>
      <c r="E823" t="s">
        <v>3549</v>
      </c>
      <c r="F823" t="s">
        <v>152</v>
      </c>
      <c r="G823" t="s">
        <v>93</v>
      </c>
      <c r="H823">
        <v>18</v>
      </c>
      <c r="I823" t="s">
        <v>3550</v>
      </c>
      <c r="J823" t="s">
        <v>63</v>
      </c>
      <c r="K823" t="s">
        <v>43</v>
      </c>
      <c r="L823" t="s">
        <v>91</v>
      </c>
      <c r="M823" t="s">
        <v>92</v>
      </c>
      <c r="N823" t="s">
        <v>81</v>
      </c>
      <c r="O823" t="s">
        <v>3552</v>
      </c>
      <c r="P823">
        <v>1.7</v>
      </c>
      <c r="Q823">
        <v>600</v>
      </c>
      <c r="R823">
        <v>78</v>
      </c>
      <c r="S823" t="s">
        <v>78</v>
      </c>
      <c r="T823" t="s">
        <v>30</v>
      </c>
      <c r="U823" t="s">
        <v>4524</v>
      </c>
      <c r="V823" t="s">
        <v>36</v>
      </c>
      <c r="W823" t="s">
        <v>82</v>
      </c>
      <c r="X823">
        <v>4</v>
      </c>
    </row>
    <row r="824" spans="2:24">
      <c r="B824" t="s">
        <v>982</v>
      </c>
      <c r="C824" t="s">
        <v>160</v>
      </c>
      <c r="D824" t="s">
        <v>41</v>
      </c>
      <c r="E824" t="s">
        <v>3549</v>
      </c>
      <c r="F824" t="s">
        <v>152</v>
      </c>
      <c r="G824" t="s">
        <v>93</v>
      </c>
      <c r="H824">
        <v>18</v>
      </c>
      <c r="I824" t="s">
        <v>3550</v>
      </c>
      <c r="J824" t="s">
        <v>28</v>
      </c>
      <c r="K824" t="s">
        <v>43</v>
      </c>
      <c r="L824" t="s">
        <v>91</v>
      </c>
      <c r="M824" t="s">
        <v>92</v>
      </c>
      <c r="N824" t="s">
        <v>81</v>
      </c>
      <c r="O824" t="s">
        <v>3552</v>
      </c>
      <c r="P824">
        <v>1.7</v>
      </c>
      <c r="Q824">
        <v>600</v>
      </c>
      <c r="R824">
        <v>78</v>
      </c>
      <c r="S824" t="s">
        <v>78</v>
      </c>
      <c r="T824" t="s">
        <v>30</v>
      </c>
      <c r="U824" t="s">
        <v>4525</v>
      </c>
      <c r="V824" t="s">
        <v>36</v>
      </c>
      <c r="W824" t="s">
        <v>82</v>
      </c>
      <c r="X824">
        <v>4</v>
      </c>
    </row>
    <row r="825" spans="2:24">
      <c r="B825" t="s">
        <v>983</v>
      </c>
      <c r="C825" t="s">
        <v>160</v>
      </c>
      <c r="D825" t="s">
        <v>41</v>
      </c>
      <c r="E825" t="s">
        <v>3549</v>
      </c>
      <c r="F825" t="s">
        <v>152</v>
      </c>
      <c r="G825" t="s">
        <v>93</v>
      </c>
      <c r="H825">
        <v>18</v>
      </c>
      <c r="I825" t="s">
        <v>3550</v>
      </c>
      <c r="J825" t="s">
        <v>79</v>
      </c>
      <c r="K825" t="s">
        <v>43</v>
      </c>
      <c r="L825" t="s">
        <v>91</v>
      </c>
      <c r="M825" t="s">
        <v>92</v>
      </c>
      <c r="N825" t="s">
        <v>81</v>
      </c>
      <c r="O825" t="s">
        <v>3552</v>
      </c>
      <c r="P825">
        <v>1.7</v>
      </c>
      <c r="Q825">
        <v>600</v>
      </c>
      <c r="R825">
        <v>78</v>
      </c>
      <c r="S825" t="s">
        <v>78</v>
      </c>
      <c r="T825" t="s">
        <v>30</v>
      </c>
      <c r="U825" t="s">
        <v>4526</v>
      </c>
      <c r="V825" t="s">
        <v>36</v>
      </c>
      <c r="W825" t="s">
        <v>82</v>
      </c>
      <c r="X825">
        <v>4</v>
      </c>
    </row>
    <row r="826" spans="2:24">
      <c r="B826" t="s">
        <v>984</v>
      </c>
      <c r="C826" t="s">
        <v>160</v>
      </c>
      <c r="D826" t="s">
        <v>41</v>
      </c>
      <c r="E826" t="s">
        <v>3549</v>
      </c>
      <c r="F826" t="s">
        <v>152</v>
      </c>
      <c r="G826" t="s">
        <v>93</v>
      </c>
      <c r="H826">
        <v>18</v>
      </c>
      <c r="I826" t="s">
        <v>3550</v>
      </c>
      <c r="J826" t="s">
        <v>30</v>
      </c>
      <c r="K826" t="s">
        <v>43</v>
      </c>
      <c r="L826" t="s">
        <v>91</v>
      </c>
      <c r="M826" t="s">
        <v>92</v>
      </c>
      <c r="N826" t="s">
        <v>81</v>
      </c>
      <c r="O826" t="s">
        <v>3552</v>
      </c>
      <c r="P826">
        <v>1.7</v>
      </c>
      <c r="Q826">
        <v>600</v>
      </c>
      <c r="R826">
        <v>78</v>
      </c>
      <c r="S826" t="s">
        <v>78</v>
      </c>
      <c r="T826" t="s">
        <v>30</v>
      </c>
      <c r="U826" t="s">
        <v>4527</v>
      </c>
      <c r="V826" t="s">
        <v>36</v>
      </c>
      <c r="W826" t="s">
        <v>82</v>
      </c>
      <c r="X826">
        <v>4</v>
      </c>
    </row>
    <row r="827" spans="2:24">
      <c r="B827" t="s">
        <v>985</v>
      </c>
      <c r="C827" t="s">
        <v>160</v>
      </c>
      <c r="D827" t="s">
        <v>55</v>
      </c>
      <c r="E827" t="s">
        <v>3549</v>
      </c>
      <c r="F827" t="s">
        <v>152</v>
      </c>
      <c r="G827" t="s">
        <v>93</v>
      </c>
      <c r="H827">
        <v>19</v>
      </c>
      <c r="I827" t="s">
        <v>3550</v>
      </c>
      <c r="J827" t="s">
        <v>63</v>
      </c>
      <c r="K827" t="s">
        <v>42</v>
      </c>
      <c r="L827" t="s">
        <v>91</v>
      </c>
      <c r="M827" t="s">
        <v>92</v>
      </c>
      <c r="N827" t="s">
        <v>81</v>
      </c>
      <c r="O827" t="s">
        <v>20</v>
      </c>
      <c r="P827">
        <v>0.8</v>
      </c>
      <c r="Q827">
        <v>600</v>
      </c>
      <c r="R827">
        <v>81</v>
      </c>
      <c r="S827" t="s">
        <v>78</v>
      </c>
      <c r="T827" t="s">
        <v>30</v>
      </c>
      <c r="U827" t="s">
        <v>4528</v>
      </c>
      <c r="V827" t="s">
        <v>36</v>
      </c>
      <c r="W827" t="s">
        <v>82</v>
      </c>
      <c r="X827">
        <v>4</v>
      </c>
    </row>
    <row r="828" spans="2:24">
      <c r="B828" t="s">
        <v>986</v>
      </c>
      <c r="C828" t="s">
        <v>160</v>
      </c>
      <c r="D828" t="s">
        <v>55</v>
      </c>
      <c r="E828" t="s">
        <v>3549</v>
      </c>
      <c r="F828" t="s">
        <v>152</v>
      </c>
      <c r="G828" t="s">
        <v>93</v>
      </c>
      <c r="H828">
        <v>19</v>
      </c>
      <c r="I828" t="s">
        <v>3550</v>
      </c>
      <c r="J828" t="s">
        <v>28</v>
      </c>
      <c r="K828" t="s">
        <v>42</v>
      </c>
      <c r="L828" t="s">
        <v>91</v>
      </c>
      <c r="M828" t="s">
        <v>92</v>
      </c>
      <c r="N828" t="s">
        <v>81</v>
      </c>
      <c r="O828" t="s">
        <v>20</v>
      </c>
      <c r="P828">
        <v>0.8</v>
      </c>
      <c r="Q828">
        <v>600</v>
      </c>
      <c r="R828">
        <v>81</v>
      </c>
      <c r="S828" t="s">
        <v>78</v>
      </c>
      <c r="T828" t="s">
        <v>30</v>
      </c>
      <c r="U828" t="s">
        <v>4529</v>
      </c>
      <c r="V828" t="s">
        <v>36</v>
      </c>
      <c r="W828" t="s">
        <v>82</v>
      </c>
      <c r="X828">
        <v>4</v>
      </c>
    </row>
    <row r="829" spans="2:24">
      <c r="B829" t="s">
        <v>987</v>
      </c>
      <c r="C829" t="s">
        <v>160</v>
      </c>
      <c r="D829" t="s">
        <v>55</v>
      </c>
      <c r="E829" t="s">
        <v>3549</v>
      </c>
      <c r="F829" t="s">
        <v>152</v>
      </c>
      <c r="G829" t="s">
        <v>93</v>
      </c>
      <c r="H829">
        <v>19</v>
      </c>
      <c r="I829" t="s">
        <v>3550</v>
      </c>
      <c r="J829" t="s">
        <v>79</v>
      </c>
      <c r="K829" t="s">
        <v>42</v>
      </c>
      <c r="L829" t="s">
        <v>91</v>
      </c>
      <c r="M829" t="s">
        <v>92</v>
      </c>
      <c r="N829" t="s">
        <v>81</v>
      </c>
      <c r="O829" t="s">
        <v>20</v>
      </c>
      <c r="P829">
        <v>0.8</v>
      </c>
      <c r="Q829">
        <v>600</v>
      </c>
      <c r="R829">
        <v>81</v>
      </c>
      <c r="S829" t="s">
        <v>78</v>
      </c>
      <c r="T829" t="s">
        <v>30</v>
      </c>
      <c r="U829" t="s">
        <v>4530</v>
      </c>
      <c r="V829" t="s">
        <v>36</v>
      </c>
      <c r="W829" t="s">
        <v>82</v>
      </c>
      <c r="X829">
        <v>4</v>
      </c>
    </row>
    <row r="830" spans="2:24">
      <c r="B830" t="s">
        <v>988</v>
      </c>
      <c r="C830" t="s">
        <v>160</v>
      </c>
      <c r="D830" t="s">
        <v>55</v>
      </c>
      <c r="E830" t="s">
        <v>3549</v>
      </c>
      <c r="F830" t="s">
        <v>152</v>
      </c>
      <c r="G830" t="s">
        <v>93</v>
      </c>
      <c r="H830">
        <v>19</v>
      </c>
      <c r="I830" t="s">
        <v>3550</v>
      </c>
      <c r="J830" t="s">
        <v>30</v>
      </c>
      <c r="K830" t="s">
        <v>42</v>
      </c>
      <c r="L830" t="s">
        <v>91</v>
      </c>
      <c r="M830" t="s">
        <v>92</v>
      </c>
      <c r="N830" t="s">
        <v>81</v>
      </c>
      <c r="O830" t="s">
        <v>20</v>
      </c>
      <c r="P830">
        <v>0.8</v>
      </c>
      <c r="Q830">
        <v>600</v>
      </c>
      <c r="R830">
        <v>81</v>
      </c>
      <c r="S830" t="s">
        <v>78</v>
      </c>
      <c r="T830" t="s">
        <v>30</v>
      </c>
      <c r="U830" t="s">
        <v>4531</v>
      </c>
      <c r="V830" t="s">
        <v>36</v>
      </c>
      <c r="W830" t="s">
        <v>82</v>
      </c>
      <c r="X830">
        <v>4</v>
      </c>
    </row>
    <row r="831" spans="2:24">
      <c r="B831" t="s">
        <v>989</v>
      </c>
      <c r="C831" t="s">
        <v>160</v>
      </c>
      <c r="D831" t="s">
        <v>41</v>
      </c>
      <c r="E831" t="s">
        <v>3549</v>
      </c>
      <c r="F831" t="s">
        <v>152</v>
      </c>
      <c r="G831" t="s">
        <v>93</v>
      </c>
      <c r="H831">
        <v>24</v>
      </c>
      <c r="I831" t="s">
        <v>3550</v>
      </c>
      <c r="J831" t="s">
        <v>63</v>
      </c>
      <c r="K831" t="s">
        <v>43</v>
      </c>
      <c r="L831" t="s">
        <v>91</v>
      </c>
      <c r="M831" t="s">
        <v>92</v>
      </c>
      <c r="N831" t="s">
        <v>81</v>
      </c>
      <c r="O831" t="s">
        <v>3552</v>
      </c>
      <c r="P831">
        <v>1.7</v>
      </c>
      <c r="Q831">
        <v>800</v>
      </c>
      <c r="R831">
        <v>78</v>
      </c>
      <c r="S831" t="s">
        <v>78</v>
      </c>
      <c r="T831" t="s">
        <v>30</v>
      </c>
      <c r="U831" t="s">
        <v>4532</v>
      </c>
      <c r="V831" t="s">
        <v>36</v>
      </c>
      <c r="W831" t="s">
        <v>82</v>
      </c>
      <c r="X831">
        <v>4</v>
      </c>
    </row>
    <row r="832" spans="2:24">
      <c r="B832" t="s">
        <v>990</v>
      </c>
      <c r="C832" t="s">
        <v>160</v>
      </c>
      <c r="D832" t="s">
        <v>41</v>
      </c>
      <c r="E832" t="s">
        <v>3549</v>
      </c>
      <c r="F832" t="s">
        <v>152</v>
      </c>
      <c r="G832" t="s">
        <v>93</v>
      </c>
      <c r="H832">
        <v>24</v>
      </c>
      <c r="I832" t="s">
        <v>3550</v>
      </c>
      <c r="J832" t="s">
        <v>28</v>
      </c>
      <c r="K832" t="s">
        <v>43</v>
      </c>
      <c r="L832" t="s">
        <v>91</v>
      </c>
      <c r="M832" t="s">
        <v>92</v>
      </c>
      <c r="N832" t="s">
        <v>81</v>
      </c>
      <c r="O832" t="s">
        <v>3552</v>
      </c>
      <c r="P832">
        <v>1.7</v>
      </c>
      <c r="Q832">
        <v>800</v>
      </c>
      <c r="R832">
        <v>78</v>
      </c>
      <c r="S832" t="s">
        <v>78</v>
      </c>
      <c r="T832" t="s">
        <v>30</v>
      </c>
      <c r="U832" t="s">
        <v>4533</v>
      </c>
      <c r="V832" t="s">
        <v>36</v>
      </c>
      <c r="W832" t="s">
        <v>82</v>
      </c>
      <c r="X832">
        <v>4</v>
      </c>
    </row>
    <row r="833" spans="2:24">
      <c r="B833" t="s">
        <v>991</v>
      </c>
      <c r="C833" t="s">
        <v>160</v>
      </c>
      <c r="D833" t="s">
        <v>41</v>
      </c>
      <c r="E833" t="s">
        <v>3549</v>
      </c>
      <c r="F833" t="s">
        <v>152</v>
      </c>
      <c r="G833" t="s">
        <v>93</v>
      </c>
      <c r="H833">
        <v>24</v>
      </c>
      <c r="I833" t="s">
        <v>3550</v>
      </c>
      <c r="J833" t="s">
        <v>79</v>
      </c>
      <c r="K833" t="s">
        <v>43</v>
      </c>
      <c r="L833" t="s">
        <v>91</v>
      </c>
      <c r="M833" t="s">
        <v>92</v>
      </c>
      <c r="N833" t="s">
        <v>81</v>
      </c>
      <c r="O833" t="s">
        <v>3552</v>
      </c>
      <c r="P833">
        <v>1.7</v>
      </c>
      <c r="Q833">
        <v>800</v>
      </c>
      <c r="R833">
        <v>78</v>
      </c>
      <c r="S833" t="s">
        <v>78</v>
      </c>
      <c r="T833" t="s">
        <v>30</v>
      </c>
      <c r="U833" t="s">
        <v>4534</v>
      </c>
      <c r="V833" t="s">
        <v>36</v>
      </c>
      <c r="W833" t="s">
        <v>82</v>
      </c>
      <c r="X833">
        <v>4</v>
      </c>
    </row>
    <row r="834" spans="2:24">
      <c r="B834" t="s">
        <v>992</v>
      </c>
      <c r="C834" t="s">
        <v>160</v>
      </c>
      <c r="D834" t="s">
        <v>41</v>
      </c>
      <c r="E834" t="s">
        <v>3549</v>
      </c>
      <c r="F834" t="s">
        <v>152</v>
      </c>
      <c r="G834" t="s">
        <v>93</v>
      </c>
      <c r="H834">
        <v>24</v>
      </c>
      <c r="I834" t="s">
        <v>3550</v>
      </c>
      <c r="J834" t="s">
        <v>30</v>
      </c>
      <c r="K834" t="s">
        <v>43</v>
      </c>
      <c r="L834" t="s">
        <v>91</v>
      </c>
      <c r="M834" t="s">
        <v>92</v>
      </c>
      <c r="N834" t="s">
        <v>81</v>
      </c>
      <c r="O834" t="s">
        <v>3552</v>
      </c>
      <c r="P834">
        <v>1.7</v>
      </c>
      <c r="Q834">
        <v>800</v>
      </c>
      <c r="R834">
        <v>78</v>
      </c>
      <c r="S834" t="s">
        <v>78</v>
      </c>
      <c r="T834" t="s">
        <v>30</v>
      </c>
      <c r="U834" t="s">
        <v>4535</v>
      </c>
      <c r="V834" t="s">
        <v>36</v>
      </c>
      <c r="W834" t="s">
        <v>82</v>
      </c>
      <c r="X834">
        <v>4</v>
      </c>
    </row>
    <row r="835" spans="2:24">
      <c r="B835" t="s">
        <v>993</v>
      </c>
      <c r="C835" t="s">
        <v>160</v>
      </c>
      <c r="D835" t="s">
        <v>55</v>
      </c>
      <c r="E835" t="s">
        <v>3549</v>
      </c>
      <c r="F835" t="s">
        <v>152</v>
      </c>
      <c r="G835" t="s">
        <v>93</v>
      </c>
      <c r="H835">
        <v>25</v>
      </c>
      <c r="I835" t="s">
        <v>3550</v>
      </c>
      <c r="J835" t="s">
        <v>63</v>
      </c>
      <c r="K835" t="s">
        <v>42</v>
      </c>
      <c r="L835" t="s">
        <v>91</v>
      </c>
      <c r="M835" t="s">
        <v>92</v>
      </c>
      <c r="N835" t="s">
        <v>81</v>
      </c>
      <c r="O835" t="s">
        <v>20</v>
      </c>
      <c r="P835">
        <v>1.7</v>
      </c>
      <c r="Q835">
        <v>800</v>
      </c>
      <c r="R835">
        <v>81</v>
      </c>
      <c r="S835" t="s">
        <v>78</v>
      </c>
      <c r="T835" t="s">
        <v>30</v>
      </c>
      <c r="U835" t="s">
        <v>4536</v>
      </c>
      <c r="V835" t="s">
        <v>36</v>
      </c>
      <c r="W835" t="s">
        <v>82</v>
      </c>
      <c r="X835">
        <v>4</v>
      </c>
    </row>
    <row r="836" spans="2:24">
      <c r="B836" t="s">
        <v>994</v>
      </c>
      <c r="C836" t="s">
        <v>160</v>
      </c>
      <c r="D836" t="s">
        <v>55</v>
      </c>
      <c r="E836" t="s">
        <v>3549</v>
      </c>
      <c r="F836" t="s">
        <v>152</v>
      </c>
      <c r="G836" t="s">
        <v>93</v>
      </c>
      <c r="H836">
        <v>25</v>
      </c>
      <c r="I836" t="s">
        <v>3550</v>
      </c>
      <c r="J836" t="s">
        <v>28</v>
      </c>
      <c r="K836" t="s">
        <v>42</v>
      </c>
      <c r="L836" t="s">
        <v>91</v>
      </c>
      <c r="M836" t="s">
        <v>92</v>
      </c>
      <c r="N836" t="s">
        <v>81</v>
      </c>
      <c r="O836" t="s">
        <v>20</v>
      </c>
      <c r="P836">
        <v>1.7</v>
      </c>
      <c r="Q836">
        <v>800</v>
      </c>
      <c r="R836">
        <v>81</v>
      </c>
      <c r="S836" t="s">
        <v>78</v>
      </c>
      <c r="T836" t="s">
        <v>30</v>
      </c>
      <c r="U836" t="s">
        <v>4537</v>
      </c>
      <c r="V836" t="s">
        <v>36</v>
      </c>
      <c r="W836" t="s">
        <v>82</v>
      </c>
      <c r="X836">
        <v>4</v>
      </c>
    </row>
    <row r="837" spans="2:24">
      <c r="B837" t="s">
        <v>995</v>
      </c>
      <c r="C837" t="s">
        <v>160</v>
      </c>
      <c r="D837" t="s">
        <v>55</v>
      </c>
      <c r="E837" t="s">
        <v>3549</v>
      </c>
      <c r="F837" t="s">
        <v>152</v>
      </c>
      <c r="G837" t="s">
        <v>93</v>
      </c>
      <c r="H837">
        <v>25</v>
      </c>
      <c r="I837" t="s">
        <v>3550</v>
      </c>
      <c r="J837" t="s">
        <v>79</v>
      </c>
      <c r="K837" t="s">
        <v>42</v>
      </c>
      <c r="L837" t="s">
        <v>91</v>
      </c>
      <c r="M837" t="s">
        <v>92</v>
      </c>
      <c r="N837" t="s">
        <v>81</v>
      </c>
      <c r="O837" t="s">
        <v>20</v>
      </c>
      <c r="P837">
        <v>1.7</v>
      </c>
      <c r="Q837">
        <v>800</v>
      </c>
      <c r="R837">
        <v>81</v>
      </c>
      <c r="S837" t="s">
        <v>78</v>
      </c>
      <c r="T837" t="s">
        <v>30</v>
      </c>
      <c r="U837" t="s">
        <v>4538</v>
      </c>
      <c r="V837" t="s">
        <v>36</v>
      </c>
      <c r="W837" t="s">
        <v>82</v>
      </c>
      <c r="X837">
        <v>4</v>
      </c>
    </row>
    <row r="838" spans="2:24">
      <c r="B838" t="s">
        <v>996</v>
      </c>
      <c r="C838" t="s">
        <v>160</v>
      </c>
      <c r="D838" t="s">
        <v>55</v>
      </c>
      <c r="E838" t="s">
        <v>3549</v>
      </c>
      <c r="F838" t="s">
        <v>152</v>
      </c>
      <c r="G838" t="s">
        <v>93</v>
      </c>
      <c r="H838">
        <v>25</v>
      </c>
      <c r="I838" t="s">
        <v>3550</v>
      </c>
      <c r="J838" t="s">
        <v>30</v>
      </c>
      <c r="K838" t="s">
        <v>42</v>
      </c>
      <c r="L838" t="s">
        <v>91</v>
      </c>
      <c r="M838" t="s">
        <v>92</v>
      </c>
      <c r="N838" t="s">
        <v>81</v>
      </c>
      <c r="O838" t="s">
        <v>20</v>
      </c>
      <c r="P838">
        <v>1.7</v>
      </c>
      <c r="Q838">
        <v>800</v>
      </c>
      <c r="R838">
        <v>81</v>
      </c>
      <c r="S838" t="s">
        <v>78</v>
      </c>
      <c r="T838" t="s">
        <v>30</v>
      </c>
      <c r="U838" t="s">
        <v>4539</v>
      </c>
      <c r="V838" t="s">
        <v>36</v>
      </c>
      <c r="W838" t="s">
        <v>82</v>
      </c>
      <c r="X838">
        <v>4</v>
      </c>
    </row>
    <row r="839" spans="2:24">
      <c r="B839" t="s">
        <v>997</v>
      </c>
      <c r="C839" t="s">
        <v>160</v>
      </c>
      <c r="D839" t="s">
        <v>41</v>
      </c>
      <c r="E839" t="s">
        <v>3549</v>
      </c>
      <c r="F839" t="s">
        <v>152</v>
      </c>
      <c r="G839" t="s">
        <v>93</v>
      </c>
      <c r="H839">
        <v>30</v>
      </c>
      <c r="I839" t="s">
        <v>3550</v>
      </c>
      <c r="J839" t="s">
        <v>63</v>
      </c>
      <c r="K839" t="s">
        <v>43</v>
      </c>
      <c r="L839" t="s">
        <v>91</v>
      </c>
      <c r="M839" t="s">
        <v>92</v>
      </c>
      <c r="N839" t="s">
        <v>81</v>
      </c>
      <c r="O839" t="s">
        <v>20</v>
      </c>
      <c r="P839">
        <v>2</v>
      </c>
      <c r="Q839">
        <v>1000</v>
      </c>
      <c r="R839">
        <v>81</v>
      </c>
      <c r="S839" t="s">
        <v>78</v>
      </c>
      <c r="T839" t="s">
        <v>30</v>
      </c>
      <c r="U839" t="s">
        <v>4540</v>
      </c>
      <c r="V839" t="s">
        <v>36</v>
      </c>
      <c r="W839" t="s">
        <v>82</v>
      </c>
      <c r="X839">
        <v>4</v>
      </c>
    </row>
    <row r="840" spans="2:24">
      <c r="B840" t="s">
        <v>998</v>
      </c>
      <c r="C840" t="s">
        <v>160</v>
      </c>
      <c r="D840" t="s">
        <v>41</v>
      </c>
      <c r="E840" t="s">
        <v>3549</v>
      </c>
      <c r="F840" t="s">
        <v>152</v>
      </c>
      <c r="G840" t="s">
        <v>93</v>
      </c>
      <c r="H840">
        <v>30</v>
      </c>
      <c r="I840" t="s">
        <v>3550</v>
      </c>
      <c r="J840" t="s">
        <v>28</v>
      </c>
      <c r="K840" t="s">
        <v>43</v>
      </c>
      <c r="L840" t="s">
        <v>91</v>
      </c>
      <c r="M840" t="s">
        <v>92</v>
      </c>
      <c r="N840" t="s">
        <v>81</v>
      </c>
      <c r="O840" t="s">
        <v>20</v>
      </c>
      <c r="P840">
        <v>2</v>
      </c>
      <c r="Q840">
        <v>1000</v>
      </c>
      <c r="R840">
        <v>81</v>
      </c>
      <c r="S840" t="s">
        <v>78</v>
      </c>
      <c r="T840" t="s">
        <v>30</v>
      </c>
      <c r="U840" t="s">
        <v>4541</v>
      </c>
      <c r="V840" t="s">
        <v>36</v>
      </c>
      <c r="W840" t="s">
        <v>82</v>
      </c>
      <c r="X840">
        <v>4</v>
      </c>
    </row>
    <row r="841" spans="2:24">
      <c r="B841" t="s">
        <v>999</v>
      </c>
      <c r="C841" t="s">
        <v>160</v>
      </c>
      <c r="D841" t="s">
        <v>41</v>
      </c>
      <c r="E841" t="s">
        <v>3549</v>
      </c>
      <c r="F841" t="s">
        <v>152</v>
      </c>
      <c r="G841" t="s">
        <v>93</v>
      </c>
      <c r="H841">
        <v>30</v>
      </c>
      <c r="I841" t="s">
        <v>3550</v>
      </c>
      <c r="J841" t="s">
        <v>79</v>
      </c>
      <c r="K841" t="s">
        <v>43</v>
      </c>
      <c r="L841" t="s">
        <v>91</v>
      </c>
      <c r="M841" t="s">
        <v>92</v>
      </c>
      <c r="N841" t="s">
        <v>81</v>
      </c>
      <c r="O841" t="s">
        <v>20</v>
      </c>
      <c r="P841">
        <v>2</v>
      </c>
      <c r="Q841">
        <v>1000</v>
      </c>
      <c r="R841">
        <v>81</v>
      </c>
      <c r="S841" t="s">
        <v>78</v>
      </c>
      <c r="T841" t="s">
        <v>30</v>
      </c>
      <c r="U841" t="s">
        <v>4542</v>
      </c>
      <c r="V841" t="s">
        <v>36</v>
      </c>
      <c r="W841" t="s">
        <v>82</v>
      </c>
      <c r="X841">
        <v>4</v>
      </c>
    </row>
    <row r="842" spans="2:24">
      <c r="B842" t="s">
        <v>1000</v>
      </c>
      <c r="C842" t="s">
        <v>160</v>
      </c>
      <c r="D842" t="s">
        <v>41</v>
      </c>
      <c r="E842" t="s">
        <v>3549</v>
      </c>
      <c r="F842" t="s">
        <v>152</v>
      </c>
      <c r="G842" t="s">
        <v>93</v>
      </c>
      <c r="H842">
        <v>30</v>
      </c>
      <c r="I842" t="s">
        <v>3550</v>
      </c>
      <c r="J842" t="s">
        <v>30</v>
      </c>
      <c r="K842" t="s">
        <v>43</v>
      </c>
      <c r="L842" t="s">
        <v>91</v>
      </c>
      <c r="M842" t="s">
        <v>92</v>
      </c>
      <c r="N842" t="s">
        <v>81</v>
      </c>
      <c r="O842" t="s">
        <v>20</v>
      </c>
      <c r="P842">
        <v>2</v>
      </c>
      <c r="Q842">
        <v>1000</v>
      </c>
      <c r="R842">
        <v>81</v>
      </c>
      <c r="S842" t="s">
        <v>78</v>
      </c>
      <c r="T842" t="s">
        <v>30</v>
      </c>
      <c r="U842" t="s">
        <v>4543</v>
      </c>
      <c r="V842" t="s">
        <v>36</v>
      </c>
      <c r="W842" t="s">
        <v>82</v>
      </c>
      <c r="X842">
        <v>4</v>
      </c>
    </row>
    <row r="843" spans="2:24">
      <c r="B843" t="s">
        <v>1001</v>
      </c>
      <c r="C843" t="s">
        <v>160</v>
      </c>
      <c r="D843" t="s">
        <v>55</v>
      </c>
      <c r="E843" t="s">
        <v>3549</v>
      </c>
      <c r="F843" t="s">
        <v>152</v>
      </c>
      <c r="G843" t="s">
        <v>93</v>
      </c>
      <c r="H843">
        <v>31</v>
      </c>
      <c r="I843" t="s">
        <v>3550</v>
      </c>
      <c r="J843" t="s">
        <v>63</v>
      </c>
      <c r="K843" t="s">
        <v>42</v>
      </c>
      <c r="L843" t="s">
        <v>91</v>
      </c>
      <c r="M843" t="s">
        <v>92</v>
      </c>
      <c r="N843" t="s">
        <v>81</v>
      </c>
      <c r="O843" t="s">
        <v>20</v>
      </c>
      <c r="P843">
        <v>2.2000000000000002</v>
      </c>
      <c r="Q843">
        <v>1000</v>
      </c>
      <c r="R843">
        <v>84</v>
      </c>
      <c r="S843" t="s">
        <v>78</v>
      </c>
      <c r="T843" t="s">
        <v>30</v>
      </c>
      <c r="U843" t="s">
        <v>4544</v>
      </c>
      <c r="V843" t="s">
        <v>36</v>
      </c>
      <c r="W843" t="s">
        <v>82</v>
      </c>
      <c r="X843">
        <v>4</v>
      </c>
    </row>
    <row r="844" spans="2:24">
      <c r="B844" t="s">
        <v>1002</v>
      </c>
      <c r="C844" t="s">
        <v>160</v>
      </c>
      <c r="D844" t="s">
        <v>55</v>
      </c>
      <c r="E844" t="s">
        <v>3549</v>
      </c>
      <c r="F844" t="s">
        <v>152</v>
      </c>
      <c r="G844" t="s">
        <v>93</v>
      </c>
      <c r="H844">
        <v>31</v>
      </c>
      <c r="I844" t="s">
        <v>3550</v>
      </c>
      <c r="J844" t="s">
        <v>28</v>
      </c>
      <c r="K844" t="s">
        <v>42</v>
      </c>
      <c r="L844" t="s">
        <v>91</v>
      </c>
      <c r="M844" t="s">
        <v>92</v>
      </c>
      <c r="N844" t="s">
        <v>81</v>
      </c>
      <c r="O844" t="s">
        <v>20</v>
      </c>
      <c r="P844">
        <v>2.2000000000000002</v>
      </c>
      <c r="Q844">
        <v>1000</v>
      </c>
      <c r="R844">
        <v>84</v>
      </c>
      <c r="S844" t="s">
        <v>78</v>
      </c>
      <c r="T844" t="s">
        <v>30</v>
      </c>
      <c r="U844" t="s">
        <v>4545</v>
      </c>
      <c r="V844" t="s">
        <v>36</v>
      </c>
      <c r="W844" t="s">
        <v>82</v>
      </c>
      <c r="X844">
        <v>4</v>
      </c>
    </row>
    <row r="845" spans="2:24">
      <c r="B845" t="s">
        <v>1003</v>
      </c>
      <c r="C845" t="s">
        <v>160</v>
      </c>
      <c r="D845" t="s">
        <v>55</v>
      </c>
      <c r="E845" t="s">
        <v>3549</v>
      </c>
      <c r="F845" t="s">
        <v>152</v>
      </c>
      <c r="G845" t="s">
        <v>93</v>
      </c>
      <c r="H845">
        <v>31</v>
      </c>
      <c r="I845" t="s">
        <v>3550</v>
      </c>
      <c r="J845" t="s">
        <v>79</v>
      </c>
      <c r="K845" t="s">
        <v>42</v>
      </c>
      <c r="L845" t="s">
        <v>91</v>
      </c>
      <c r="M845" t="s">
        <v>92</v>
      </c>
      <c r="N845" t="s">
        <v>81</v>
      </c>
      <c r="O845" t="s">
        <v>20</v>
      </c>
      <c r="P845">
        <v>2.2000000000000002</v>
      </c>
      <c r="Q845">
        <v>1000</v>
      </c>
      <c r="R845">
        <v>84</v>
      </c>
      <c r="S845" t="s">
        <v>78</v>
      </c>
      <c r="T845" t="s">
        <v>30</v>
      </c>
      <c r="U845" t="s">
        <v>4546</v>
      </c>
      <c r="V845" t="s">
        <v>36</v>
      </c>
      <c r="W845" t="s">
        <v>82</v>
      </c>
      <c r="X845">
        <v>4</v>
      </c>
    </row>
    <row r="846" spans="2:24">
      <c r="B846" t="s">
        <v>1004</v>
      </c>
      <c r="C846" t="s">
        <v>160</v>
      </c>
      <c r="D846" t="s">
        <v>55</v>
      </c>
      <c r="E846" t="s">
        <v>3549</v>
      </c>
      <c r="F846" t="s">
        <v>152</v>
      </c>
      <c r="G846" t="s">
        <v>93</v>
      </c>
      <c r="H846">
        <v>31</v>
      </c>
      <c r="I846" t="s">
        <v>3550</v>
      </c>
      <c r="J846" t="s">
        <v>30</v>
      </c>
      <c r="K846" t="s">
        <v>42</v>
      </c>
      <c r="L846" t="s">
        <v>91</v>
      </c>
      <c r="M846" t="s">
        <v>92</v>
      </c>
      <c r="N846" t="s">
        <v>81</v>
      </c>
      <c r="O846" t="s">
        <v>20</v>
      </c>
      <c r="P846">
        <v>2.2000000000000002</v>
      </c>
      <c r="Q846">
        <v>1000</v>
      </c>
      <c r="R846">
        <v>84</v>
      </c>
      <c r="S846" t="s">
        <v>78</v>
      </c>
      <c r="T846" t="s">
        <v>30</v>
      </c>
      <c r="U846" t="s">
        <v>4547</v>
      </c>
      <c r="V846" t="s">
        <v>36</v>
      </c>
      <c r="W846" t="s">
        <v>82</v>
      </c>
      <c r="X846">
        <v>4</v>
      </c>
    </row>
    <row r="847" spans="2:24">
      <c r="B847" t="s">
        <v>1005</v>
      </c>
      <c r="C847" t="s">
        <v>160</v>
      </c>
      <c r="D847" t="s">
        <v>41</v>
      </c>
      <c r="E847" t="s">
        <v>3549</v>
      </c>
      <c r="F847" t="s">
        <v>152</v>
      </c>
      <c r="G847" t="s">
        <v>93</v>
      </c>
      <c r="H847">
        <v>36</v>
      </c>
      <c r="I847" t="s">
        <v>3550</v>
      </c>
      <c r="J847" t="s">
        <v>63</v>
      </c>
      <c r="K847" t="s">
        <v>43</v>
      </c>
      <c r="L847" t="s">
        <v>91</v>
      </c>
      <c r="M847" t="s">
        <v>92</v>
      </c>
      <c r="N847" t="s">
        <v>81</v>
      </c>
      <c r="O847" t="s">
        <v>20</v>
      </c>
      <c r="P847">
        <v>2</v>
      </c>
      <c r="Q847">
        <v>1200</v>
      </c>
      <c r="R847">
        <v>81</v>
      </c>
      <c r="S847" t="s">
        <v>78</v>
      </c>
      <c r="T847" t="s">
        <v>30</v>
      </c>
      <c r="U847" t="s">
        <v>4548</v>
      </c>
      <c r="V847" t="s">
        <v>36</v>
      </c>
      <c r="W847" t="s">
        <v>82</v>
      </c>
      <c r="X847">
        <v>4</v>
      </c>
    </row>
    <row r="848" spans="2:24">
      <c r="B848" t="s">
        <v>1006</v>
      </c>
      <c r="C848" t="s">
        <v>160</v>
      </c>
      <c r="D848" t="s">
        <v>41</v>
      </c>
      <c r="E848" t="s">
        <v>3549</v>
      </c>
      <c r="F848" t="s">
        <v>152</v>
      </c>
      <c r="G848" t="s">
        <v>93</v>
      </c>
      <c r="H848">
        <v>36</v>
      </c>
      <c r="I848" t="s">
        <v>3550</v>
      </c>
      <c r="J848" t="s">
        <v>28</v>
      </c>
      <c r="K848" t="s">
        <v>43</v>
      </c>
      <c r="L848" t="s">
        <v>91</v>
      </c>
      <c r="M848" t="s">
        <v>92</v>
      </c>
      <c r="N848" t="s">
        <v>81</v>
      </c>
      <c r="O848" t="s">
        <v>20</v>
      </c>
      <c r="P848">
        <v>2</v>
      </c>
      <c r="Q848">
        <v>1200</v>
      </c>
      <c r="R848">
        <v>81</v>
      </c>
      <c r="S848" t="s">
        <v>78</v>
      </c>
      <c r="T848" t="s">
        <v>30</v>
      </c>
      <c r="U848" t="s">
        <v>4549</v>
      </c>
      <c r="V848" t="s">
        <v>36</v>
      </c>
      <c r="W848" t="s">
        <v>82</v>
      </c>
      <c r="X848">
        <v>4</v>
      </c>
    </row>
    <row r="849" spans="2:24">
      <c r="B849" t="s">
        <v>1007</v>
      </c>
      <c r="C849" t="s">
        <v>160</v>
      </c>
      <c r="D849" t="s">
        <v>41</v>
      </c>
      <c r="E849" t="s">
        <v>3549</v>
      </c>
      <c r="F849" t="s">
        <v>152</v>
      </c>
      <c r="G849" t="s">
        <v>93</v>
      </c>
      <c r="H849">
        <v>36</v>
      </c>
      <c r="I849" t="s">
        <v>3550</v>
      </c>
      <c r="J849" t="s">
        <v>79</v>
      </c>
      <c r="K849" t="s">
        <v>43</v>
      </c>
      <c r="L849" t="s">
        <v>91</v>
      </c>
      <c r="M849" t="s">
        <v>92</v>
      </c>
      <c r="N849" t="s">
        <v>81</v>
      </c>
      <c r="O849" t="s">
        <v>20</v>
      </c>
      <c r="P849">
        <v>2</v>
      </c>
      <c r="Q849">
        <v>1200</v>
      </c>
      <c r="R849">
        <v>81</v>
      </c>
      <c r="S849" t="s">
        <v>78</v>
      </c>
      <c r="T849" t="s">
        <v>30</v>
      </c>
      <c r="U849" t="s">
        <v>4550</v>
      </c>
      <c r="V849" t="s">
        <v>36</v>
      </c>
      <c r="W849" t="s">
        <v>82</v>
      </c>
      <c r="X849">
        <v>4</v>
      </c>
    </row>
    <row r="850" spans="2:24">
      <c r="B850" t="s">
        <v>1008</v>
      </c>
      <c r="C850" t="s">
        <v>160</v>
      </c>
      <c r="D850" t="s">
        <v>41</v>
      </c>
      <c r="E850" t="s">
        <v>3549</v>
      </c>
      <c r="F850" t="s">
        <v>152</v>
      </c>
      <c r="G850" t="s">
        <v>93</v>
      </c>
      <c r="H850">
        <v>36</v>
      </c>
      <c r="I850" t="s">
        <v>3550</v>
      </c>
      <c r="J850" t="s">
        <v>30</v>
      </c>
      <c r="K850" t="s">
        <v>43</v>
      </c>
      <c r="L850" t="s">
        <v>91</v>
      </c>
      <c r="M850" t="s">
        <v>92</v>
      </c>
      <c r="N850" t="s">
        <v>81</v>
      </c>
      <c r="O850" t="s">
        <v>20</v>
      </c>
      <c r="P850">
        <v>2</v>
      </c>
      <c r="Q850">
        <v>1200</v>
      </c>
      <c r="R850">
        <v>81</v>
      </c>
      <c r="S850" t="s">
        <v>78</v>
      </c>
      <c r="T850" t="s">
        <v>30</v>
      </c>
      <c r="U850" t="s">
        <v>4551</v>
      </c>
      <c r="V850" t="s">
        <v>36</v>
      </c>
      <c r="W850" t="s">
        <v>82</v>
      </c>
      <c r="X850">
        <v>4</v>
      </c>
    </row>
    <row r="851" spans="2:24">
      <c r="B851" t="s">
        <v>1009</v>
      </c>
      <c r="C851" t="s">
        <v>160</v>
      </c>
      <c r="D851" t="s">
        <v>55</v>
      </c>
      <c r="E851" t="s">
        <v>3549</v>
      </c>
      <c r="F851" t="s">
        <v>152</v>
      </c>
      <c r="G851" t="s">
        <v>93</v>
      </c>
      <c r="H851">
        <v>37</v>
      </c>
      <c r="I851" t="s">
        <v>3550</v>
      </c>
      <c r="J851" t="s">
        <v>63</v>
      </c>
      <c r="K851" t="s">
        <v>42</v>
      </c>
      <c r="L851" t="s">
        <v>91</v>
      </c>
      <c r="M851" t="s">
        <v>92</v>
      </c>
      <c r="N851" t="s">
        <v>81</v>
      </c>
      <c r="O851" t="s">
        <v>35</v>
      </c>
      <c r="P851">
        <v>2.9</v>
      </c>
      <c r="Q851">
        <v>1200</v>
      </c>
      <c r="R851">
        <v>84</v>
      </c>
      <c r="S851" t="s">
        <v>78</v>
      </c>
      <c r="T851" t="s">
        <v>30</v>
      </c>
      <c r="U851" t="s">
        <v>4552</v>
      </c>
      <c r="V851" t="s">
        <v>36</v>
      </c>
      <c r="W851" t="s">
        <v>82</v>
      </c>
      <c r="X851">
        <v>4</v>
      </c>
    </row>
    <row r="852" spans="2:24">
      <c r="B852" t="s">
        <v>1010</v>
      </c>
      <c r="C852" t="s">
        <v>160</v>
      </c>
      <c r="D852" t="s">
        <v>55</v>
      </c>
      <c r="E852" t="s">
        <v>3549</v>
      </c>
      <c r="F852" t="s">
        <v>152</v>
      </c>
      <c r="G852" t="s">
        <v>93</v>
      </c>
      <c r="H852">
        <v>37</v>
      </c>
      <c r="I852" t="s">
        <v>3550</v>
      </c>
      <c r="J852" t="s">
        <v>28</v>
      </c>
      <c r="K852" t="s">
        <v>42</v>
      </c>
      <c r="L852" t="s">
        <v>91</v>
      </c>
      <c r="M852" t="s">
        <v>92</v>
      </c>
      <c r="N852" t="s">
        <v>81</v>
      </c>
      <c r="O852" t="s">
        <v>35</v>
      </c>
      <c r="P852">
        <v>2.9</v>
      </c>
      <c r="Q852">
        <v>1200</v>
      </c>
      <c r="R852">
        <v>84</v>
      </c>
      <c r="S852" t="s">
        <v>78</v>
      </c>
      <c r="T852" t="s">
        <v>30</v>
      </c>
      <c r="U852" t="s">
        <v>4553</v>
      </c>
      <c r="V852" t="s">
        <v>36</v>
      </c>
      <c r="W852" t="s">
        <v>82</v>
      </c>
      <c r="X852">
        <v>4</v>
      </c>
    </row>
    <row r="853" spans="2:24">
      <c r="B853" t="s">
        <v>1011</v>
      </c>
      <c r="C853" t="s">
        <v>160</v>
      </c>
      <c r="D853" t="s">
        <v>55</v>
      </c>
      <c r="E853" t="s">
        <v>3549</v>
      </c>
      <c r="F853" t="s">
        <v>152</v>
      </c>
      <c r="G853" t="s">
        <v>93</v>
      </c>
      <c r="H853">
        <v>37</v>
      </c>
      <c r="I853" t="s">
        <v>3550</v>
      </c>
      <c r="J853" t="s">
        <v>79</v>
      </c>
      <c r="K853" t="s">
        <v>42</v>
      </c>
      <c r="L853" t="s">
        <v>91</v>
      </c>
      <c r="M853" t="s">
        <v>92</v>
      </c>
      <c r="N853" t="s">
        <v>81</v>
      </c>
      <c r="O853" t="s">
        <v>35</v>
      </c>
      <c r="P853">
        <v>2.9</v>
      </c>
      <c r="Q853">
        <v>1200</v>
      </c>
      <c r="R853">
        <v>84</v>
      </c>
      <c r="S853" t="s">
        <v>78</v>
      </c>
      <c r="T853" t="s">
        <v>30</v>
      </c>
      <c r="U853" t="s">
        <v>4554</v>
      </c>
      <c r="V853" t="s">
        <v>36</v>
      </c>
      <c r="W853" t="s">
        <v>82</v>
      </c>
      <c r="X853">
        <v>4</v>
      </c>
    </row>
    <row r="854" spans="2:24">
      <c r="B854" t="s">
        <v>1012</v>
      </c>
      <c r="C854" t="s">
        <v>160</v>
      </c>
      <c r="D854" t="s">
        <v>55</v>
      </c>
      <c r="E854" t="s">
        <v>3549</v>
      </c>
      <c r="F854" t="s">
        <v>152</v>
      </c>
      <c r="G854" t="s">
        <v>93</v>
      </c>
      <c r="H854">
        <v>37</v>
      </c>
      <c r="I854" t="s">
        <v>3550</v>
      </c>
      <c r="J854" t="s">
        <v>30</v>
      </c>
      <c r="K854" t="s">
        <v>42</v>
      </c>
      <c r="L854" t="s">
        <v>91</v>
      </c>
      <c r="M854" t="s">
        <v>92</v>
      </c>
      <c r="N854" t="s">
        <v>81</v>
      </c>
      <c r="O854" t="s">
        <v>35</v>
      </c>
      <c r="P854">
        <v>2.9</v>
      </c>
      <c r="Q854">
        <v>1200</v>
      </c>
      <c r="R854">
        <v>84</v>
      </c>
      <c r="S854" t="s">
        <v>78</v>
      </c>
      <c r="T854" t="s">
        <v>30</v>
      </c>
      <c r="U854" t="s">
        <v>4555</v>
      </c>
      <c r="V854" t="s">
        <v>36</v>
      </c>
      <c r="W854" t="s">
        <v>82</v>
      </c>
      <c r="X854">
        <v>4</v>
      </c>
    </row>
    <row r="855" spans="2:24">
      <c r="B855" t="s">
        <v>1013</v>
      </c>
      <c r="C855" t="s">
        <v>160</v>
      </c>
      <c r="D855" t="s">
        <v>55</v>
      </c>
      <c r="E855" t="s">
        <v>3549</v>
      </c>
      <c r="F855" t="s">
        <v>152</v>
      </c>
      <c r="G855" t="s">
        <v>93</v>
      </c>
      <c r="H855">
        <v>39</v>
      </c>
      <c r="I855" t="s">
        <v>3550</v>
      </c>
      <c r="J855" t="s">
        <v>63</v>
      </c>
      <c r="K855" t="s">
        <v>42</v>
      </c>
      <c r="L855" t="s">
        <v>91</v>
      </c>
      <c r="M855" t="s">
        <v>92</v>
      </c>
      <c r="N855" t="s">
        <v>81</v>
      </c>
      <c r="O855" t="s">
        <v>35</v>
      </c>
      <c r="P855">
        <v>2.9</v>
      </c>
      <c r="Q855">
        <v>1200</v>
      </c>
      <c r="R855">
        <v>87</v>
      </c>
      <c r="S855" t="s">
        <v>78</v>
      </c>
      <c r="T855" t="s">
        <v>30</v>
      </c>
      <c r="U855" t="s">
        <v>4556</v>
      </c>
      <c r="V855" t="s">
        <v>36</v>
      </c>
      <c r="W855" t="s">
        <v>82</v>
      </c>
      <c r="X855">
        <v>4</v>
      </c>
    </row>
    <row r="856" spans="2:24">
      <c r="B856" t="s">
        <v>1014</v>
      </c>
      <c r="C856" t="s">
        <v>160</v>
      </c>
      <c r="D856" t="s">
        <v>55</v>
      </c>
      <c r="E856" t="s">
        <v>3549</v>
      </c>
      <c r="F856" t="s">
        <v>152</v>
      </c>
      <c r="G856" t="s">
        <v>93</v>
      </c>
      <c r="H856">
        <v>39</v>
      </c>
      <c r="I856" t="s">
        <v>3550</v>
      </c>
      <c r="J856" t="s">
        <v>28</v>
      </c>
      <c r="K856" t="s">
        <v>42</v>
      </c>
      <c r="L856" t="s">
        <v>91</v>
      </c>
      <c r="M856" t="s">
        <v>92</v>
      </c>
      <c r="N856" t="s">
        <v>81</v>
      </c>
      <c r="O856" t="s">
        <v>35</v>
      </c>
      <c r="P856">
        <v>2.9</v>
      </c>
      <c r="Q856">
        <v>1200</v>
      </c>
      <c r="R856">
        <v>87</v>
      </c>
      <c r="S856" t="s">
        <v>78</v>
      </c>
      <c r="T856" t="s">
        <v>30</v>
      </c>
      <c r="U856" t="s">
        <v>4557</v>
      </c>
      <c r="V856" t="s">
        <v>36</v>
      </c>
      <c r="W856" t="s">
        <v>82</v>
      </c>
      <c r="X856">
        <v>4</v>
      </c>
    </row>
    <row r="857" spans="2:24">
      <c r="B857" t="s">
        <v>1015</v>
      </c>
      <c r="C857" t="s">
        <v>160</v>
      </c>
      <c r="D857" t="s">
        <v>55</v>
      </c>
      <c r="E857" t="s">
        <v>3549</v>
      </c>
      <c r="F857" t="s">
        <v>152</v>
      </c>
      <c r="G857" t="s">
        <v>93</v>
      </c>
      <c r="H857">
        <v>39</v>
      </c>
      <c r="I857" t="s">
        <v>3550</v>
      </c>
      <c r="J857" t="s">
        <v>79</v>
      </c>
      <c r="K857" t="s">
        <v>42</v>
      </c>
      <c r="L857" t="s">
        <v>91</v>
      </c>
      <c r="M857" t="s">
        <v>92</v>
      </c>
      <c r="N857" t="s">
        <v>81</v>
      </c>
      <c r="O857" t="s">
        <v>35</v>
      </c>
      <c r="P857">
        <v>2.9</v>
      </c>
      <c r="Q857">
        <v>1200</v>
      </c>
      <c r="R857">
        <v>87</v>
      </c>
      <c r="S857" t="s">
        <v>78</v>
      </c>
      <c r="T857" t="s">
        <v>30</v>
      </c>
      <c r="U857" t="s">
        <v>4558</v>
      </c>
      <c r="V857" t="s">
        <v>36</v>
      </c>
      <c r="W857" t="s">
        <v>82</v>
      </c>
      <c r="X857">
        <v>4</v>
      </c>
    </row>
    <row r="858" spans="2:24">
      <c r="B858" t="s">
        <v>1016</v>
      </c>
      <c r="C858" t="s">
        <v>160</v>
      </c>
      <c r="D858" t="s">
        <v>55</v>
      </c>
      <c r="E858" t="s">
        <v>3549</v>
      </c>
      <c r="F858" t="s">
        <v>152</v>
      </c>
      <c r="G858" t="s">
        <v>93</v>
      </c>
      <c r="H858">
        <v>39</v>
      </c>
      <c r="I858" t="s">
        <v>3550</v>
      </c>
      <c r="J858" t="s">
        <v>30</v>
      </c>
      <c r="K858" t="s">
        <v>42</v>
      </c>
      <c r="L858" t="s">
        <v>91</v>
      </c>
      <c r="M858" t="s">
        <v>92</v>
      </c>
      <c r="N858" t="s">
        <v>81</v>
      </c>
      <c r="O858" t="s">
        <v>35</v>
      </c>
      <c r="P858">
        <v>2.9</v>
      </c>
      <c r="Q858">
        <v>1200</v>
      </c>
      <c r="R858">
        <v>87</v>
      </c>
      <c r="S858" t="s">
        <v>78</v>
      </c>
      <c r="T858" t="s">
        <v>30</v>
      </c>
      <c r="U858" t="s">
        <v>4559</v>
      </c>
      <c r="V858" t="s">
        <v>36</v>
      </c>
      <c r="W858" t="s">
        <v>82</v>
      </c>
      <c r="X858">
        <v>4</v>
      </c>
    </row>
    <row r="859" spans="2:24">
      <c r="B859" t="s">
        <v>1017</v>
      </c>
      <c r="C859" t="s">
        <v>160</v>
      </c>
      <c r="D859" t="s">
        <v>41</v>
      </c>
      <c r="E859" t="s">
        <v>3549</v>
      </c>
      <c r="F859" t="s">
        <v>152</v>
      </c>
      <c r="G859" t="s">
        <v>94</v>
      </c>
      <c r="H859">
        <v>18</v>
      </c>
      <c r="I859" t="s">
        <v>3550</v>
      </c>
      <c r="J859" t="s">
        <v>63</v>
      </c>
      <c r="K859" t="s">
        <v>43</v>
      </c>
      <c r="L859" t="s">
        <v>91</v>
      </c>
      <c r="M859" t="s">
        <v>95</v>
      </c>
      <c r="N859" t="s">
        <v>81</v>
      </c>
      <c r="O859" t="s">
        <v>3552</v>
      </c>
      <c r="P859">
        <v>1.7</v>
      </c>
      <c r="Q859">
        <v>600</v>
      </c>
      <c r="R859">
        <v>78</v>
      </c>
      <c r="S859" t="s">
        <v>78</v>
      </c>
      <c r="T859" t="s">
        <v>30</v>
      </c>
      <c r="U859" t="s">
        <v>4560</v>
      </c>
      <c r="V859" t="s">
        <v>36</v>
      </c>
      <c r="W859" t="s">
        <v>82</v>
      </c>
      <c r="X859">
        <v>4</v>
      </c>
    </row>
    <row r="860" spans="2:24">
      <c r="B860" t="s">
        <v>1018</v>
      </c>
      <c r="C860" t="s">
        <v>160</v>
      </c>
      <c r="D860" t="s">
        <v>41</v>
      </c>
      <c r="E860" t="s">
        <v>3549</v>
      </c>
      <c r="F860" t="s">
        <v>152</v>
      </c>
      <c r="G860" t="s">
        <v>94</v>
      </c>
      <c r="H860">
        <v>18</v>
      </c>
      <c r="I860" t="s">
        <v>3550</v>
      </c>
      <c r="J860" t="s">
        <v>28</v>
      </c>
      <c r="K860" t="s">
        <v>43</v>
      </c>
      <c r="L860" t="s">
        <v>91</v>
      </c>
      <c r="M860" t="s">
        <v>95</v>
      </c>
      <c r="N860" t="s">
        <v>81</v>
      </c>
      <c r="O860" t="s">
        <v>3552</v>
      </c>
      <c r="P860">
        <v>1.7</v>
      </c>
      <c r="Q860">
        <v>600</v>
      </c>
      <c r="R860">
        <v>78</v>
      </c>
      <c r="S860" t="s">
        <v>78</v>
      </c>
      <c r="T860" t="s">
        <v>30</v>
      </c>
      <c r="U860" t="s">
        <v>4561</v>
      </c>
      <c r="V860" t="s">
        <v>36</v>
      </c>
      <c r="W860" t="s">
        <v>82</v>
      </c>
      <c r="X860">
        <v>4</v>
      </c>
    </row>
    <row r="861" spans="2:24">
      <c r="B861" t="s">
        <v>1019</v>
      </c>
      <c r="C861" t="s">
        <v>160</v>
      </c>
      <c r="D861" t="s">
        <v>41</v>
      </c>
      <c r="E861" t="s">
        <v>3549</v>
      </c>
      <c r="F861" t="s">
        <v>152</v>
      </c>
      <c r="G861" t="s">
        <v>94</v>
      </c>
      <c r="H861">
        <v>18</v>
      </c>
      <c r="I861" t="s">
        <v>3550</v>
      </c>
      <c r="J861" t="s">
        <v>79</v>
      </c>
      <c r="K861" t="s">
        <v>43</v>
      </c>
      <c r="L861" t="s">
        <v>91</v>
      </c>
      <c r="M861" t="s">
        <v>95</v>
      </c>
      <c r="N861" t="s">
        <v>81</v>
      </c>
      <c r="O861" t="s">
        <v>3552</v>
      </c>
      <c r="P861">
        <v>1.7</v>
      </c>
      <c r="Q861">
        <v>600</v>
      </c>
      <c r="R861">
        <v>78</v>
      </c>
      <c r="S861" t="s">
        <v>78</v>
      </c>
      <c r="T861" t="s">
        <v>30</v>
      </c>
      <c r="U861" t="s">
        <v>4562</v>
      </c>
      <c r="V861" t="s">
        <v>36</v>
      </c>
      <c r="W861" t="s">
        <v>82</v>
      </c>
      <c r="X861">
        <v>4</v>
      </c>
    </row>
    <row r="862" spans="2:24">
      <c r="B862" t="s">
        <v>1020</v>
      </c>
      <c r="C862" t="s">
        <v>160</v>
      </c>
      <c r="D862" t="s">
        <v>41</v>
      </c>
      <c r="E862" t="s">
        <v>3549</v>
      </c>
      <c r="F862" t="s">
        <v>152</v>
      </c>
      <c r="G862" t="s">
        <v>94</v>
      </c>
      <c r="H862">
        <v>18</v>
      </c>
      <c r="I862" t="s">
        <v>3550</v>
      </c>
      <c r="J862" t="s">
        <v>30</v>
      </c>
      <c r="K862" t="s">
        <v>43</v>
      </c>
      <c r="L862" t="s">
        <v>91</v>
      </c>
      <c r="M862" t="s">
        <v>95</v>
      </c>
      <c r="N862" t="s">
        <v>81</v>
      </c>
      <c r="O862" t="s">
        <v>3552</v>
      </c>
      <c r="P862">
        <v>1.7</v>
      </c>
      <c r="Q862">
        <v>600</v>
      </c>
      <c r="R862">
        <v>78</v>
      </c>
      <c r="S862" t="s">
        <v>78</v>
      </c>
      <c r="T862" t="s">
        <v>30</v>
      </c>
      <c r="U862" t="s">
        <v>4563</v>
      </c>
      <c r="V862" t="s">
        <v>36</v>
      </c>
      <c r="W862" t="s">
        <v>82</v>
      </c>
      <c r="X862">
        <v>4</v>
      </c>
    </row>
    <row r="863" spans="2:24">
      <c r="B863" t="s">
        <v>1021</v>
      </c>
      <c r="C863" t="s">
        <v>160</v>
      </c>
      <c r="D863" t="s">
        <v>55</v>
      </c>
      <c r="E863" t="s">
        <v>3549</v>
      </c>
      <c r="F863" t="s">
        <v>152</v>
      </c>
      <c r="G863" t="s">
        <v>94</v>
      </c>
      <c r="H863">
        <v>19</v>
      </c>
      <c r="I863" t="s">
        <v>3550</v>
      </c>
      <c r="J863" t="s">
        <v>63</v>
      </c>
      <c r="K863" t="s">
        <v>42</v>
      </c>
      <c r="L863" t="s">
        <v>91</v>
      </c>
      <c r="M863" t="s">
        <v>95</v>
      </c>
      <c r="N863" t="s">
        <v>81</v>
      </c>
      <c r="O863" t="s">
        <v>20</v>
      </c>
      <c r="P863">
        <v>0.8</v>
      </c>
      <c r="Q863">
        <v>600</v>
      </c>
      <c r="R863">
        <v>81</v>
      </c>
      <c r="S863" t="s">
        <v>78</v>
      </c>
      <c r="T863" t="s">
        <v>30</v>
      </c>
      <c r="U863" t="s">
        <v>4564</v>
      </c>
      <c r="V863" t="s">
        <v>36</v>
      </c>
      <c r="W863" t="s">
        <v>82</v>
      </c>
      <c r="X863">
        <v>4</v>
      </c>
    </row>
    <row r="864" spans="2:24">
      <c r="B864" t="s">
        <v>1022</v>
      </c>
      <c r="C864" t="s">
        <v>160</v>
      </c>
      <c r="D864" t="s">
        <v>55</v>
      </c>
      <c r="E864" t="s">
        <v>3549</v>
      </c>
      <c r="F864" t="s">
        <v>152</v>
      </c>
      <c r="G864" t="s">
        <v>94</v>
      </c>
      <c r="H864">
        <v>19</v>
      </c>
      <c r="I864" t="s">
        <v>3550</v>
      </c>
      <c r="J864" t="s">
        <v>28</v>
      </c>
      <c r="K864" t="s">
        <v>42</v>
      </c>
      <c r="L864" t="s">
        <v>91</v>
      </c>
      <c r="M864" t="s">
        <v>95</v>
      </c>
      <c r="N864" t="s">
        <v>81</v>
      </c>
      <c r="O864" t="s">
        <v>20</v>
      </c>
      <c r="P864">
        <v>0.8</v>
      </c>
      <c r="Q864">
        <v>600</v>
      </c>
      <c r="R864">
        <v>81</v>
      </c>
      <c r="S864" t="s">
        <v>78</v>
      </c>
      <c r="T864" t="s">
        <v>30</v>
      </c>
      <c r="U864" t="s">
        <v>4565</v>
      </c>
      <c r="V864" t="s">
        <v>36</v>
      </c>
      <c r="W864" t="s">
        <v>82</v>
      </c>
      <c r="X864">
        <v>4</v>
      </c>
    </row>
    <row r="865" spans="2:24">
      <c r="B865" t="s">
        <v>1023</v>
      </c>
      <c r="C865" t="s">
        <v>160</v>
      </c>
      <c r="D865" t="s">
        <v>55</v>
      </c>
      <c r="E865" t="s">
        <v>3549</v>
      </c>
      <c r="F865" t="s">
        <v>152</v>
      </c>
      <c r="G865" t="s">
        <v>94</v>
      </c>
      <c r="H865">
        <v>19</v>
      </c>
      <c r="I865" t="s">
        <v>3550</v>
      </c>
      <c r="J865" t="s">
        <v>79</v>
      </c>
      <c r="K865" t="s">
        <v>42</v>
      </c>
      <c r="L865" t="s">
        <v>91</v>
      </c>
      <c r="M865" t="s">
        <v>95</v>
      </c>
      <c r="N865" t="s">
        <v>81</v>
      </c>
      <c r="O865" t="s">
        <v>20</v>
      </c>
      <c r="P865">
        <v>0.8</v>
      </c>
      <c r="Q865">
        <v>600</v>
      </c>
      <c r="R865">
        <v>81</v>
      </c>
      <c r="S865" t="s">
        <v>78</v>
      </c>
      <c r="T865" t="s">
        <v>30</v>
      </c>
      <c r="U865" t="s">
        <v>4566</v>
      </c>
      <c r="V865" t="s">
        <v>36</v>
      </c>
      <c r="W865" t="s">
        <v>82</v>
      </c>
      <c r="X865">
        <v>4</v>
      </c>
    </row>
    <row r="866" spans="2:24">
      <c r="B866" t="s">
        <v>1024</v>
      </c>
      <c r="C866" t="s">
        <v>160</v>
      </c>
      <c r="D866" t="s">
        <v>55</v>
      </c>
      <c r="E866" t="s">
        <v>3549</v>
      </c>
      <c r="F866" t="s">
        <v>152</v>
      </c>
      <c r="G866" t="s">
        <v>94</v>
      </c>
      <c r="H866">
        <v>19</v>
      </c>
      <c r="I866" t="s">
        <v>3550</v>
      </c>
      <c r="J866" t="s">
        <v>30</v>
      </c>
      <c r="K866" t="s">
        <v>42</v>
      </c>
      <c r="L866" t="s">
        <v>91</v>
      </c>
      <c r="M866" t="s">
        <v>95</v>
      </c>
      <c r="N866" t="s">
        <v>81</v>
      </c>
      <c r="O866" t="s">
        <v>20</v>
      </c>
      <c r="P866">
        <v>0.8</v>
      </c>
      <c r="Q866">
        <v>600</v>
      </c>
      <c r="R866">
        <v>81</v>
      </c>
      <c r="S866" t="s">
        <v>78</v>
      </c>
      <c r="T866" t="s">
        <v>30</v>
      </c>
      <c r="U866" t="s">
        <v>4567</v>
      </c>
      <c r="V866" t="s">
        <v>36</v>
      </c>
      <c r="W866" t="s">
        <v>82</v>
      </c>
      <c r="X866">
        <v>4</v>
      </c>
    </row>
    <row r="867" spans="2:24">
      <c r="B867" t="s">
        <v>1025</v>
      </c>
      <c r="C867" t="s">
        <v>160</v>
      </c>
      <c r="D867" t="s">
        <v>41</v>
      </c>
      <c r="E867" t="s">
        <v>3549</v>
      </c>
      <c r="F867" t="s">
        <v>152</v>
      </c>
      <c r="G867" t="s">
        <v>94</v>
      </c>
      <c r="H867">
        <v>24</v>
      </c>
      <c r="I867" t="s">
        <v>3550</v>
      </c>
      <c r="J867" t="s">
        <v>63</v>
      </c>
      <c r="K867" t="s">
        <v>43</v>
      </c>
      <c r="L867" t="s">
        <v>91</v>
      </c>
      <c r="M867" t="s">
        <v>95</v>
      </c>
      <c r="N867" t="s">
        <v>81</v>
      </c>
      <c r="O867" t="s">
        <v>3552</v>
      </c>
      <c r="P867">
        <v>1.7</v>
      </c>
      <c r="Q867">
        <v>800</v>
      </c>
      <c r="R867">
        <v>78</v>
      </c>
      <c r="S867" t="s">
        <v>78</v>
      </c>
      <c r="T867" t="s">
        <v>30</v>
      </c>
      <c r="U867" t="s">
        <v>4568</v>
      </c>
      <c r="V867" t="s">
        <v>36</v>
      </c>
      <c r="W867" t="s">
        <v>82</v>
      </c>
      <c r="X867">
        <v>4</v>
      </c>
    </row>
    <row r="868" spans="2:24">
      <c r="B868" t="s">
        <v>1026</v>
      </c>
      <c r="C868" t="s">
        <v>160</v>
      </c>
      <c r="D868" t="s">
        <v>41</v>
      </c>
      <c r="E868" t="s">
        <v>3549</v>
      </c>
      <c r="F868" t="s">
        <v>152</v>
      </c>
      <c r="G868" t="s">
        <v>94</v>
      </c>
      <c r="H868">
        <v>24</v>
      </c>
      <c r="I868" t="s">
        <v>3550</v>
      </c>
      <c r="J868" t="s">
        <v>28</v>
      </c>
      <c r="K868" t="s">
        <v>43</v>
      </c>
      <c r="L868" t="s">
        <v>91</v>
      </c>
      <c r="M868" t="s">
        <v>95</v>
      </c>
      <c r="N868" t="s">
        <v>81</v>
      </c>
      <c r="O868" t="s">
        <v>3552</v>
      </c>
      <c r="P868">
        <v>1.7</v>
      </c>
      <c r="Q868">
        <v>800</v>
      </c>
      <c r="R868">
        <v>78</v>
      </c>
      <c r="S868" t="s">
        <v>78</v>
      </c>
      <c r="T868" t="s">
        <v>30</v>
      </c>
      <c r="U868" t="s">
        <v>4569</v>
      </c>
      <c r="V868" t="s">
        <v>36</v>
      </c>
      <c r="W868" t="s">
        <v>82</v>
      </c>
      <c r="X868">
        <v>4</v>
      </c>
    </row>
    <row r="869" spans="2:24">
      <c r="B869" t="s">
        <v>1027</v>
      </c>
      <c r="C869" t="s">
        <v>160</v>
      </c>
      <c r="D869" t="s">
        <v>41</v>
      </c>
      <c r="E869" t="s">
        <v>3549</v>
      </c>
      <c r="F869" t="s">
        <v>152</v>
      </c>
      <c r="G869" t="s">
        <v>94</v>
      </c>
      <c r="H869">
        <v>24</v>
      </c>
      <c r="I869" t="s">
        <v>3550</v>
      </c>
      <c r="J869" t="s">
        <v>79</v>
      </c>
      <c r="K869" t="s">
        <v>43</v>
      </c>
      <c r="L869" t="s">
        <v>91</v>
      </c>
      <c r="M869" t="s">
        <v>95</v>
      </c>
      <c r="N869" t="s">
        <v>81</v>
      </c>
      <c r="O869" t="s">
        <v>3552</v>
      </c>
      <c r="P869">
        <v>1.7</v>
      </c>
      <c r="Q869">
        <v>800</v>
      </c>
      <c r="R869">
        <v>78</v>
      </c>
      <c r="S869" t="s">
        <v>78</v>
      </c>
      <c r="T869" t="s">
        <v>30</v>
      </c>
      <c r="U869" t="s">
        <v>4570</v>
      </c>
      <c r="V869" t="s">
        <v>36</v>
      </c>
      <c r="W869" t="s">
        <v>82</v>
      </c>
      <c r="X869">
        <v>4</v>
      </c>
    </row>
    <row r="870" spans="2:24">
      <c r="B870" t="s">
        <v>1028</v>
      </c>
      <c r="C870" t="s">
        <v>160</v>
      </c>
      <c r="D870" t="s">
        <v>41</v>
      </c>
      <c r="E870" t="s">
        <v>3549</v>
      </c>
      <c r="F870" t="s">
        <v>152</v>
      </c>
      <c r="G870" t="s">
        <v>94</v>
      </c>
      <c r="H870">
        <v>24</v>
      </c>
      <c r="I870" t="s">
        <v>3550</v>
      </c>
      <c r="J870" t="s">
        <v>30</v>
      </c>
      <c r="K870" t="s">
        <v>43</v>
      </c>
      <c r="L870" t="s">
        <v>91</v>
      </c>
      <c r="M870" t="s">
        <v>95</v>
      </c>
      <c r="N870" t="s">
        <v>81</v>
      </c>
      <c r="O870" t="s">
        <v>3552</v>
      </c>
      <c r="P870">
        <v>1.7</v>
      </c>
      <c r="Q870">
        <v>800</v>
      </c>
      <c r="R870">
        <v>78</v>
      </c>
      <c r="S870" t="s">
        <v>78</v>
      </c>
      <c r="T870" t="s">
        <v>30</v>
      </c>
      <c r="U870" t="s">
        <v>4571</v>
      </c>
      <c r="V870" t="s">
        <v>36</v>
      </c>
      <c r="W870" t="s">
        <v>82</v>
      </c>
      <c r="X870">
        <v>4</v>
      </c>
    </row>
    <row r="871" spans="2:24">
      <c r="B871" t="s">
        <v>1029</v>
      </c>
      <c r="C871" t="s">
        <v>160</v>
      </c>
      <c r="D871" t="s">
        <v>55</v>
      </c>
      <c r="E871" t="s">
        <v>3549</v>
      </c>
      <c r="F871" t="s">
        <v>152</v>
      </c>
      <c r="G871" t="s">
        <v>94</v>
      </c>
      <c r="H871">
        <v>25</v>
      </c>
      <c r="I871" t="s">
        <v>3550</v>
      </c>
      <c r="J871" t="s">
        <v>63</v>
      </c>
      <c r="K871" t="s">
        <v>42</v>
      </c>
      <c r="L871" t="s">
        <v>91</v>
      </c>
      <c r="M871" t="s">
        <v>95</v>
      </c>
      <c r="N871" t="s">
        <v>81</v>
      </c>
      <c r="O871" t="s">
        <v>20</v>
      </c>
      <c r="P871">
        <v>1.7</v>
      </c>
      <c r="Q871">
        <v>800</v>
      </c>
      <c r="R871">
        <v>81</v>
      </c>
      <c r="S871" t="s">
        <v>78</v>
      </c>
      <c r="T871" t="s">
        <v>30</v>
      </c>
      <c r="U871" t="s">
        <v>4572</v>
      </c>
      <c r="V871" t="s">
        <v>36</v>
      </c>
      <c r="W871" t="s">
        <v>82</v>
      </c>
      <c r="X871">
        <v>4</v>
      </c>
    </row>
    <row r="872" spans="2:24">
      <c r="B872" t="s">
        <v>1030</v>
      </c>
      <c r="C872" t="s">
        <v>160</v>
      </c>
      <c r="D872" t="s">
        <v>55</v>
      </c>
      <c r="E872" t="s">
        <v>3549</v>
      </c>
      <c r="F872" t="s">
        <v>152</v>
      </c>
      <c r="G872" t="s">
        <v>94</v>
      </c>
      <c r="H872">
        <v>25</v>
      </c>
      <c r="I872" t="s">
        <v>3550</v>
      </c>
      <c r="J872" t="s">
        <v>28</v>
      </c>
      <c r="K872" t="s">
        <v>42</v>
      </c>
      <c r="L872" t="s">
        <v>91</v>
      </c>
      <c r="M872" t="s">
        <v>95</v>
      </c>
      <c r="N872" t="s">
        <v>81</v>
      </c>
      <c r="O872" t="s">
        <v>20</v>
      </c>
      <c r="P872">
        <v>1.7</v>
      </c>
      <c r="Q872">
        <v>800</v>
      </c>
      <c r="R872">
        <v>81</v>
      </c>
      <c r="S872" t="s">
        <v>78</v>
      </c>
      <c r="T872" t="s">
        <v>30</v>
      </c>
      <c r="U872" t="s">
        <v>4573</v>
      </c>
      <c r="V872" t="s">
        <v>36</v>
      </c>
      <c r="W872" t="s">
        <v>82</v>
      </c>
      <c r="X872">
        <v>4</v>
      </c>
    </row>
    <row r="873" spans="2:24">
      <c r="B873" t="s">
        <v>1031</v>
      </c>
      <c r="C873" t="s">
        <v>160</v>
      </c>
      <c r="D873" t="s">
        <v>55</v>
      </c>
      <c r="E873" t="s">
        <v>3549</v>
      </c>
      <c r="F873" t="s">
        <v>152</v>
      </c>
      <c r="G873" t="s">
        <v>94</v>
      </c>
      <c r="H873">
        <v>25</v>
      </c>
      <c r="I873" t="s">
        <v>3550</v>
      </c>
      <c r="J873" t="s">
        <v>79</v>
      </c>
      <c r="K873" t="s">
        <v>42</v>
      </c>
      <c r="L873" t="s">
        <v>91</v>
      </c>
      <c r="M873" t="s">
        <v>95</v>
      </c>
      <c r="N873" t="s">
        <v>81</v>
      </c>
      <c r="O873" t="s">
        <v>20</v>
      </c>
      <c r="P873">
        <v>1.7</v>
      </c>
      <c r="Q873">
        <v>800</v>
      </c>
      <c r="R873">
        <v>81</v>
      </c>
      <c r="S873" t="s">
        <v>78</v>
      </c>
      <c r="T873" t="s">
        <v>30</v>
      </c>
      <c r="U873" t="s">
        <v>4574</v>
      </c>
      <c r="V873" t="s">
        <v>36</v>
      </c>
      <c r="W873" t="s">
        <v>82</v>
      </c>
      <c r="X873">
        <v>4</v>
      </c>
    </row>
    <row r="874" spans="2:24">
      <c r="B874" t="s">
        <v>1032</v>
      </c>
      <c r="C874" t="s">
        <v>160</v>
      </c>
      <c r="D874" t="s">
        <v>55</v>
      </c>
      <c r="E874" t="s">
        <v>3549</v>
      </c>
      <c r="F874" t="s">
        <v>152</v>
      </c>
      <c r="G874" t="s">
        <v>94</v>
      </c>
      <c r="H874">
        <v>25</v>
      </c>
      <c r="I874" t="s">
        <v>3550</v>
      </c>
      <c r="J874" t="s">
        <v>30</v>
      </c>
      <c r="K874" t="s">
        <v>42</v>
      </c>
      <c r="L874" t="s">
        <v>91</v>
      </c>
      <c r="M874" t="s">
        <v>95</v>
      </c>
      <c r="N874" t="s">
        <v>81</v>
      </c>
      <c r="O874" t="s">
        <v>20</v>
      </c>
      <c r="P874">
        <v>1.7</v>
      </c>
      <c r="Q874">
        <v>800</v>
      </c>
      <c r="R874">
        <v>81</v>
      </c>
      <c r="S874" t="s">
        <v>78</v>
      </c>
      <c r="T874" t="s">
        <v>30</v>
      </c>
      <c r="U874" t="s">
        <v>4575</v>
      </c>
      <c r="V874" t="s">
        <v>36</v>
      </c>
      <c r="W874" t="s">
        <v>82</v>
      </c>
      <c r="X874">
        <v>4</v>
      </c>
    </row>
    <row r="875" spans="2:24">
      <c r="B875" t="s">
        <v>1033</v>
      </c>
      <c r="C875" t="s">
        <v>160</v>
      </c>
      <c r="D875" t="s">
        <v>41</v>
      </c>
      <c r="E875" t="s">
        <v>3549</v>
      </c>
      <c r="F875" t="s">
        <v>152</v>
      </c>
      <c r="G875" t="s">
        <v>94</v>
      </c>
      <c r="H875">
        <v>30</v>
      </c>
      <c r="I875" t="s">
        <v>3550</v>
      </c>
      <c r="J875" t="s">
        <v>63</v>
      </c>
      <c r="K875" t="s">
        <v>43</v>
      </c>
      <c r="L875" t="s">
        <v>91</v>
      </c>
      <c r="M875" t="s">
        <v>95</v>
      </c>
      <c r="N875" t="s">
        <v>81</v>
      </c>
      <c r="O875" t="s">
        <v>20</v>
      </c>
      <c r="P875">
        <v>2</v>
      </c>
      <c r="Q875">
        <v>1000</v>
      </c>
      <c r="R875">
        <v>81</v>
      </c>
      <c r="S875" t="s">
        <v>78</v>
      </c>
      <c r="T875" t="s">
        <v>30</v>
      </c>
      <c r="U875" t="s">
        <v>4576</v>
      </c>
      <c r="V875" t="s">
        <v>36</v>
      </c>
      <c r="W875" t="s">
        <v>82</v>
      </c>
      <c r="X875">
        <v>4</v>
      </c>
    </row>
    <row r="876" spans="2:24">
      <c r="B876" t="s">
        <v>1034</v>
      </c>
      <c r="C876" t="s">
        <v>160</v>
      </c>
      <c r="D876" t="s">
        <v>41</v>
      </c>
      <c r="E876" t="s">
        <v>3549</v>
      </c>
      <c r="F876" t="s">
        <v>152</v>
      </c>
      <c r="G876" t="s">
        <v>94</v>
      </c>
      <c r="H876">
        <v>30</v>
      </c>
      <c r="I876" t="s">
        <v>3550</v>
      </c>
      <c r="J876" t="s">
        <v>28</v>
      </c>
      <c r="K876" t="s">
        <v>43</v>
      </c>
      <c r="L876" t="s">
        <v>91</v>
      </c>
      <c r="M876" t="s">
        <v>95</v>
      </c>
      <c r="N876" t="s">
        <v>81</v>
      </c>
      <c r="O876" t="s">
        <v>20</v>
      </c>
      <c r="P876">
        <v>2</v>
      </c>
      <c r="Q876">
        <v>1000</v>
      </c>
      <c r="R876">
        <v>81</v>
      </c>
      <c r="S876" t="s">
        <v>78</v>
      </c>
      <c r="T876" t="s">
        <v>30</v>
      </c>
      <c r="U876" t="s">
        <v>4577</v>
      </c>
      <c r="V876" t="s">
        <v>36</v>
      </c>
      <c r="W876" t="s">
        <v>82</v>
      </c>
      <c r="X876">
        <v>4</v>
      </c>
    </row>
    <row r="877" spans="2:24">
      <c r="B877" t="s">
        <v>1035</v>
      </c>
      <c r="C877" t="s">
        <v>160</v>
      </c>
      <c r="D877" t="s">
        <v>41</v>
      </c>
      <c r="E877" t="s">
        <v>3549</v>
      </c>
      <c r="F877" t="s">
        <v>152</v>
      </c>
      <c r="G877" t="s">
        <v>94</v>
      </c>
      <c r="H877">
        <v>30</v>
      </c>
      <c r="I877" t="s">
        <v>3550</v>
      </c>
      <c r="J877" t="s">
        <v>79</v>
      </c>
      <c r="K877" t="s">
        <v>43</v>
      </c>
      <c r="L877" t="s">
        <v>91</v>
      </c>
      <c r="M877" t="s">
        <v>95</v>
      </c>
      <c r="N877" t="s">
        <v>81</v>
      </c>
      <c r="O877" t="s">
        <v>20</v>
      </c>
      <c r="P877">
        <v>2</v>
      </c>
      <c r="Q877">
        <v>1000</v>
      </c>
      <c r="R877">
        <v>81</v>
      </c>
      <c r="S877" t="s">
        <v>78</v>
      </c>
      <c r="T877" t="s">
        <v>30</v>
      </c>
      <c r="U877" t="s">
        <v>4578</v>
      </c>
      <c r="V877" t="s">
        <v>36</v>
      </c>
      <c r="W877" t="s">
        <v>82</v>
      </c>
      <c r="X877">
        <v>4</v>
      </c>
    </row>
    <row r="878" spans="2:24">
      <c r="B878" t="s">
        <v>1036</v>
      </c>
      <c r="C878" t="s">
        <v>160</v>
      </c>
      <c r="D878" t="s">
        <v>41</v>
      </c>
      <c r="E878" t="s">
        <v>3549</v>
      </c>
      <c r="F878" t="s">
        <v>152</v>
      </c>
      <c r="G878" t="s">
        <v>94</v>
      </c>
      <c r="H878">
        <v>30</v>
      </c>
      <c r="I878" t="s">
        <v>3550</v>
      </c>
      <c r="J878" t="s">
        <v>30</v>
      </c>
      <c r="K878" t="s">
        <v>43</v>
      </c>
      <c r="L878" t="s">
        <v>91</v>
      </c>
      <c r="M878" t="s">
        <v>95</v>
      </c>
      <c r="N878" t="s">
        <v>81</v>
      </c>
      <c r="O878" t="s">
        <v>20</v>
      </c>
      <c r="P878">
        <v>2</v>
      </c>
      <c r="Q878">
        <v>1000</v>
      </c>
      <c r="R878">
        <v>81</v>
      </c>
      <c r="S878" t="s">
        <v>78</v>
      </c>
      <c r="T878" t="s">
        <v>30</v>
      </c>
      <c r="U878" t="s">
        <v>4579</v>
      </c>
      <c r="V878" t="s">
        <v>36</v>
      </c>
      <c r="W878" t="s">
        <v>82</v>
      </c>
      <c r="X878">
        <v>4</v>
      </c>
    </row>
    <row r="879" spans="2:24">
      <c r="B879" t="s">
        <v>1037</v>
      </c>
      <c r="C879" t="s">
        <v>160</v>
      </c>
      <c r="D879" t="s">
        <v>55</v>
      </c>
      <c r="E879" t="s">
        <v>3549</v>
      </c>
      <c r="F879" t="s">
        <v>152</v>
      </c>
      <c r="G879" t="s">
        <v>94</v>
      </c>
      <c r="H879">
        <v>31</v>
      </c>
      <c r="I879" t="s">
        <v>3550</v>
      </c>
      <c r="J879" t="s">
        <v>63</v>
      </c>
      <c r="K879" t="s">
        <v>42</v>
      </c>
      <c r="L879" t="s">
        <v>91</v>
      </c>
      <c r="M879" t="s">
        <v>95</v>
      </c>
      <c r="N879" t="s">
        <v>81</v>
      </c>
      <c r="O879" t="s">
        <v>20</v>
      </c>
      <c r="P879">
        <v>2.2000000000000002</v>
      </c>
      <c r="Q879">
        <v>1000</v>
      </c>
      <c r="R879">
        <v>84</v>
      </c>
      <c r="S879" t="s">
        <v>78</v>
      </c>
      <c r="T879" t="s">
        <v>30</v>
      </c>
      <c r="U879" t="s">
        <v>4580</v>
      </c>
      <c r="V879" t="s">
        <v>36</v>
      </c>
      <c r="W879" t="s">
        <v>82</v>
      </c>
      <c r="X879">
        <v>4</v>
      </c>
    </row>
    <row r="880" spans="2:24">
      <c r="B880" t="s">
        <v>1038</v>
      </c>
      <c r="C880" t="s">
        <v>160</v>
      </c>
      <c r="D880" t="s">
        <v>55</v>
      </c>
      <c r="E880" t="s">
        <v>3549</v>
      </c>
      <c r="F880" t="s">
        <v>152</v>
      </c>
      <c r="G880" t="s">
        <v>94</v>
      </c>
      <c r="H880">
        <v>31</v>
      </c>
      <c r="I880" t="s">
        <v>3550</v>
      </c>
      <c r="J880" t="s">
        <v>28</v>
      </c>
      <c r="K880" t="s">
        <v>42</v>
      </c>
      <c r="L880" t="s">
        <v>91</v>
      </c>
      <c r="M880" t="s">
        <v>95</v>
      </c>
      <c r="N880" t="s">
        <v>81</v>
      </c>
      <c r="O880" t="s">
        <v>20</v>
      </c>
      <c r="P880">
        <v>2.2000000000000002</v>
      </c>
      <c r="Q880">
        <v>1000</v>
      </c>
      <c r="R880">
        <v>84</v>
      </c>
      <c r="S880" t="s">
        <v>78</v>
      </c>
      <c r="T880" t="s">
        <v>30</v>
      </c>
      <c r="U880" t="s">
        <v>4581</v>
      </c>
      <c r="V880" t="s">
        <v>36</v>
      </c>
      <c r="W880" t="s">
        <v>82</v>
      </c>
      <c r="X880">
        <v>4</v>
      </c>
    </row>
    <row r="881" spans="2:24">
      <c r="B881" t="s">
        <v>1039</v>
      </c>
      <c r="C881" t="s">
        <v>160</v>
      </c>
      <c r="D881" t="s">
        <v>55</v>
      </c>
      <c r="E881" t="s">
        <v>3549</v>
      </c>
      <c r="F881" t="s">
        <v>152</v>
      </c>
      <c r="G881" t="s">
        <v>94</v>
      </c>
      <c r="H881">
        <v>31</v>
      </c>
      <c r="I881" t="s">
        <v>3550</v>
      </c>
      <c r="J881" t="s">
        <v>79</v>
      </c>
      <c r="K881" t="s">
        <v>42</v>
      </c>
      <c r="L881" t="s">
        <v>91</v>
      </c>
      <c r="M881" t="s">
        <v>95</v>
      </c>
      <c r="N881" t="s">
        <v>81</v>
      </c>
      <c r="O881" t="s">
        <v>20</v>
      </c>
      <c r="P881">
        <v>2.2000000000000002</v>
      </c>
      <c r="Q881">
        <v>1000</v>
      </c>
      <c r="R881">
        <v>84</v>
      </c>
      <c r="S881" t="s">
        <v>78</v>
      </c>
      <c r="T881" t="s">
        <v>30</v>
      </c>
      <c r="U881" t="s">
        <v>4582</v>
      </c>
      <c r="V881" t="s">
        <v>36</v>
      </c>
      <c r="W881" t="s">
        <v>82</v>
      </c>
      <c r="X881">
        <v>4</v>
      </c>
    </row>
    <row r="882" spans="2:24">
      <c r="B882" t="s">
        <v>1040</v>
      </c>
      <c r="C882" t="s">
        <v>160</v>
      </c>
      <c r="D882" t="s">
        <v>55</v>
      </c>
      <c r="E882" t="s">
        <v>3549</v>
      </c>
      <c r="F882" t="s">
        <v>152</v>
      </c>
      <c r="G882" t="s">
        <v>94</v>
      </c>
      <c r="H882">
        <v>31</v>
      </c>
      <c r="I882" t="s">
        <v>3550</v>
      </c>
      <c r="J882" t="s">
        <v>30</v>
      </c>
      <c r="K882" t="s">
        <v>42</v>
      </c>
      <c r="L882" t="s">
        <v>91</v>
      </c>
      <c r="M882" t="s">
        <v>95</v>
      </c>
      <c r="N882" t="s">
        <v>81</v>
      </c>
      <c r="O882" t="s">
        <v>20</v>
      </c>
      <c r="P882">
        <v>2.2000000000000002</v>
      </c>
      <c r="Q882">
        <v>1000</v>
      </c>
      <c r="R882">
        <v>84</v>
      </c>
      <c r="S882" t="s">
        <v>78</v>
      </c>
      <c r="T882" t="s">
        <v>30</v>
      </c>
      <c r="U882" t="s">
        <v>4583</v>
      </c>
      <c r="V882" t="s">
        <v>36</v>
      </c>
      <c r="W882" t="s">
        <v>82</v>
      </c>
      <c r="X882">
        <v>4</v>
      </c>
    </row>
    <row r="883" spans="2:24">
      <c r="B883" t="s">
        <v>1041</v>
      </c>
      <c r="C883" t="s">
        <v>160</v>
      </c>
      <c r="D883" t="s">
        <v>41</v>
      </c>
      <c r="E883" t="s">
        <v>3549</v>
      </c>
      <c r="F883" t="s">
        <v>152</v>
      </c>
      <c r="G883" t="s">
        <v>94</v>
      </c>
      <c r="H883">
        <v>36</v>
      </c>
      <c r="I883" t="s">
        <v>3550</v>
      </c>
      <c r="J883" t="s">
        <v>63</v>
      </c>
      <c r="K883" t="s">
        <v>43</v>
      </c>
      <c r="L883" t="s">
        <v>91</v>
      </c>
      <c r="M883" t="s">
        <v>95</v>
      </c>
      <c r="N883" t="s">
        <v>81</v>
      </c>
      <c r="O883" t="s">
        <v>20</v>
      </c>
      <c r="P883">
        <v>2</v>
      </c>
      <c r="Q883">
        <v>1200</v>
      </c>
      <c r="R883">
        <v>81</v>
      </c>
      <c r="S883" t="s">
        <v>78</v>
      </c>
      <c r="T883" t="s">
        <v>30</v>
      </c>
      <c r="U883" t="s">
        <v>4584</v>
      </c>
      <c r="V883" t="s">
        <v>36</v>
      </c>
      <c r="W883" t="s">
        <v>82</v>
      </c>
      <c r="X883">
        <v>4</v>
      </c>
    </row>
    <row r="884" spans="2:24">
      <c r="B884" t="s">
        <v>1042</v>
      </c>
      <c r="C884" t="s">
        <v>160</v>
      </c>
      <c r="D884" t="s">
        <v>41</v>
      </c>
      <c r="E884" t="s">
        <v>3549</v>
      </c>
      <c r="F884" t="s">
        <v>152</v>
      </c>
      <c r="G884" t="s">
        <v>94</v>
      </c>
      <c r="H884">
        <v>36</v>
      </c>
      <c r="I884" t="s">
        <v>3550</v>
      </c>
      <c r="J884" t="s">
        <v>28</v>
      </c>
      <c r="K884" t="s">
        <v>43</v>
      </c>
      <c r="L884" t="s">
        <v>91</v>
      </c>
      <c r="M884" t="s">
        <v>95</v>
      </c>
      <c r="N884" t="s">
        <v>81</v>
      </c>
      <c r="O884" t="s">
        <v>20</v>
      </c>
      <c r="P884">
        <v>2</v>
      </c>
      <c r="Q884">
        <v>1200</v>
      </c>
      <c r="R884">
        <v>81</v>
      </c>
      <c r="S884" t="s">
        <v>78</v>
      </c>
      <c r="T884" t="s">
        <v>30</v>
      </c>
      <c r="U884" t="s">
        <v>4585</v>
      </c>
      <c r="V884" t="s">
        <v>36</v>
      </c>
      <c r="W884" t="s">
        <v>82</v>
      </c>
      <c r="X884">
        <v>4</v>
      </c>
    </row>
    <row r="885" spans="2:24">
      <c r="B885" t="s">
        <v>1043</v>
      </c>
      <c r="C885" t="s">
        <v>160</v>
      </c>
      <c r="D885" t="s">
        <v>41</v>
      </c>
      <c r="E885" t="s">
        <v>3549</v>
      </c>
      <c r="F885" t="s">
        <v>152</v>
      </c>
      <c r="G885" t="s">
        <v>94</v>
      </c>
      <c r="H885">
        <v>36</v>
      </c>
      <c r="I885" t="s">
        <v>3550</v>
      </c>
      <c r="J885" t="s">
        <v>79</v>
      </c>
      <c r="K885" t="s">
        <v>43</v>
      </c>
      <c r="L885" t="s">
        <v>91</v>
      </c>
      <c r="M885" t="s">
        <v>95</v>
      </c>
      <c r="N885" t="s">
        <v>81</v>
      </c>
      <c r="O885" t="s">
        <v>20</v>
      </c>
      <c r="P885">
        <v>2</v>
      </c>
      <c r="Q885">
        <v>1200</v>
      </c>
      <c r="R885">
        <v>81</v>
      </c>
      <c r="S885" t="s">
        <v>78</v>
      </c>
      <c r="T885" t="s">
        <v>30</v>
      </c>
      <c r="U885" t="s">
        <v>4586</v>
      </c>
      <c r="V885" t="s">
        <v>36</v>
      </c>
      <c r="W885" t="s">
        <v>82</v>
      </c>
      <c r="X885">
        <v>4</v>
      </c>
    </row>
    <row r="886" spans="2:24">
      <c r="B886" t="s">
        <v>1044</v>
      </c>
      <c r="C886" t="s">
        <v>160</v>
      </c>
      <c r="D886" t="s">
        <v>41</v>
      </c>
      <c r="E886" t="s">
        <v>3549</v>
      </c>
      <c r="F886" t="s">
        <v>152</v>
      </c>
      <c r="G886" t="s">
        <v>94</v>
      </c>
      <c r="H886">
        <v>36</v>
      </c>
      <c r="I886" t="s">
        <v>3550</v>
      </c>
      <c r="J886" t="s">
        <v>30</v>
      </c>
      <c r="K886" t="s">
        <v>43</v>
      </c>
      <c r="L886" t="s">
        <v>91</v>
      </c>
      <c r="M886" t="s">
        <v>95</v>
      </c>
      <c r="N886" t="s">
        <v>81</v>
      </c>
      <c r="O886" t="s">
        <v>20</v>
      </c>
      <c r="P886">
        <v>2</v>
      </c>
      <c r="Q886">
        <v>1200</v>
      </c>
      <c r="R886">
        <v>81</v>
      </c>
      <c r="S886" t="s">
        <v>78</v>
      </c>
      <c r="T886" t="s">
        <v>30</v>
      </c>
      <c r="U886" t="s">
        <v>4587</v>
      </c>
      <c r="V886" t="s">
        <v>36</v>
      </c>
      <c r="W886" t="s">
        <v>82</v>
      </c>
      <c r="X886">
        <v>4</v>
      </c>
    </row>
    <row r="887" spans="2:24">
      <c r="B887" t="s">
        <v>1045</v>
      </c>
      <c r="C887" t="s">
        <v>160</v>
      </c>
      <c r="D887" t="s">
        <v>55</v>
      </c>
      <c r="E887" t="s">
        <v>3549</v>
      </c>
      <c r="F887" t="s">
        <v>152</v>
      </c>
      <c r="G887" t="s">
        <v>94</v>
      </c>
      <c r="H887">
        <v>37</v>
      </c>
      <c r="I887" t="s">
        <v>3550</v>
      </c>
      <c r="J887" t="s">
        <v>63</v>
      </c>
      <c r="K887" t="s">
        <v>42</v>
      </c>
      <c r="L887" t="s">
        <v>91</v>
      </c>
      <c r="M887" t="s">
        <v>95</v>
      </c>
      <c r="N887" t="s">
        <v>81</v>
      </c>
      <c r="O887" t="s">
        <v>35</v>
      </c>
      <c r="P887">
        <v>2.9</v>
      </c>
      <c r="Q887">
        <v>1200</v>
      </c>
      <c r="R887">
        <v>84</v>
      </c>
      <c r="S887" t="s">
        <v>78</v>
      </c>
      <c r="T887" t="s">
        <v>30</v>
      </c>
      <c r="U887" t="s">
        <v>4588</v>
      </c>
      <c r="V887" t="s">
        <v>36</v>
      </c>
      <c r="W887" t="s">
        <v>82</v>
      </c>
      <c r="X887">
        <v>4</v>
      </c>
    </row>
    <row r="888" spans="2:24">
      <c r="B888" t="s">
        <v>1046</v>
      </c>
      <c r="C888" t="s">
        <v>160</v>
      </c>
      <c r="D888" t="s">
        <v>55</v>
      </c>
      <c r="E888" t="s">
        <v>3549</v>
      </c>
      <c r="F888" t="s">
        <v>152</v>
      </c>
      <c r="G888" t="s">
        <v>94</v>
      </c>
      <c r="H888">
        <v>37</v>
      </c>
      <c r="I888" t="s">
        <v>3550</v>
      </c>
      <c r="J888" t="s">
        <v>28</v>
      </c>
      <c r="K888" t="s">
        <v>42</v>
      </c>
      <c r="L888" t="s">
        <v>91</v>
      </c>
      <c r="M888" t="s">
        <v>95</v>
      </c>
      <c r="N888" t="s">
        <v>81</v>
      </c>
      <c r="O888" t="s">
        <v>35</v>
      </c>
      <c r="P888">
        <v>2.9</v>
      </c>
      <c r="Q888">
        <v>1200</v>
      </c>
      <c r="R888">
        <v>84</v>
      </c>
      <c r="S888" t="s">
        <v>78</v>
      </c>
      <c r="T888" t="s">
        <v>30</v>
      </c>
      <c r="U888" t="s">
        <v>4589</v>
      </c>
      <c r="V888" t="s">
        <v>36</v>
      </c>
      <c r="W888" t="s">
        <v>82</v>
      </c>
      <c r="X888">
        <v>4</v>
      </c>
    </row>
    <row r="889" spans="2:24">
      <c r="B889" t="s">
        <v>1047</v>
      </c>
      <c r="C889" t="s">
        <v>160</v>
      </c>
      <c r="D889" t="s">
        <v>55</v>
      </c>
      <c r="E889" t="s">
        <v>3549</v>
      </c>
      <c r="F889" t="s">
        <v>152</v>
      </c>
      <c r="G889" t="s">
        <v>94</v>
      </c>
      <c r="H889">
        <v>37</v>
      </c>
      <c r="I889" t="s">
        <v>3550</v>
      </c>
      <c r="J889" t="s">
        <v>79</v>
      </c>
      <c r="K889" t="s">
        <v>42</v>
      </c>
      <c r="L889" t="s">
        <v>91</v>
      </c>
      <c r="M889" t="s">
        <v>95</v>
      </c>
      <c r="N889" t="s">
        <v>81</v>
      </c>
      <c r="O889" t="s">
        <v>35</v>
      </c>
      <c r="P889">
        <v>2.9</v>
      </c>
      <c r="Q889">
        <v>1200</v>
      </c>
      <c r="R889">
        <v>84</v>
      </c>
      <c r="S889" t="s">
        <v>78</v>
      </c>
      <c r="T889" t="s">
        <v>30</v>
      </c>
      <c r="U889" t="s">
        <v>4590</v>
      </c>
      <c r="V889" t="s">
        <v>36</v>
      </c>
      <c r="W889" t="s">
        <v>82</v>
      </c>
      <c r="X889">
        <v>4</v>
      </c>
    </row>
    <row r="890" spans="2:24">
      <c r="B890" t="s">
        <v>1048</v>
      </c>
      <c r="C890" t="s">
        <v>160</v>
      </c>
      <c r="D890" t="s">
        <v>55</v>
      </c>
      <c r="E890" t="s">
        <v>3549</v>
      </c>
      <c r="F890" t="s">
        <v>152</v>
      </c>
      <c r="G890" t="s">
        <v>94</v>
      </c>
      <c r="H890">
        <v>37</v>
      </c>
      <c r="I890" t="s">
        <v>3550</v>
      </c>
      <c r="J890" t="s">
        <v>30</v>
      </c>
      <c r="K890" t="s">
        <v>42</v>
      </c>
      <c r="L890" t="s">
        <v>91</v>
      </c>
      <c r="M890" t="s">
        <v>95</v>
      </c>
      <c r="N890" t="s">
        <v>81</v>
      </c>
      <c r="O890" t="s">
        <v>35</v>
      </c>
      <c r="P890">
        <v>2.9</v>
      </c>
      <c r="Q890">
        <v>1200</v>
      </c>
      <c r="R890">
        <v>84</v>
      </c>
      <c r="S890" t="s">
        <v>78</v>
      </c>
      <c r="T890" t="s">
        <v>30</v>
      </c>
      <c r="U890" t="s">
        <v>4591</v>
      </c>
      <c r="V890" t="s">
        <v>36</v>
      </c>
      <c r="W890" t="s">
        <v>82</v>
      </c>
      <c r="X890">
        <v>4</v>
      </c>
    </row>
    <row r="891" spans="2:24">
      <c r="B891" t="s">
        <v>1049</v>
      </c>
      <c r="C891" t="s">
        <v>160</v>
      </c>
      <c r="D891" t="s">
        <v>55</v>
      </c>
      <c r="E891" t="s">
        <v>3549</v>
      </c>
      <c r="F891" t="s">
        <v>152</v>
      </c>
      <c r="G891" t="s">
        <v>94</v>
      </c>
      <c r="H891">
        <v>39</v>
      </c>
      <c r="I891" t="s">
        <v>3550</v>
      </c>
      <c r="J891" t="s">
        <v>63</v>
      </c>
      <c r="K891" t="s">
        <v>42</v>
      </c>
      <c r="L891" t="s">
        <v>91</v>
      </c>
      <c r="M891" t="s">
        <v>95</v>
      </c>
      <c r="N891" t="s">
        <v>81</v>
      </c>
      <c r="O891" t="s">
        <v>35</v>
      </c>
      <c r="P891">
        <v>2.9</v>
      </c>
      <c r="Q891">
        <v>1200</v>
      </c>
      <c r="R891">
        <v>87</v>
      </c>
      <c r="S891" t="s">
        <v>78</v>
      </c>
      <c r="T891" t="s">
        <v>30</v>
      </c>
      <c r="U891" t="s">
        <v>4592</v>
      </c>
      <c r="V891" t="s">
        <v>36</v>
      </c>
      <c r="W891" t="s">
        <v>82</v>
      </c>
      <c r="X891">
        <v>4</v>
      </c>
    </row>
    <row r="892" spans="2:24">
      <c r="B892" t="s">
        <v>1050</v>
      </c>
      <c r="C892" t="s">
        <v>160</v>
      </c>
      <c r="D892" t="s">
        <v>55</v>
      </c>
      <c r="E892" t="s">
        <v>3549</v>
      </c>
      <c r="F892" t="s">
        <v>152</v>
      </c>
      <c r="G892" t="s">
        <v>94</v>
      </c>
      <c r="H892">
        <v>39</v>
      </c>
      <c r="I892" t="s">
        <v>3550</v>
      </c>
      <c r="J892" t="s">
        <v>28</v>
      </c>
      <c r="K892" t="s">
        <v>42</v>
      </c>
      <c r="L892" t="s">
        <v>91</v>
      </c>
      <c r="M892" t="s">
        <v>95</v>
      </c>
      <c r="N892" t="s">
        <v>81</v>
      </c>
      <c r="O892" t="s">
        <v>35</v>
      </c>
      <c r="P892">
        <v>2.9</v>
      </c>
      <c r="Q892">
        <v>1200</v>
      </c>
      <c r="R892">
        <v>87</v>
      </c>
      <c r="S892" t="s">
        <v>78</v>
      </c>
      <c r="T892" t="s">
        <v>30</v>
      </c>
      <c r="U892" t="s">
        <v>4593</v>
      </c>
      <c r="V892" t="s">
        <v>36</v>
      </c>
      <c r="W892" t="s">
        <v>82</v>
      </c>
      <c r="X892">
        <v>4</v>
      </c>
    </row>
    <row r="893" spans="2:24">
      <c r="B893" t="s">
        <v>1051</v>
      </c>
      <c r="C893" t="s">
        <v>160</v>
      </c>
      <c r="D893" t="s">
        <v>55</v>
      </c>
      <c r="E893" t="s">
        <v>3549</v>
      </c>
      <c r="F893" t="s">
        <v>152</v>
      </c>
      <c r="G893" t="s">
        <v>94</v>
      </c>
      <c r="H893">
        <v>39</v>
      </c>
      <c r="I893" t="s">
        <v>3550</v>
      </c>
      <c r="J893" t="s">
        <v>79</v>
      </c>
      <c r="K893" t="s">
        <v>42</v>
      </c>
      <c r="L893" t="s">
        <v>91</v>
      </c>
      <c r="M893" t="s">
        <v>95</v>
      </c>
      <c r="N893" t="s">
        <v>81</v>
      </c>
      <c r="O893" t="s">
        <v>35</v>
      </c>
      <c r="P893">
        <v>2.9</v>
      </c>
      <c r="Q893">
        <v>1200</v>
      </c>
      <c r="R893">
        <v>87</v>
      </c>
      <c r="S893" t="s">
        <v>78</v>
      </c>
      <c r="T893" t="s">
        <v>30</v>
      </c>
      <c r="U893" t="s">
        <v>4594</v>
      </c>
      <c r="V893" t="s">
        <v>36</v>
      </c>
      <c r="W893" t="s">
        <v>82</v>
      </c>
      <c r="X893">
        <v>4</v>
      </c>
    </row>
    <row r="894" spans="2:24">
      <c r="B894" t="s">
        <v>1052</v>
      </c>
      <c r="C894" t="s">
        <v>160</v>
      </c>
      <c r="D894" t="s">
        <v>55</v>
      </c>
      <c r="E894" t="s">
        <v>3549</v>
      </c>
      <c r="F894" t="s">
        <v>152</v>
      </c>
      <c r="G894" t="s">
        <v>94</v>
      </c>
      <c r="H894">
        <v>39</v>
      </c>
      <c r="I894" t="s">
        <v>3550</v>
      </c>
      <c r="J894" t="s">
        <v>30</v>
      </c>
      <c r="K894" t="s">
        <v>42</v>
      </c>
      <c r="L894" t="s">
        <v>91</v>
      </c>
      <c r="M894" t="s">
        <v>95</v>
      </c>
      <c r="N894" t="s">
        <v>81</v>
      </c>
      <c r="O894" t="s">
        <v>35</v>
      </c>
      <c r="P894">
        <v>2.9</v>
      </c>
      <c r="Q894">
        <v>1200</v>
      </c>
      <c r="R894">
        <v>87</v>
      </c>
      <c r="S894" t="s">
        <v>78</v>
      </c>
      <c r="T894" t="s">
        <v>30</v>
      </c>
      <c r="U894" t="s">
        <v>4595</v>
      </c>
      <c r="V894" t="s">
        <v>36</v>
      </c>
      <c r="W894" t="s">
        <v>82</v>
      </c>
      <c r="X894">
        <v>4</v>
      </c>
    </row>
    <row r="895" spans="2:24">
      <c r="B895" t="s">
        <v>1053</v>
      </c>
      <c r="C895" t="s">
        <v>160</v>
      </c>
      <c r="D895" t="s">
        <v>41</v>
      </c>
      <c r="E895" t="s">
        <v>3549</v>
      </c>
      <c r="F895" t="s">
        <v>152</v>
      </c>
      <c r="G895" t="s">
        <v>96</v>
      </c>
      <c r="H895">
        <v>18</v>
      </c>
      <c r="I895" t="s">
        <v>3550</v>
      </c>
      <c r="J895" t="s">
        <v>63</v>
      </c>
      <c r="K895" t="s">
        <v>43</v>
      </c>
      <c r="L895" t="s">
        <v>91</v>
      </c>
      <c r="M895" t="s">
        <v>92</v>
      </c>
      <c r="N895" t="s">
        <v>80</v>
      </c>
      <c r="O895" t="s">
        <v>3552</v>
      </c>
      <c r="P895">
        <v>1.7</v>
      </c>
      <c r="Q895">
        <v>600</v>
      </c>
      <c r="R895">
        <v>78</v>
      </c>
      <c r="S895" t="s">
        <v>78</v>
      </c>
      <c r="T895" t="s">
        <v>30</v>
      </c>
      <c r="U895" t="s">
        <v>4596</v>
      </c>
      <c r="V895" t="s">
        <v>36</v>
      </c>
      <c r="W895" t="s">
        <v>82</v>
      </c>
      <c r="X895">
        <v>4</v>
      </c>
    </row>
    <row r="896" spans="2:24">
      <c r="B896" t="s">
        <v>1054</v>
      </c>
      <c r="C896" t="s">
        <v>160</v>
      </c>
      <c r="D896" t="s">
        <v>41</v>
      </c>
      <c r="E896" t="s">
        <v>3549</v>
      </c>
      <c r="F896" t="s">
        <v>152</v>
      </c>
      <c r="G896" t="s">
        <v>96</v>
      </c>
      <c r="H896">
        <v>18</v>
      </c>
      <c r="I896" t="s">
        <v>3550</v>
      </c>
      <c r="J896" t="s">
        <v>28</v>
      </c>
      <c r="K896" t="s">
        <v>43</v>
      </c>
      <c r="L896" t="s">
        <v>91</v>
      </c>
      <c r="M896" t="s">
        <v>92</v>
      </c>
      <c r="N896" t="s">
        <v>80</v>
      </c>
      <c r="O896" t="s">
        <v>3552</v>
      </c>
      <c r="P896">
        <v>1.7</v>
      </c>
      <c r="Q896">
        <v>600</v>
      </c>
      <c r="R896">
        <v>78</v>
      </c>
      <c r="S896" t="s">
        <v>78</v>
      </c>
      <c r="T896" t="s">
        <v>30</v>
      </c>
      <c r="U896" t="s">
        <v>4597</v>
      </c>
      <c r="V896" t="s">
        <v>36</v>
      </c>
      <c r="W896" t="s">
        <v>82</v>
      </c>
      <c r="X896">
        <v>4</v>
      </c>
    </row>
    <row r="897" spans="2:24">
      <c r="B897" t="s">
        <v>1055</v>
      </c>
      <c r="C897" t="s">
        <v>160</v>
      </c>
      <c r="D897" t="s">
        <v>41</v>
      </c>
      <c r="E897" t="s">
        <v>3549</v>
      </c>
      <c r="F897" t="s">
        <v>152</v>
      </c>
      <c r="G897" t="s">
        <v>96</v>
      </c>
      <c r="H897">
        <v>18</v>
      </c>
      <c r="I897" t="s">
        <v>3550</v>
      </c>
      <c r="J897" t="s">
        <v>79</v>
      </c>
      <c r="K897" t="s">
        <v>43</v>
      </c>
      <c r="L897" t="s">
        <v>91</v>
      </c>
      <c r="M897" t="s">
        <v>92</v>
      </c>
      <c r="N897" t="s">
        <v>80</v>
      </c>
      <c r="O897" t="s">
        <v>3552</v>
      </c>
      <c r="P897">
        <v>1.7</v>
      </c>
      <c r="Q897">
        <v>600</v>
      </c>
      <c r="R897">
        <v>78</v>
      </c>
      <c r="S897" t="s">
        <v>78</v>
      </c>
      <c r="T897" t="s">
        <v>30</v>
      </c>
      <c r="U897" t="s">
        <v>4598</v>
      </c>
      <c r="V897" t="s">
        <v>36</v>
      </c>
      <c r="W897" t="s">
        <v>82</v>
      </c>
      <c r="X897">
        <v>4</v>
      </c>
    </row>
    <row r="898" spans="2:24">
      <c r="B898" t="s">
        <v>1056</v>
      </c>
      <c r="C898" t="s">
        <v>160</v>
      </c>
      <c r="D898" t="s">
        <v>41</v>
      </c>
      <c r="E898" t="s">
        <v>3549</v>
      </c>
      <c r="F898" t="s">
        <v>152</v>
      </c>
      <c r="G898" t="s">
        <v>96</v>
      </c>
      <c r="H898">
        <v>18</v>
      </c>
      <c r="I898" t="s">
        <v>3550</v>
      </c>
      <c r="J898" t="s">
        <v>30</v>
      </c>
      <c r="K898" t="s">
        <v>43</v>
      </c>
      <c r="L898" t="s">
        <v>91</v>
      </c>
      <c r="M898" t="s">
        <v>92</v>
      </c>
      <c r="N898" t="s">
        <v>80</v>
      </c>
      <c r="O898" t="s">
        <v>3552</v>
      </c>
      <c r="P898">
        <v>1.7</v>
      </c>
      <c r="Q898">
        <v>600</v>
      </c>
      <c r="R898">
        <v>78</v>
      </c>
      <c r="S898" t="s">
        <v>78</v>
      </c>
      <c r="T898" t="s">
        <v>30</v>
      </c>
      <c r="U898" t="s">
        <v>4599</v>
      </c>
      <c r="V898" t="s">
        <v>36</v>
      </c>
      <c r="W898" t="s">
        <v>82</v>
      </c>
      <c r="X898">
        <v>4</v>
      </c>
    </row>
    <row r="899" spans="2:24">
      <c r="B899" t="s">
        <v>1057</v>
      </c>
      <c r="C899" t="s">
        <v>160</v>
      </c>
      <c r="D899" t="s">
        <v>55</v>
      </c>
      <c r="E899" t="s">
        <v>3549</v>
      </c>
      <c r="F899" t="s">
        <v>152</v>
      </c>
      <c r="G899" t="s">
        <v>96</v>
      </c>
      <c r="H899">
        <v>19</v>
      </c>
      <c r="I899" t="s">
        <v>3550</v>
      </c>
      <c r="J899" t="s">
        <v>63</v>
      </c>
      <c r="K899" t="s">
        <v>42</v>
      </c>
      <c r="L899" t="s">
        <v>91</v>
      </c>
      <c r="M899" t="s">
        <v>92</v>
      </c>
      <c r="N899" t="s">
        <v>80</v>
      </c>
      <c r="O899" t="s">
        <v>20</v>
      </c>
      <c r="P899">
        <v>0.8</v>
      </c>
      <c r="Q899">
        <v>600</v>
      </c>
      <c r="R899">
        <v>81</v>
      </c>
      <c r="S899" t="s">
        <v>78</v>
      </c>
      <c r="T899" t="s">
        <v>30</v>
      </c>
      <c r="U899" t="s">
        <v>4600</v>
      </c>
      <c r="V899" t="s">
        <v>36</v>
      </c>
      <c r="W899" t="s">
        <v>82</v>
      </c>
      <c r="X899">
        <v>4</v>
      </c>
    </row>
    <row r="900" spans="2:24">
      <c r="B900" t="s">
        <v>1058</v>
      </c>
      <c r="C900" t="s">
        <v>160</v>
      </c>
      <c r="D900" t="s">
        <v>55</v>
      </c>
      <c r="E900" t="s">
        <v>3549</v>
      </c>
      <c r="F900" t="s">
        <v>152</v>
      </c>
      <c r="G900" t="s">
        <v>96</v>
      </c>
      <c r="H900">
        <v>19</v>
      </c>
      <c r="I900" t="s">
        <v>3550</v>
      </c>
      <c r="J900" t="s">
        <v>28</v>
      </c>
      <c r="K900" t="s">
        <v>42</v>
      </c>
      <c r="L900" t="s">
        <v>91</v>
      </c>
      <c r="M900" t="s">
        <v>92</v>
      </c>
      <c r="N900" t="s">
        <v>80</v>
      </c>
      <c r="O900" t="s">
        <v>20</v>
      </c>
      <c r="P900">
        <v>0.8</v>
      </c>
      <c r="Q900">
        <v>600</v>
      </c>
      <c r="R900">
        <v>81</v>
      </c>
      <c r="S900" t="s">
        <v>78</v>
      </c>
      <c r="T900" t="s">
        <v>30</v>
      </c>
      <c r="U900" t="s">
        <v>4601</v>
      </c>
      <c r="V900" t="s">
        <v>36</v>
      </c>
      <c r="W900" t="s">
        <v>82</v>
      </c>
      <c r="X900">
        <v>4</v>
      </c>
    </row>
    <row r="901" spans="2:24">
      <c r="B901" t="s">
        <v>1059</v>
      </c>
      <c r="C901" t="s">
        <v>160</v>
      </c>
      <c r="D901" t="s">
        <v>55</v>
      </c>
      <c r="E901" t="s">
        <v>3549</v>
      </c>
      <c r="F901" t="s">
        <v>152</v>
      </c>
      <c r="G901" t="s">
        <v>96</v>
      </c>
      <c r="H901">
        <v>19</v>
      </c>
      <c r="I901" t="s">
        <v>3550</v>
      </c>
      <c r="J901" t="s">
        <v>79</v>
      </c>
      <c r="K901" t="s">
        <v>42</v>
      </c>
      <c r="L901" t="s">
        <v>91</v>
      </c>
      <c r="M901" t="s">
        <v>92</v>
      </c>
      <c r="N901" t="s">
        <v>80</v>
      </c>
      <c r="O901" t="s">
        <v>20</v>
      </c>
      <c r="P901">
        <v>0.8</v>
      </c>
      <c r="Q901">
        <v>600</v>
      </c>
      <c r="R901">
        <v>81</v>
      </c>
      <c r="S901" t="s">
        <v>78</v>
      </c>
      <c r="T901" t="s">
        <v>30</v>
      </c>
      <c r="U901" t="s">
        <v>4602</v>
      </c>
      <c r="V901" t="s">
        <v>36</v>
      </c>
      <c r="W901" t="s">
        <v>82</v>
      </c>
      <c r="X901">
        <v>4</v>
      </c>
    </row>
    <row r="902" spans="2:24">
      <c r="B902" t="s">
        <v>1060</v>
      </c>
      <c r="C902" t="s">
        <v>160</v>
      </c>
      <c r="D902" t="s">
        <v>55</v>
      </c>
      <c r="E902" t="s">
        <v>3549</v>
      </c>
      <c r="F902" t="s">
        <v>152</v>
      </c>
      <c r="G902" t="s">
        <v>96</v>
      </c>
      <c r="H902">
        <v>19</v>
      </c>
      <c r="I902" t="s">
        <v>3550</v>
      </c>
      <c r="J902" t="s">
        <v>30</v>
      </c>
      <c r="K902" t="s">
        <v>42</v>
      </c>
      <c r="L902" t="s">
        <v>91</v>
      </c>
      <c r="M902" t="s">
        <v>92</v>
      </c>
      <c r="N902" t="s">
        <v>80</v>
      </c>
      <c r="O902" t="s">
        <v>20</v>
      </c>
      <c r="P902">
        <v>0.8</v>
      </c>
      <c r="Q902">
        <v>600</v>
      </c>
      <c r="R902">
        <v>81</v>
      </c>
      <c r="S902" t="s">
        <v>78</v>
      </c>
      <c r="T902" t="s">
        <v>30</v>
      </c>
      <c r="U902" t="s">
        <v>4603</v>
      </c>
      <c r="V902" t="s">
        <v>36</v>
      </c>
      <c r="W902" t="s">
        <v>82</v>
      </c>
      <c r="X902">
        <v>4</v>
      </c>
    </row>
    <row r="903" spans="2:24">
      <c r="B903" t="s">
        <v>1061</v>
      </c>
      <c r="C903" t="s">
        <v>160</v>
      </c>
      <c r="D903" t="s">
        <v>41</v>
      </c>
      <c r="E903" t="s">
        <v>3549</v>
      </c>
      <c r="F903" t="s">
        <v>152</v>
      </c>
      <c r="G903" t="s">
        <v>96</v>
      </c>
      <c r="H903">
        <v>24</v>
      </c>
      <c r="I903" t="s">
        <v>3550</v>
      </c>
      <c r="J903" t="s">
        <v>63</v>
      </c>
      <c r="K903" t="s">
        <v>43</v>
      </c>
      <c r="L903" t="s">
        <v>91</v>
      </c>
      <c r="M903" t="s">
        <v>92</v>
      </c>
      <c r="N903" t="s">
        <v>80</v>
      </c>
      <c r="O903" t="s">
        <v>3552</v>
      </c>
      <c r="P903">
        <v>1.7</v>
      </c>
      <c r="Q903">
        <v>800</v>
      </c>
      <c r="R903">
        <v>78</v>
      </c>
      <c r="S903" t="s">
        <v>78</v>
      </c>
      <c r="T903" t="s">
        <v>30</v>
      </c>
      <c r="U903" t="s">
        <v>4604</v>
      </c>
      <c r="V903" t="s">
        <v>36</v>
      </c>
      <c r="W903" t="s">
        <v>82</v>
      </c>
      <c r="X903">
        <v>4</v>
      </c>
    </row>
    <row r="904" spans="2:24">
      <c r="B904" t="s">
        <v>1062</v>
      </c>
      <c r="C904" t="s">
        <v>160</v>
      </c>
      <c r="D904" t="s">
        <v>41</v>
      </c>
      <c r="E904" t="s">
        <v>3549</v>
      </c>
      <c r="F904" t="s">
        <v>152</v>
      </c>
      <c r="G904" t="s">
        <v>96</v>
      </c>
      <c r="H904">
        <v>24</v>
      </c>
      <c r="I904" t="s">
        <v>3550</v>
      </c>
      <c r="J904" t="s">
        <v>28</v>
      </c>
      <c r="K904" t="s">
        <v>43</v>
      </c>
      <c r="L904" t="s">
        <v>91</v>
      </c>
      <c r="M904" t="s">
        <v>92</v>
      </c>
      <c r="N904" t="s">
        <v>80</v>
      </c>
      <c r="O904" t="s">
        <v>3552</v>
      </c>
      <c r="P904">
        <v>1.7</v>
      </c>
      <c r="Q904">
        <v>800</v>
      </c>
      <c r="R904">
        <v>78</v>
      </c>
      <c r="S904" t="s">
        <v>78</v>
      </c>
      <c r="T904" t="s">
        <v>30</v>
      </c>
      <c r="U904" t="s">
        <v>4605</v>
      </c>
      <c r="V904" t="s">
        <v>36</v>
      </c>
      <c r="W904" t="s">
        <v>82</v>
      </c>
      <c r="X904">
        <v>4</v>
      </c>
    </row>
    <row r="905" spans="2:24">
      <c r="B905" t="s">
        <v>1063</v>
      </c>
      <c r="C905" t="s">
        <v>160</v>
      </c>
      <c r="D905" t="s">
        <v>41</v>
      </c>
      <c r="E905" t="s">
        <v>3549</v>
      </c>
      <c r="F905" t="s">
        <v>152</v>
      </c>
      <c r="G905" t="s">
        <v>96</v>
      </c>
      <c r="H905">
        <v>24</v>
      </c>
      <c r="I905" t="s">
        <v>3550</v>
      </c>
      <c r="J905" t="s">
        <v>79</v>
      </c>
      <c r="K905" t="s">
        <v>43</v>
      </c>
      <c r="L905" t="s">
        <v>91</v>
      </c>
      <c r="M905" t="s">
        <v>92</v>
      </c>
      <c r="N905" t="s">
        <v>80</v>
      </c>
      <c r="O905" t="s">
        <v>3552</v>
      </c>
      <c r="P905">
        <v>1.7</v>
      </c>
      <c r="Q905">
        <v>800</v>
      </c>
      <c r="R905">
        <v>78</v>
      </c>
      <c r="S905" t="s">
        <v>78</v>
      </c>
      <c r="T905" t="s">
        <v>30</v>
      </c>
      <c r="U905" t="s">
        <v>4606</v>
      </c>
      <c r="V905" t="s">
        <v>36</v>
      </c>
      <c r="W905" t="s">
        <v>82</v>
      </c>
      <c r="X905">
        <v>4</v>
      </c>
    </row>
    <row r="906" spans="2:24">
      <c r="B906" t="s">
        <v>1064</v>
      </c>
      <c r="C906" t="s">
        <v>160</v>
      </c>
      <c r="D906" t="s">
        <v>41</v>
      </c>
      <c r="E906" t="s">
        <v>3549</v>
      </c>
      <c r="F906" t="s">
        <v>152</v>
      </c>
      <c r="G906" t="s">
        <v>96</v>
      </c>
      <c r="H906">
        <v>24</v>
      </c>
      <c r="I906" t="s">
        <v>3550</v>
      </c>
      <c r="J906" t="s">
        <v>30</v>
      </c>
      <c r="K906" t="s">
        <v>43</v>
      </c>
      <c r="L906" t="s">
        <v>91</v>
      </c>
      <c r="M906" t="s">
        <v>92</v>
      </c>
      <c r="N906" t="s">
        <v>80</v>
      </c>
      <c r="O906" t="s">
        <v>3552</v>
      </c>
      <c r="P906">
        <v>1.7</v>
      </c>
      <c r="Q906">
        <v>800</v>
      </c>
      <c r="R906">
        <v>78</v>
      </c>
      <c r="S906" t="s">
        <v>78</v>
      </c>
      <c r="T906" t="s">
        <v>30</v>
      </c>
      <c r="U906" t="s">
        <v>4607</v>
      </c>
      <c r="V906" t="s">
        <v>36</v>
      </c>
      <c r="W906" t="s">
        <v>82</v>
      </c>
      <c r="X906">
        <v>4</v>
      </c>
    </row>
    <row r="907" spans="2:24">
      <c r="B907" t="s">
        <v>1065</v>
      </c>
      <c r="C907" t="s">
        <v>160</v>
      </c>
      <c r="D907" t="s">
        <v>55</v>
      </c>
      <c r="E907" t="s">
        <v>3549</v>
      </c>
      <c r="F907" t="s">
        <v>152</v>
      </c>
      <c r="G907" t="s">
        <v>96</v>
      </c>
      <c r="H907">
        <v>25</v>
      </c>
      <c r="I907" t="s">
        <v>3550</v>
      </c>
      <c r="J907" t="s">
        <v>63</v>
      </c>
      <c r="K907" t="s">
        <v>42</v>
      </c>
      <c r="L907" t="s">
        <v>91</v>
      </c>
      <c r="M907" t="s">
        <v>92</v>
      </c>
      <c r="N907" t="s">
        <v>80</v>
      </c>
      <c r="O907" t="s">
        <v>20</v>
      </c>
      <c r="P907">
        <v>1.7</v>
      </c>
      <c r="Q907">
        <v>800</v>
      </c>
      <c r="R907">
        <v>81</v>
      </c>
      <c r="S907" t="s">
        <v>78</v>
      </c>
      <c r="T907" t="s">
        <v>30</v>
      </c>
      <c r="U907" t="s">
        <v>4608</v>
      </c>
      <c r="V907" t="s">
        <v>36</v>
      </c>
      <c r="W907" t="s">
        <v>82</v>
      </c>
      <c r="X907">
        <v>4</v>
      </c>
    </row>
    <row r="908" spans="2:24">
      <c r="B908" t="s">
        <v>1066</v>
      </c>
      <c r="C908" t="s">
        <v>160</v>
      </c>
      <c r="D908" t="s">
        <v>55</v>
      </c>
      <c r="E908" t="s">
        <v>3549</v>
      </c>
      <c r="F908" t="s">
        <v>152</v>
      </c>
      <c r="G908" t="s">
        <v>96</v>
      </c>
      <c r="H908">
        <v>25</v>
      </c>
      <c r="I908" t="s">
        <v>3550</v>
      </c>
      <c r="J908" t="s">
        <v>28</v>
      </c>
      <c r="K908" t="s">
        <v>42</v>
      </c>
      <c r="L908" t="s">
        <v>91</v>
      </c>
      <c r="M908" t="s">
        <v>92</v>
      </c>
      <c r="N908" t="s">
        <v>80</v>
      </c>
      <c r="O908" t="s">
        <v>20</v>
      </c>
      <c r="P908">
        <v>1.7</v>
      </c>
      <c r="Q908">
        <v>800</v>
      </c>
      <c r="R908">
        <v>81</v>
      </c>
      <c r="S908" t="s">
        <v>78</v>
      </c>
      <c r="T908" t="s">
        <v>30</v>
      </c>
      <c r="U908" t="s">
        <v>4609</v>
      </c>
      <c r="V908" t="s">
        <v>36</v>
      </c>
      <c r="W908" t="s">
        <v>82</v>
      </c>
      <c r="X908">
        <v>4</v>
      </c>
    </row>
    <row r="909" spans="2:24">
      <c r="B909" t="s">
        <v>1067</v>
      </c>
      <c r="C909" t="s">
        <v>160</v>
      </c>
      <c r="D909" t="s">
        <v>55</v>
      </c>
      <c r="E909" t="s">
        <v>3549</v>
      </c>
      <c r="F909" t="s">
        <v>152</v>
      </c>
      <c r="G909" t="s">
        <v>96</v>
      </c>
      <c r="H909">
        <v>25</v>
      </c>
      <c r="I909" t="s">
        <v>3550</v>
      </c>
      <c r="J909" t="s">
        <v>79</v>
      </c>
      <c r="K909" t="s">
        <v>42</v>
      </c>
      <c r="L909" t="s">
        <v>91</v>
      </c>
      <c r="M909" t="s">
        <v>92</v>
      </c>
      <c r="N909" t="s">
        <v>80</v>
      </c>
      <c r="O909" t="s">
        <v>20</v>
      </c>
      <c r="P909">
        <v>1.7</v>
      </c>
      <c r="Q909">
        <v>800</v>
      </c>
      <c r="R909">
        <v>81</v>
      </c>
      <c r="S909" t="s">
        <v>78</v>
      </c>
      <c r="T909" t="s">
        <v>30</v>
      </c>
      <c r="U909" t="s">
        <v>4610</v>
      </c>
      <c r="V909" t="s">
        <v>36</v>
      </c>
      <c r="W909" t="s">
        <v>82</v>
      </c>
      <c r="X909">
        <v>4</v>
      </c>
    </row>
    <row r="910" spans="2:24">
      <c r="B910" t="s">
        <v>1068</v>
      </c>
      <c r="C910" t="s">
        <v>160</v>
      </c>
      <c r="D910" t="s">
        <v>55</v>
      </c>
      <c r="E910" t="s">
        <v>3549</v>
      </c>
      <c r="F910" t="s">
        <v>152</v>
      </c>
      <c r="G910" t="s">
        <v>96</v>
      </c>
      <c r="H910">
        <v>25</v>
      </c>
      <c r="I910" t="s">
        <v>3550</v>
      </c>
      <c r="J910" t="s">
        <v>30</v>
      </c>
      <c r="K910" t="s">
        <v>42</v>
      </c>
      <c r="L910" t="s">
        <v>91</v>
      </c>
      <c r="M910" t="s">
        <v>92</v>
      </c>
      <c r="N910" t="s">
        <v>80</v>
      </c>
      <c r="O910" t="s">
        <v>20</v>
      </c>
      <c r="P910">
        <v>1.7</v>
      </c>
      <c r="Q910">
        <v>800</v>
      </c>
      <c r="R910">
        <v>81</v>
      </c>
      <c r="S910" t="s">
        <v>78</v>
      </c>
      <c r="T910" t="s">
        <v>30</v>
      </c>
      <c r="U910" t="s">
        <v>4611</v>
      </c>
      <c r="V910" t="s">
        <v>36</v>
      </c>
      <c r="W910" t="s">
        <v>82</v>
      </c>
      <c r="X910">
        <v>4</v>
      </c>
    </row>
    <row r="911" spans="2:24">
      <c r="B911" t="s">
        <v>1069</v>
      </c>
      <c r="C911" t="s">
        <v>160</v>
      </c>
      <c r="D911" t="s">
        <v>41</v>
      </c>
      <c r="E911" t="s">
        <v>3549</v>
      </c>
      <c r="F911" t="s">
        <v>152</v>
      </c>
      <c r="G911" t="s">
        <v>96</v>
      </c>
      <c r="H911">
        <v>30</v>
      </c>
      <c r="I911" t="s">
        <v>3550</v>
      </c>
      <c r="J911" t="s">
        <v>63</v>
      </c>
      <c r="K911" t="s">
        <v>43</v>
      </c>
      <c r="L911" t="s">
        <v>91</v>
      </c>
      <c r="M911" t="s">
        <v>92</v>
      </c>
      <c r="N911" t="s">
        <v>80</v>
      </c>
      <c r="O911" t="s">
        <v>20</v>
      </c>
      <c r="P911">
        <v>2</v>
      </c>
      <c r="Q911">
        <v>1000</v>
      </c>
      <c r="R911">
        <v>81</v>
      </c>
      <c r="S911" t="s">
        <v>78</v>
      </c>
      <c r="T911" t="s">
        <v>30</v>
      </c>
      <c r="U911" t="s">
        <v>4612</v>
      </c>
      <c r="V911" t="s">
        <v>36</v>
      </c>
      <c r="W911" t="s">
        <v>82</v>
      </c>
      <c r="X911">
        <v>4</v>
      </c>
    </row>
    <row r="912" spans="2:24">
      <c r="B912" t="s">
        <v>1070</v>
      </c>
      <c r="C912" t="s">
        <v>160</v>
      </c>
      <c r="D912" t="s">
        <v>41</v>
      </c>
      <c r="E912" t="s">
        <v>3549</v>
      </c>
      <c r="F912" t="s">
        <v>152</v>
      </c>
      <c r="G912" t="s">
        <v>96</v>
      </c>
      <c r="H912">
        <v>30</v>
      </c>
      <c r="I912" t="s">
        <v>3550</v>
      </c>
      <c r="J912" t="s">
        <v>28</v>
      </c>
      <c r="K912" t="s">
        <v>43</v>
      </c>
      <c r="L912" t="s">
        <v>91</v>
      </c>
      <c r="M912" t="s">
        <v>92</v>
      </c>
      <c r="N912" t="s">
        <v>80</v>
      </c>
      <c r="O912" t="s">
        <v>20</v>
      </c>
      <c r="P912">
        <v>2</v>
      </c>
      <c r="Q912">
        <v>1000</v>
      </c>
      <c r="R912">
        <v>81</v>
      </c>
      <c r="S912" t="s">
        <v>78</v>
      </c>
      <c r="T912" t="s">
        <v>30</v>
      </c>
      <c r="U912" t="s">
        <v>4613</v>
      </c>
      <c r="V912" t="s">
        <v>36</v>
      </c>
      <c r="W912" t="s">
        <v>82</v>
      </c>
      <c r="X912">
        <v>4</v>
      </c>
    </row>
    <row r="913" spans="2:24">
      <c r="B913" t="s">
        <v>1071</v>
      </c>
      <c r="C913" t="s">
        <v>160</v>
      </c>
      <c r="D913" t="s">
        <v>41</v>
      </c>
      <c r="E913" t="s">
        <v>3549</v>
      </c>
      <c r="F913" t="s">
        <v>152</v>
      </c>
      <c r="G913" t="s">
        <v>96</v>
      </c>
      <c r="H913">
        <v>30</v>
      </c>
      <c r="I913" t="s">
        <v>3550</v>
      </c>
      <c r="J913" t="s">
        <v>79</v>
      </c>
      <c r="K913" t="s">
        <v>43</v>
      </c>
      <c r="L913" t="s">
        <v>91</v>
      </c>
      <c r="M913" t="s">
        <v>92</v>
      </c>
      <c r="N913" t="s">
        <v>80</v>
      </c>
      <c r="O913" t="s">
        <v>20</v>
      </c>
      <c r="P913">
        <v>2</v>
      </c>
      <c r="Q913">
        <v>1000</v>
      </c>
      <c r="R913">
        <v>81</v>
      </c>
      <c r="S913" t="s">
        <v>78</v>
      </c>
      <c r="T913" t="s">
        <v>30</v>
      </c>
      <c r="U913" t="s">
        <v>4614</v>
      </c>
      <c r="V913" t="s">
        <v>36</v>
      </c>
      <c r="W913" t="s">
        <v>82</v>
      </c>
      <c r="X913">
        <v>4</v>
      </c>
    </row>
    <row r="914" spans="2:24">
      <c r="B914" t="s">
        <v>1072</v>
      </c>
      <c r="C914" t="s">
        <v>160</v>
      </c>
      <c r="D914" t="s">
        <v>41</v>
      </c>
      <c r="E914" t="s">
        <v>3549</v>
      </c>
      <c r="F914" t="s">
        <v>152</v>
      </c>
      <c r="G914" t="s">
        <v>96</v>
      </c>
      <c r="H914">
        <v>30</v>
      </c>
      <c r="I914" t="s">
        <v>3550</v>
      </c>
      <c r="J914" t="s">
        <v>30</v>
      </c>
      <c r="K914" t="s">
        <v>43</v>
      </c>
      <c r="L914" t="s">
        <v>91</v>
      </c>
      <c r="M914" t="s">
        <v>92</v>
      </c>
      <c r="N914" t="s">
        <v>80</v>
      </c>
      <c r="O914" t="s">
        <v>20</v>
      </c>
      <c r="P914">
        <v>2</v>
      </c>
      <c r="Q914">
        <v>1000</v>
      </c>
      <c r="R914">
        <v>81</v>
      </c>
      <c r="S914" t="s">
        <v>78</v>
      </c>
      <c r="T914" t="s">
        <v>30</v>
      </c>
      <c r="U914" t="s">
        <v>4615</v>
      </c>
      <c r="V914" t="s">
        <v>36</v>
      </c>
      <c r="W914" t="s">
        <v>82</v>
      </c>
      <c r="X914">
        <v>4</v>
      </c>
    </row>
    <row r="915" spans="2:24">
      <c r="B915" t="s">
        <v>1073</v>
      </c>
      <c r="C915" t="s">
        <v>160</v>
      </c>
      <c r="D915" t="s">
        <v>55</v>
      </c>
      <c r="E915" t="s">
        <v>3549</v>
      </c>
      <c r="F915" t="s">
        <v>152</v>
      </c>
      <c r="G915" t="s">
        <v>96</v>
      </c>
      <c r="H915">
        <v>31</v>
      </c>
      <c r="I915" t="s">
        <v>3550</v>
      </c>
      <c r="J915" t="s">
        <v>63</v>
      </c>
      <c r="K915" t="s">
        <v>42</v>
      </c>
      <c r="L915" t="s">
        <v>91</v>
      </c>
      <c r="M915" t="s">
        <v>92</v>
      </c>
      <c r="N915" t="s">
        <v>80</v>
      </c>
      <c r="O915" t="s">
        <v>20</v>
      </c>
      <c r="P915">
        <v>2.2000000000000002</v>
      </c>
      <c r="Q915">
        <v>1000</v>
      </c>
      <c r="R915">
        <v>84</v>
      </c>
      <c r="S915" t="s">
        <v>78</v>
      </c>
      <c r="T915" t="s">
        <v>30</v>
      </c>
      <c r="U915" t="s">
        <v>4616</v>
      </c>
      <c r="V915" t="s">
        <v>36</v>
      </c>
      <c r="W915" t="s">
        <v>82</v>
      </c>
      <c r="X915">
        <v>4</v>
      </c>
    </row>
    <row r="916" spans="2:24">
      <c r="B916" t="s">
        <v>1074</v>
      </c>
      <c r="C916" t="s">
        <v>160</v>
      </c>
      <c r="D916" t="s">
        <v>55</v>
      </c>
      <c r="E916" t="s">
        <v>3549</v>
      </c>
      <c r="F916" t="s">
        <v>152</v>
      </c>
      <c r="G916" t="s">
        <v>96</v>
      </c>
      <c r="H916">
        <v>31</v>
      </c>
      <c r="I916" t="s">
        <v>3550</v>
      </c>
      <c r="J916" t="s">
        <v>28</v>
      </c>
      <c r="K916" t="s">
        <v>42</v>
      </c>
      <c r="L916" t="s">
        <v>91</v>
      </c>
      <c r="M916" t="s">
        <v>92</v>
      </c>
      <c r="N916" t="s">
        <v>80</v>
      </c>
      <c r="O916" t="s">
        <v>20</v>
      </c>
      <c r="P916">
        <v>2.2000000000000002</v>
      </c>
      <c r="Q916">
        <v>1000</v>
      </c>
      <c r="R916">
        <v>84</v>
      </c>
      <c r="S916" t="s">
        <v>78</v>
      </c>
      <c r="T916" t="s">
        <v>30</v>
      </c>
      <c r="U916" t="s">
        <v>4617</v>
      </c>
      <c r="V916" t="s">
        <v>36</v>
      </c>
      <c r="W916" t="s">
        <v>82</v>
      </c>
      <c r="X916">
        <v>4</v>
      </c>
    </row>
    <row r="917" spans="2:24">
      <c r="B917" t="s">
        <v>1075</v>
      </c>
      <c r="C917" t="s">
        <v>160</v>
      </c>
      <c r="D917" t="s">
        <v>55</v>
      </c>
      <c r="E917" t="s">
        <v>3549</v>
      </c>
      <c r="F917" t="s">
        <v>152</v>
      </c>
      <c r="G917" t="s">
        <v>96</v>
      </c>
      <c r="H917">
        <v>31</v>
      </c>
      <c r="I917" t="s">
        <v>3550</v>
      </c>
      <c r="J917" t="s">
        <v>79</v>
      </c>
      <c r="K917" t="s">
        <v>42</v>
      </c>
      <c r="L917" t="s">
        <v>91</v>
      </c>
      <c r="M917" t="s">
        <v>92</v>
      </c>
      <c r="N917" t="s">
        <v>80</v>
      </c>
      <c r="O917" t="s">
        <v>20</v>
      </c>
      <c r="P917">
        <v>2.2000000000000002</v>
      </c>
      <c r="Q917">
        <v>1000</v>
      </c>
      <c r="R917">
        <v>84</v>
      </c>
      <c r="S917" t="s">
        <v>78</v>
      </c>
      <c r="T917" t="s">
        <v>30</v>
      </c>
      <c r="U917" t="s">
        <v>4618</v>
      </c>
      <c r="V917" t="s">
        <v>36</v>
      </c>
      <c r="W917" t="s">
        <v>82</v>
      </c>
      <c r="X917">
        <v>4</v>
      </c>
    </row>
    <row r="918" spans="2:24">
      <c r="B918" t="s">
        <v>1076</v>
      </c>
      <c r="C918" t="s">
        <v>160</v>
      </c>
      <c r="D918" t="s">
        <v>55</v>
      </c>
      <c r="E918" t="s">
        <v>3549</v>
      </c>
      <c r="F918" t="s">
        <v>152</v>
      </c>
      <c r="G918" t="s">
        <v>96</v>
      </c>
      <c r="H918">
        <v>31</v>
      </c>
      <c r="I918" t="s">
        <v>3550</v>
      </c>
      <c r="J918" t="s">
        <v>30</v>
      </c>
      <c r="K918" t="s">
        <v>42</v>
      </c>
      <c r="L918" t="s">
        <v>91</v>
      </c>
      <c r="M918" t="s">
        <v>92</v>
      </c>
      <c r="N918" t="s">
        <v>80</v>
      </c>
      <c r="O918" t="s">
        <v>20</v>
      </c>
      <c r="P918">
        <v>2.2000000000000002</v>
      </c>
      <c r="Q918">
        <v>1000</v>
      </c>
      <c r="R918">
        <v>84</v>
      </c>
      <c r="S918" t="s">
        <v>78</v>
      </c>
      <c r="T918" t="s">
        <v>30</v>
      </c>
      <c r="U918" t="s">
        <v>4619</v>
      </c>
      <c r="V918" t="s">
        <v>36</v>
      </c>
      <c r="W918" t="s">
        <v>82</v>
      </c>
      <c r="X918">
        <v>4</v>
      </c>
    </row>
    <row r="919" spans="2:24">
      <c r="B919" t="s">
        <v>1077</v>
      </c>
      <c r="C919" t="s">
        <v>160</v>
      </c>
      <c r="D919" t="s">
        <v>41</v>
      </c>
      <c r="E919" t="s">
        <v>3549</v>
      </c>
      <c r="F919" t="s">
        <v>152</v>
      </c>
      <c r="G919" t="s">
        <v>96</v>
      </c>
      <c r="H919">
        <v>36</v>
      </c>
      <c r="I919" t="s">
        <v>3550</v>
      </c>
      <c r="J919" t="s">
        <v>63</v>
      </c>
      <c r="K919" t="s">
        <v>43</v>
      </c>
      <c r="L919" t="s">
        <v>91</v>
      </c>
      <c r="M919" t="s">
        <v>92</v>
      </c>
      <c r="N919" t="s">
        <v>80</v>
      </c>
      <c r="O919" t="s">
        <v>20</v>
      </c>
      <c r="P919">
        <v>2</v>
      </c>
      <c r="Q919">
        <v>1200</v>
      </c>
      <c r="R919">
        <v>81</v>
      </c>
      <c r="S919" t="s">
        <v>78</v>
      </c>
      <c r="T919" t="s">
        <v>30</v>
      </c>
      <c r="U919" t="s">
        <v>4620</v>
      </c>
      <c r="V919" t="s">
        <v>36</v>
      </c>
      <c r="W919" t="s">
        <v>82</v>
      </c>
      <c r="X919">
        <v>4</v>
      </c>
    </row>
    <row r="920" spans="2:24">
      <c r="B920" t="s">
        <v>1078</v>
      </c>
      <c r="C920" t="s">
        <v>160</v>
      </c>
      <c r="D920" t="s">
        <v>41</v>
      </c>
      <c r="E920" t="s">
        <v>3549</v>
      </c>
      <c r="F920" t="s">
        <v>152</v>
      </c>
      <c r="G920" t="s">
        <v>96</v>
      </c>
      <c r="H920">
        <v>36</v>
      </c>
      <c r="I920" t="s">
        <v>3550</v>
      </c>
      <c r="J920" t="s">
        <v>28</v>
      </c>
      <c r="K920" t="s">
        <v>43</v>
      </c>
      <c r="L920" t="s">
        <v>91</v>
      </c>
      <c r="M920" t="s">
        <v>92</v>
      </c>
      <c r="N920" t="s">
        <v>80</v>
      </c>
      <c r="O920" t="s">
        <v>20</v>
      </c>
      <c r="P920">
        <v>2</v>
      </c>
      <c r="Q920">
        <v>1200</v>
      </c>
      <c r="R920">
        <v>81</v>
      </c>
      <c r="S920" t="s">
        <v>78</v>
      </c>
      <c r="T920" t="s">
        <v>30</v>
      </c>
      <c r="U920" t="s">
        <v>4621</v>
      </c>
      <c r="V920" t="s">
        <v>36</v>
      </c>
      <c r="W920" t="s">
        <v>82</v>
      </c>
      <c r="X920">
        <v>4</v>
      </c>
    </row>
    <row r="921" spans="2:24">
      <c r="B921" t="s">
        <v>1079</v>
      </c>
      <c r="C921" t="s">
        <v>160</v>
      </c>
      <c r="D921" t="s">
        <v>41</v>
      </c>
      <c r="E921" t="s">
        <v>3549</v>
      </c>
      <c r="F921" t="s">
        <v>152</v>
      </c>
      <c r="G921" t="s">
        <v>96</v>
      </c>
      <c r="H921">
        <v>36</v>
      </c>
      <c r="I921" t="s">
        <v>3550</v>
      </c>
      <c r="J921" t="s">
        <v>79</v>
      </c>
      <c r="K921" t="s">
        <v>43</v>
      </c>
      <c r="L921" t="s">
        <v>91</v>
      </c>
      <c r="M921" t="s">
        <v>92</v>
      </c>
      <c r="N921" t="s">
        <v>80</v>
      </c>
      <c r="O921" t="s">
        <v>20</v>
      </c>
      <c r="P921">
        <v>2</v>
      </c>
      <c r="Q921">
        <v>1200</v>
      </c>
      <c r="R921">
        <v>81</v>
      </c>
      <c r="S921" t="s">
        <v>78</v>
      </c>
      <c r="T921" t="s">
        <v>30</v>
      </c>
      <c r="U921" t="s">
        <v>4622</v>
      </c>
      <c r="V921" t="s">
        <v>36</v>
      </c>
      <c r="W921" t="s">
        <v>82</v>
      </c>
      <c r="X921">
        <v>4</v>
      </c>
    </row>
    <row r="922" spans="2:24">
      <c r="B922" t="s">
        <v>1080</v>
      </c>
      <c r="C922" t="s">
        <v>160</v>
      </c>
      <c r="D922" t="s">
        <v>41</v>
      </c>
      <c r="E922" t="s">
        <v>3549</v>
      </c>
      <c r="F922" t="s">
        <v>152</v>
      </c>
      <c r="G922" t="s">
        <v>96</v>
      </c>
      <c r="H922">
        <v>36</v>
      </c>
      <c r="I922" t="s">
        <v>3550</v>
      </c>
      <c r="J922" t="s">
        <v>30</v>
      </c>
      <c r="K922" t="s">
        <v>43</v>
      </c>
      <c r="L922" t="s">
        <v>91</v>
      </c>
      <c r="M922" t="s">
        <v>92</v>
      </c>
      <c r="N922" t="s">
        <v>80</v>
      </c>
      <c r="O922" t="s">
        <v>20</v>
      </c>
      <c r="P922">
        <v>2</v>
      </c>
      <c r="Q922">
        <v>1200</v>
      </c>
      <c r="R922">
        <v>81</v>
      </c>
      <c r="S922" t="s">
        <v>78</v>
      </c>
      <c r="T922" t="s">
        <v>30</v>
      </c>
      <c r="U922" t="s">
        <v>4623</v>
      </c>
      <c r="V922" t="s">
        <v>36</v>
      </c>
      <c r="W922" t="s">
        <v>82</v>
      </c>
      <c r="X922">
        <v>4</v>
      </c>
    </row>
    <row r="923" spans="2:24">
      <c r="B923" t="s">
        <v>1081</v>
      </c>
      <c r="C923" t="s">
        <v>160</v>
      </c>
      <c r="D923" t="s">
        <v>55</v>
      </c>
      <c r="E923" t="s">
        <v>3549</v>
      </c>
      <c r="F923" t="s">
        <v>152</v>
      </c>
      <c r="G923" t="s">
        <v>96</v>
      </c>
      <c r="H923">
        <v>37</v>
      </c>
      <c r="I923" t="s">
        <v>3550</v>
      </c>
      <c r="J923" t="s">
        <v>63</v>
      </c>
      <c r="K923" t="s">
        <v>42</v>
      </c>
      <c r="L923" t="s">
        <v>91</v>
      </c>
      <c r="M923" t="s">
        <v>92</v>
      </c>
      <c r="N923" t="s">
        <v>80</v>
      </c>
      <c r="O923" t="s">
        <v>35</v>
      </c>
      <c r="P923">
        <v>2.9</v>
      </c>
      <c r="Q923">
        <v>1200</v>
      </c>
      <c r="R923">
        <v>84</v>
      </c>
      <c r="S923" t="s">
        <v>78</v>
      </c>
      <c r="T923" t="s">
        <v>30</v>
      </c>
      <c r="U923" t="s">
        <v>4624</v>
      </c>
      <c r="V923" t="s">
        <v>36</v>
      </c>
      <c r="W923" t="s">
        <v>82</v>
      </c>
      <c r="X923">
        <v>4</v>
      </c>
    </row>
    <row r="924" spans="2:24">
      <c r="B924" t="s">
        <v>1082</v>
      </c>
      <c r="C924" t="s">
        <v>160</v>
      </c>
      <c r="D924" t="s">
        <v>55</v>
      </c>
      <c r="E924" t="s">
        <v>3549</v>
      </c>
      <c r="F924" t="s">
        <v>152</v>
      </c>
      <c r="G924" t="s">
        <v>96</v>
      </c>
      <c r="H924">
        <v>37</v>
      </c>
      <c r="I924" t="s">
        <v>3550</v>
      </c>
      <c r="J924" t="s">
        <v>28</v>
      </c>
      <c r="K924" t="s">
        <v>42</v>
      </c>
      <c r="L924" t="s">
        <v>91</v>
      </c>
      <c r="M924" t="s">
        <v>92</v>
      </c>
      <c r="N924" t="s">
        <v>80</v>
      </c>
      <c r="O924" t="s">
        <v>35</v>
      </c>
      <c r="P924">
        <v>2.9</v>
      </c>
      <c r="Q924">
        <v>1200</v>
      </c>
      <c r="R924">
        <v>84</v>
      </c>
      <c r="S924" t="s">
        <v>78</v>
      </c>
      <c r="T924" t="s">
        <v>30</v>
      </c>
      <c r="U924" t="s">
        <v>4625</v>
      </c>
      <c r="V924" t="s">
        <v>36</v>
      </c>
      <c r="W924" t="s">
        <v>82</v>
      </c>
      <c r="X924">
        <v>4</v>
      </c>
    </row>
    <row r="925" spans="2:24">
      <c r="B925" t="s">
        <v>1083</v>
      </c>
      <c r="C925" t="s">
        <v>160</v>
      </c>
      <c r="D925" t="s">
        <v>55</v>
      </c>
      <c r="E925" t="s">
        <v>3549</v>
      </c>
      <c r="F925" t="s">
        <v>152</v>
      </c>
      <c r="G925" t="s">
        <v>96</v>
      </c>
      <c r="H925">
        <v>37</v>
      </c>
      <c r="I925" t="s">
        <v>3550</v>
      </c>
      <c r="J925" t="s">
        <v>79</v>
      </c>
      <c r="K925" t="s">
        <v>42</v>
      </c>
      <c r="L925" t="s">
        <v>91</v>
      </c>
      <c r="M925" t="s">
        <v>92</v>
      </c>
      <c r="N925" t="s">
        <v>80</v>
      </c>
      <c r="O925" t="s">
        <v>35</v>
      </c>
      <c r="P925">
        <v>2.9</v>
      </c>
      <c r="Q925">
        <v>1200</v>
      </c>
      <c r="R925">
        <v>84</v>
      </c>
      <c r="S925" t="s">
        <v>78</v>
      </c>
      <c r="T925" t="s">
        <v>30</v>
      </c>
      <c r="U925" t="s">
        <v>4626</v>
      </c>
      <c r="V925" t="s">
        <v>36</v>
      </c>
      <c r="W925" t="s">
        <v>82</v>
      </c>
      <c r="X925">
        <v>4</v>
      </c>
    </row>
    <row r="926" spans="2:24">
      <c r="B926" t="s">
        <v>1084</v>
      </c>
      <c r="C926" t="s">
        <v>160</v>
      </c>
      <c r="D926" t="s">
        <v>55</v>
      </c>
      <c r="E926" t="s">
        <v>3549</v>
      </c>
      <c r="F926" t="s">
        <v>152</v>
      </c>
      <c r="G926" t="s">
        <v>96</v>
      </c>
      <c r="H926">
        <v>37</v>
      </c>
      <c r="I926" t="s">
        <v>3550</v>
      </c>
      <c r="J926" t="s">
        <v>30</v>
      </c>
      <c r="K926" t="s">
        <v>42</v>
      </c>
      <c r="L926" t="s">
        <v>91</v>
      </c>
      <c r="M926" t="s">
        <v>92</v>
      </c>
      <c r="N926" t="s">
        <v>80</v>
      </c>
      <c r="O926" t="s">
        <v>35</v>
      </c>
      <c r="P926">
        <v>2.9</v>
      </c>
      <c r="Q926">
        <v>1200</v>
      </c>
      <c r="R926">
        <v>84</v>
      </c>
      <c r="S926" t="s">
        <v>78</v>
      </c>
      <c r="T926" t="s">
        <v>30</v>
      </c>
      <c r="U926" t="s">
        <v>4627</v>
      </c>
      <c r="V926" t="s">
        <v>36</v>
      </c>
      <c r="W926" t="s">
        <v>82</v>
      </c>
      <c r="X926">
        <v>4</v>
      </c>
    </row>
    <row r="927" spans="2:24">
      <c r="B927" t="s">
        <v>1085</v>
      </c>
      <c r="C927" t="s">
        <v>160</v>
      </c>
      <c r="D927" t="s">
        <v>55</v>
      </c>
      <c r="E927" t="s">
        <v>3549</v>
      </c>
      <c r="F927" t="s">
        <v>152</v>
      </c>
      <c r="G927" t="s">
        <v>96</v>
      </c>
      <c r="H927">
        <v>39</v>
      </c>
      <c r="I927" t="s">
        <v>3550</v>
      </c>
      <c r="J927" t="s">
        <v>63</v>
      </c>
      <c r="K927" t="s">
        <v>42</v>
      </c>
      <c r="L927" t="s">
        <v>91</v>
      </c>
      <c r="M927" t="s">
        <v>92</v>
      </c>
      <c r="N927" t="s">
        <v>80</v>
      </c>
      <c r="O927" t="s">
        <v>35</v>
      </c>
      <c r="P927">
        <v>2.9</v>
      </c>
      <c r="Q927">
        <v>1200</v>
      </c>
      <c r="R927">
        <v>87</v>
      </c>
      <c r="S927" t="s">
        <v>78</v>
      </c>
      <c r="T927" t="s">
        <v>30</v>
      </c>
      <c r="U927" t="s">
        <v>4628</v>
      </c>
      <c r="V927" t="s">
        <v>36</v>
      </c>
      <c r="W927" t="s">
        <v>82</v>
      </c>
      <c r="X927">
        <v>4</v>
      </c>
    </row>
    <row r="928" spans="2:24">
      <c r="B928" t="s">
        <v>1086</v>
      </c>
      <c r="C928" t="s">
        <v>160</v>
      </c>
      <c r="D928" t="s">
        <v>55</v>
      </c>
      <c r="E928" t="s">
        <v>3549</v>
      </c>
      <c r="F928" t="s">
        <v>152</v>
      </c>
      <c r="G928" t="s">
        <v>96</v>
      </c>
      <c r="H928">
        <v>39</v>
      </c>
      <c r="I928" t="s">
        <v>3550</v>
      </c>
      <c r="J928" t="s">
        <v>28</v>
      </c>
      <c r="K928" t="s">
        <v>42</v>
      </c>
      <c r="L928" t="s">
        <v>91</v>
      </c>
      <c r="M928" t="s">
        <v>92</v>
      </c>
      <c r="N928" t="s">
        <v>80</v>
      </c>
      <c r="O928" t="s">
        <v>35</v>
      </c>
      <c r="P928">
        <v>2.9</v>
      </c>
      <c r="Q928">
        <v>1200</v>
      </c>
      <c r="R928">
        <v>87</v>
      </c>
      <c r="S928" t="s">
        <v>78</v>
      </c>
      <c r="T928" t="s">
        <v>30</v>
      </c>
      <c r="U928" t="s">
        <v>4629</v>
      </c>
      <c r="V928" t="s">
        <v>36</v>
      </c>
      <c r="W928" t="s">
        <v>82</v>
      </c>
      <c r="X928">
        <v>4</v>
      </c>
    </row>
    <row r="929" spans="2:24">
      <c r="B929" t="s">
        <v>1087</v>
      </c>
      <c r="C929" t="s">
        <v>160</v>
      </c>
      <c r="D929" t="s">
        <v>55</v>
      </c>
      <c r="E929" t="s">
        <v>3549</v>
      </c>
      <c r="F929" t="s">
        <v>152</v>
      </c>
      <c r="G929" t="s">
        <v>96</v>
      </c>
      <c r="H929">
        <v>39</v>
      </c>
      <c r="I929" t="s">
        <v>3550</v>
      </c>
      <c r="J929" t="s">
        <v>79</v>
      </c>
      <c r="K929" t="s">
        <v>42</v>
      </c>
      <c r="L929" t="s">
        <v>91</v>
      </c>
      <c r="M929" t="s">
        <v>92</v>
      </c>
      <c r="N929" t="s">
        <v>80</v>
      </c>
      <c r="O929" t="s">
        <v>35</v>
      </c>
      <c r="P929">
        <v>2.9</v>
      </c>
      <c r="Q929">
        <v>1200</v>
      </c>
      <c r="R929">
        <v>87</v>
      </c>
      <c r="S929" t="s">
        <v>78</v>
      </c>
      <c r="T929" t="s">
        <v>30</v>
      </c>
      <c r="U929" t="s">
        <v>4630</v>
      </c>
      <c r="V929" t="s">
        <v>36</v>
      </c>
      <c r="W929" t="s">
        <v>82</v>
      </c>
      <c r="X929">
        <v>4</v>
      </c>
    </row>
    <row r="930" spans="2:24">
      <c r="B930" t="s">
        <v>1088</v>
      </c>
      <c r="C930" t="s">
        <v>160</v>
      </c>
      <c r="D930" t="s">
        <v>55</v>
      </c>
      <c r="E930" t="s">
        <v>3549</v>
      </c>
      <c r="F930" t="s">
        <v>152</v>
      </c>
      <c r="G930" t="s">
        <v>96</v>
      </c>
      <c r="H930">
        <v>39</v>
      </c>
      <c r="I930" t="s">
        <v>3550</v>
      </c>
      <c r="J930" t="s">
        <v>30</v>
      </c>
      <c r="K930" t="s">
        <v>42</v>
      </c>
      <c r="L930" t="s">
        <v>91</v>
      </c>
      <c r="M930" t="s">
        <v>92</v>
      </c>
      <c r="N930" t="s">
        <v>80</v>
      </c>
      <c r="O930" t="s">
        <v>35</v>
      </c>
      <c r="P930">
        <v>2.9</v>
      </c>
      <c r="Q930">
        <v>1200</v>
      </c>
      <c r="R930">
        <v>87</v>
      </c>
      <c r="S930" t="s">
        <v>78</v>
      </c>
      <c r="T930" t="s">
        <v>30</v>
      </c>
      <c r="U930" t="s">
        <v>4631</v>
      </c>
      <c r="V930" t="s">
        <v>36</v>
      </c>
      <c r="W930" t="s">
        <v>82</v>
      </c>
      <c r="X930">
        <v>4</v>
      </c>
    </row>
    <row r="931" spans="2:24">
      <c r="B931" t="s">
        <v>1089</v>
      </c>
      <c r="C931" t="s">
        <v>160</v>
      </c>
      <c r="D931" t="s">
        <v>41</v>
      </c>
      <c r="E931" t="s">
        <v>3549</v>
      </c>
      <c r="F931" t="s">
        <v>153</v>
      </c>
      <c r="G931" t="s">
        <v>90</v>
      </c>
      <c r="H931">
        <v>18</v>
      </c>
      <c r="I931" t="s">
        <v>3550</v>
      </c>
      <c r="J931" t="s">
        <v>63</v>
      </c>
      <c r="K931" t="s">
        <v>43</v>
      </c>
      <c r="L931" t="s">
        <v>91</v>
      </c>
      <c r="M931" t="s">
        <v>92</v>
      </c>
      <c r="N931" t="s">
        <v>33</v>
      </c>
      <c r="O931" t="s">
        <v>3552</v>
      </c>
      <c r="P931">
        <v>1.7</v>
      </c>
      <c r="Q931">
        <v>600</v>
      </c>
      <c r="R931">
        <v>78</v>
      </c>
      <c r="S931" t="s">
        <v>78</v>
      </c>
      <c r="T931" t="s">
        <v>30</v>
      </c>
      <c r="U931" t="s">
        <v>4632</v>
      </c>
      <c r="V931" t="s">
        <v>36</v>
      </c>
      <c r="W931" t="s">
        <v>82</v>
      </c>
      <c r="X931">
        <v>4</v>
      </c>
    </row>
    <row r="932" spans="2:24">
      <c r="B932" t="s">
        <v>1090</v>
      </c>
      <c r="C932" t="s">
        <v>160</v>
      </c>
      <c r="D932" t="s">
        <v>41</v>
      </c>
      <c r="E932" t="s">
        <v>3549</v>
      </c>
      <c r="F932" t="s">
        <v>153</v>
      </c>
      <c r="G932" t="s">
        <v>90</v>
      </c>
      <c r="H932">
        <v>18</v>
      </c>
      <c r="I932" t="s">
        <v>3550</v>
      </c>
      <c r="J932" t="s">
        <v>28</v>
      </c>
      <c r="K932" t="s">
        <v>43</v>
      </c>
      <c r="L932" t="s">
        <v>91</v>
      </c>
      <c r="M932" t="s">
        <v>92</v>
      </c>
      <c r="N932" t="s">
        <v>33</v>
      </c>
      <c r="O932" t="s">
        <v>3552</v>
      </c>
      <c r="P932">
        <v>1.7</v>
      </c>
      <c r="Q932">
        <v>600</v>
      </c>
      <c r="R932">
        <v>78</v>
      </c>
      <c r="S932" t="s">
        <v>78</v>
      </c>
      <c r="T932" t="s">
        <v>30</v>
      </c>
      <c r="U932" t="s">
        <v>4633</v>
      </c>
      <c r="V932" t="s">
        <v>36</v>
      </c>
      <c r="W932" t="s">
        <v>82</v>
      </c>
      <c r="X932">
        <v>4</v>
      </c>
    </row>
    <row r="933" spans="2:24">
      <c r="B933" t="s">
        <v>1091</v>
      </c>
      <c r="C933" t="s">
        <v>160</v>
      </c>
      <c r="D933" t="s">
        <v>41</v>
      </c>
      <c r="E933" t="s">
        <v>3549</v>
      </c>
      <c r="F933" t="s">
        <v>153</v>
      </c>
      <c r="G933" t="s">
        <v>90</v>
      </c>
      <c r="H933">
        <v>18</v>
      </c>
      <c r="I933" t="s">
        <v>3550</v>
      </c>
      <c r="J933" t="s">
        <v>79</v>
      </c>
      <c r="K933" t="s">
        <v>43</v>
      </c>
      <c r="L933" t="s">
        <v>91</v>
      </c>
      <c r="M933" t="s">
        <v>92</v>
      </c>
      <c r="N933" t="s">
        <v>33</v>
      </c>
      <c r="O933" t="s">
        <v>3552</v>
      </c>
      <c r="P933">
        <v>1.7</v>
      </c>
      <c r="Q933">
        <v>600</v>
      </c>
      <c r="R933">
        <v>78</v>
      </c>
      <c r="S933" t="s">
        <v>78</v>
      </c>
      <c r="T933" t="s">
        <v>30</v>
      </c>
      <c r="U933" t="s">
        <v>4634</v>
      </c>
      <c r="V933" t="s">
        <v>36</v>
      </c>
      <c r="W933" t="s">
        <v>82</v>
      </c>
      <c r="X933">
        <v>4</v>
      </c>
    </row>
    <row r="934" spans="2:24">
      <c r="B934" t="s">
        <v>1092</v>
      </c>
      <c r="C934" t="s">
        <v>160</v>
      </c>
      <c r="D934" t="s">
        <v>41</v>
      </c>
      <c r="E934" t="s">
        <v>3549</v>
      </c>
      <c r="F934" t="s">
        <v>153</v>
      </c>
      <c r="G934" t="s">
        <v>90</v>
      </c>
      <c r="H934">
        <v>18</v>
      </c>
      <c r="I934" t="s">
        <v>3550</v>
      </c>
      <c r="J934" t="s">
        <v>30</v>
      </c>
      <c r="K934" t="s">
        <v>43</v>
      </c>
      <c r="L934" t="s">
        <v>91</v>
      </c>
      <c r="M934" t="s">
        <v>92</v>
      </c>
      <c r="N934" t="s">
        <v>33</v>
      </c>
      <c r="O934" t="s">
        <v>3552</v>
      </c>
      <c r="P934">
        <v>1.7</v>
      </c>
      <c r="Q934">
        <v>600</v>
      </c>
      <c r="R934">
        <v>78</v>
      </c>
      <c r="S934" t="s">
        <v>78</v>
      </c>
      <c r="T934" t="s">
        <v>30</v>
      </c>
      <c r="U934" t="s">
        <v>4635</v>
      </c>
      <c r="V934" t="s">
        <v>36</v>
      </c>
      <c r="W934" t="s">
        <v>82</v>
      </c>
      <c r="X934">
        <v>4</v>
      </c>
    </row>
    <row r="935" spans="2:24">
      <c r="B935" t="s">
        <v>1093</v>
      </c>
      <c r="C935" t="s">
        <v>160</v>
      </c>
      <c r="D935" t="s">
        <v>55</v>
      </c>
      <c r="E935" t="s">
        <v>3549</v>
      </c>
      <c r="F935" t="s">
        <v>153</v>
      </c>
      <c r="G935" t="s">
        <v>90</v>
      </c>
      <c r="H935">
        <v>19</v>
      </c>
      <c r="I935" t="s">
        <v>3550</v>
      </c>
      <c r="J935" t="s">
        <v>63</v>
      </c>
      <c r="K935" t="s">
        <v>42</v>
      </c>
      <c r="L935" t="s">
        <v>91</v>
      </c>
      <c r="M935" t="s">
        <v>92</v>
      </c>
      <c r="N935" t="s">
        <v>33</v>
      </c>
      <c r="O935" t="s">
        <v>20</v>
      </c>
      <c r="P935">
        <v>0.8</v>
      </c>
      <c r="Q935">
        <v>600</v>
      </c>
      <c r="R935">
        <v>81</v>
      </c>
      <c r="S935" t="s">
        <v>78</v>
      </c>
      <c r="T935" t="s">
        <v>30</v>
      </c>
      <c r="U935" t="s">
        <v>4636</v>
      </c>
      <c r="V935" t="s">
        <v>36</v>
      </c>
      <c r="W935" t="s">
        <v>82</v>
      </c>
      <c r="X935">
        <v>4</v>
      </c>
    </row>
    <row r="936" spans="2:24">
      <c r="B936" t="s">
        <v>1094</v>
      </c>
      <c r="C936" t="s">
        <v>160</v>
      </c>
      <c r="D936" t="s">
        <v>55</v>
      </c>
      <c r="E936" t="s">
        <v>3549</v>
      </c>
      <c r="F936" t="s">
        <v>153</v>
      </c>
      <c r="G936" t="s">
        <v>90</v>
      </c>
      <c r="H936">
        <v>19</v>
      </c>
      <c r="I936" t="s">
        <v>3550</v>
      </c>
      <c r="J936" t="s">
        <v>28</v>
      </c>
      <c r="K936" t="s">
        <v>42</v>
      </c>
      <c r="L936" t="s">
        <v>91</v>
      </c>
      <c r="M936" t="s">
        <v>92</v>
      </c>
      <c r="N936" t="s">
        <v>33</v>
      </c>
      <c r="O936" t="s">
        <v>20</v>
      </c>
      <c r="P936">
        <v>0.8</v>
      </c>
      <c r="Q936">
        <v>600</v>
      </c>
      <c r="R936">
        <v>81</v>
      </c>
      <c r="S936" t="s">
        <v>78</v>
      </c>
      <c r="T936" t="s">
        <v>30</v>
      </c>
      <c r="U936" t="s">
        <v>4637</v>
      </c>
      <c r="V936" t="s">
        <v>36</v>
      </c>
      <c r="W936" t="s">
        <v>82</v>
      </c>
      <c r="X936">
        <v>4</v>
      </c>
    </row>
    <row r="937" spans="2:24">
      <c r="B937" t="s">
        <v>1095</v>
      </c>
      <c r="C937" t="s">
        <v>160</v>
      </c>
      <c r="D937" t="s">
        <v>55</v>
      </c>
      <c r="E937" t="s">
        <v>3549</v>
      </c>
      <c r="F937" t="s">
        <v>153</v>
      </c>
      <c r="G937" t="s">
        <v>90</v>
      </c>
      <c r="H937">
        <v>19</v>
      </c>
      <c r="I937" t="s">
        <v>3550</v>
      </c>
      <c r="J937" t="s">
        <v>79</v>
      </c>
      <c r="K937" t="s">
        <v>42</v>
      </c>
      <c r="L937" t="s">
        <v>91</v>
      </c>
      <c r="M937" t="s">
        <v>92</v>
      </c>
      <c r="N937" t="s">
        <v>33</v>
      </c>
      <c r="O937" t="s">
        <v>20</v>
      </c>
      <c r="P937">
        <v>0.8</v>
      </c>
      <c r="Q937">
        <v>600</v>
      </c>
      <c r="R937">
        <v>81</v>
      </c>
      <c r="S937" t="s">
        <v>78</v>
      </c>
      <c r="T937" t="s">
        <v>30</v>
      </c>
      <c r="U937" t="s">
        <v>4638</v>
      </c>
      <c r="V937" t="s">
        <v>36</v>
      </c>
      <c r="W937" t="s">
        <v>82</v>
      </c>
      <c r="X937">
        <v>4</v>
      </c>
    </row>
    <row r="938" spans="2:24">
      <c r="B938" t="s">
        <v>1096</v>
      </c>
      <c r="C938" t="s">
        <v>160</v>
      </c>
      <c r="D938" t="s">
        <v>55</v>
      </c>
      <c r="E938" t="s">
        <v>3549</v>
      </c>
      <c r="F938" t="s">
        <v>153</v>
      </c>
      <c r="G938" t="s">
        <v>90</v>
      </c>
      <c r="H938">
        <v>19</v>
      </c>
      <c r="I938" t="s">
        <v>3550</v>
      </c>
      <c r="J938" t="s">
        <v>30</v>
      </c>
      <c r="K938" t="s">
        <v>42</v>
      </c>
      <c r="L938" t="s">
        <v>91</v>
      </c>
      <c r="M938" t="s">
        <v>92</v>
      </c>
      <c r="N938" t="s">
        <v>33</v>
      </c>
      <c r="O938" t="s">
        <v>20</v>
      </c>
      <c r="P938">
        <v>0.8</v>
      </c>
      <c r="Q938">
        <v>600</v>
      </c>
      <c r="R938">
        <v>81</v>
      </c>
      <c r="S938" t="s">
        <v>78</v>
      </c>
      <c r="T938" t="s">
        <v>30</v>
      </c>
      <c r="U938" t="s">
        <v>4639</v>
      </c>
      <c r="V938" t="s">
        <v>36</v>
      </c>
      <c r="W938" t="s">
        <v>82</v>
      </c>
      <c r="X938">
        <v>4</v>
      </c>
    </row>
    <row r="939" spans="2:24">
      <c r="B939" t="s">
        <v>1097</v>
      </c>
      <c r="C939" t="s">
        <v>160</v>
      </c>
      <c r="D939" t="s">
        <v>41</v>
      </c>
      <c r="E939" t="s">
        <v>3549</v>
      </c>
      <c r="F939" t="s">
        <v>153</v>
      </c>
      <c r="G939" t="s">
        <v>90</v>
      </c>
      <c r="H939">
        <v>24</v>
      </c>
      <c r="I939" t="s">
        <v>3550</v>
      </c>
      <c r="J939" t="s">
        <v>63</v>
      </c>
      <c r="K939" t="s">
        <v>43</v>
      </c>
      <c r="L939" t="s">
        <v>91</v>
      </c>
      <c r="M939" t="s">
        <v>92</v>
      </c>
      <c r="N939" t="s">
        <v>33</v>
      </c>
      <c r="O939" t="s">
        <v>3552</v>
      </c>
      <c r="P939">
        <v>1.7</v>
      </c>
      <c r="Q939">
        <v>800</v>
      </c>
      <c r="R939">
        <v>78</v>
      </c>
      <c r="S939" t="s">
        <v>78</v>
      </c>
      <c r="T939" t="s">
        <v>30</v>
      </c>
      <c r="U939" t="s">
        <v>4640</v>
      </c>
      <c r="V939" t="s">
        <v>36</v>
      </c>
      <c r="W939" t="s">
        <v>82</v>
      </c>
      <c r="X939">
        <v>4</v>
      </c>
    </row>
    <row r="940" spans="2:24">
      <c r="B940" t="s">
        <v>1098</v>
      </c>
      <c r="C940" t="s">
        <v>160</v>
      </c>
      <c r="D940" t="s">
        <v>41</v>
      </c>
      <c r="E940" t="s">
        <v>3549</v>
      </c>
      <c r="F940" t="s">
        <v>153</v>
      </c>
      <c r="G940" t="s">
        <v>90</v>
      </c>
      <c r="H940">
        <v>24</v>
      </c>
      <c r="I940" t="s">
        <v>3550</v>
      </c>
      <c r="J940" t="s">
        <v>28</v>
      </c>
      <c r="K940" t="s">
        <v>43</v>
      </c>
      <c r="L940" t="s">
        <v>91</v>
      </c>
      <c r="M940" t="s">
        <v>92</v>
      </c>
      <c r="N940" t="s">
        <v>33</v>
      </c>
      <c r="O940" t="s">
        <v>3552</v>
      </c>
      <c r="P940">
        <v>1.7</v>
      </c>
      <c r="Q940">
        <v>800</v>
      </c>
      <c r="R940">
        <v>78</v>
      </c>
      <c r="S940" t="s">
        <v>78</v>
      </c>
      <c r="T940" t="s">
        <v>30</v>
      </c>
      <c r="U940" t="s">
        <v>4641</v>
      </c>
      <c r="V940" t="s">
        <v>36</v>
      </c>
      <c r="W940" t="s">
        <v>82</v>
      </c>
      <c r="X940">
        <v>4</v>
      </c>
    </row>
    <row r="941" spans="2:24">
      <c r="B941" t="s">
        <v>1099</v>
      </c>
      <c r="C941" t="s">
        <v>160</v>
      </c>
      <c r="D941" t="s">
        <v>41</v>
      </c>
      <c r="E941" t="s">
        <v>3549</v>
      </c>
      <c r="F941" t="s">
        <v>153</v>
      </c>
      <c r="G941" t="s">
        <v>90</v>
      </c>
      <c r="H941">
        <v>24</v>
      </c>
      <c r="I941" t="s">
        <v>3550</v>
      </c>
      <c r="J941" t="s">
        <v>79</v>
      </c>
      <c r="K941" t="s">
        <v>43</v>
      </c>
      <c r="L941" t="s">
        <v>91</v>
      </c>
      <c r="M941" t="s">
        <v>92</v>
      </c>
      <c r="N941" t="s">
        <v>33</v>
      </c>
      <c r="O941" t="s">
        <v>3552</v>
      </c>
      <c r="P941">
        <v>1.7</v>
      </c>
      <c r="Q941">
        <v>800</v>
      </c>
      <c r="R941">
        <v>78</v>
      </c>
      <c r="S941" t="s">
        <v>78</v>
      </c>
      <c r="T941" t="s">
        <v>30</v>
      </c>
      <c r="U941" t="s">
        <v>4642</v>
      </c>
      <c r="V941" t="s">
        <v>36</v>
      </c>
      <c r="W941" t="s">
        <v>82</v>
      </c>
      <c r="X941">
        <v>4</v>
      </c>
    </row>
    <row r="942" spans="2:24">
      <c r="B942" t="s">
        <v>1100</v>
      </c>
      <c r="C942" t="s">
        <v>160</v>
      </c>
      <c r="D942" t="s">
        <v>41</v>
      </c>
      <c r="E942" t="s">
        <v>3549</v>
      </c>
      <c r="F942" t="s">
        <v>153</v>
      </c>
      <c r="G942" t="s">
        <v>90</v>
      </c>
      <c r="H942">
        <v>24</v>
      </c>
      <c r="I942" t="s">
        <v>3550</v>
      </c>
      <c r="J942" t="s">
        <v>30</v>
      </c>
      <c r="K942" t="s">
        <v>43</v>
      </c>
      <c r="L942" t="s">
        <v>91</v>
      </c>
      <c r="M942" t="s">
        <v>92</v>
      </c>
      <c r="N942" t="s">
        <v>33</v>
      </c>
      <c r="O942" t="s">
        <v>3552</v>
      </c>
      <c r="P942">
        <v>1.7</v>
      </c>
      <c r="Q942">
        <v>800</v>
      </c>
      <c r="R942">
        <v>78</v>
      </c>
      <c r="S942" t="s">
        <v>78</v>
      </c>
      <c r="T942" t="s">
        <v>30</v>
      </c>
      <c r="U942" t="s">
        <v>4643</v>
      </c>
      <c r="V942" t="s">
        <v>36</v>
      </c>
      <c r="W942" t="s">
        <v>82</v>
      </c>
      <c r="X942">
        <v>4</v>
      </c>
    </row>
    <row r="943" spans="2:24">
      <c r="B943" t="s">
        <v>1101</v>
      </c>
      <c r="C943" t="s">
        <v>160</v>
      </c>
      <c r="D943" t="s">
        <v>55</v>
      </c>
      <c r="E943" t="s">
        <v>3549</v>
      </c>
      <c r="F943" t="s">
        <v>153</v>
      </c>
      <c r="G943" t="s">
        <v>90</v>
      </c>
      <c r="H943">
        <v>25</v>
      </c>
      <c r="I943" t="s">
        <v>3550</v>
      </c>
      <c r="J943" t="s">
        <v>63</v>
      </c>
      <c r="K943" t="s">
        <v>42</v>
      </c>
      <c r="L943" t="s">
        <v>91</v>
      </c>
      <c r="M943" t="s">
        <v>92</v>
      </c>
      <c r="N943" t="s">
        <v>33</v>
      </c>
      <c r="O943" t="s">
        <v>20</v>
      </c>
      <c r="P943">
        <v>1.7</v>
      </c>
      <c r="Q943">
        <v>800</v>
      </c>
      <c r="R943">
        <v>81</v>
      </c>
      <c r="S943" t="s">
        <v>78</v>
      </c>
      <c r="T943" t="s">
        <v>30</v>
      </c>
      <c r="U943" t="s">
        <v>4644</v>
      </c>
      <c r="V943" t="s">
        <v>36</v>
      </c>
      <c r="W943" t="s">
        <v>82</v>
      </c>
      <c r="X943">
        <v>4</v>
      </c>
    </row>
    <row r="944" spans="2:24">
      <c r="B944" t="s">
        <v>1102</v>
      </c>
      <c r="C944" t="s">
        <v>160</v>
      </c>
      <c r="D944" t="s">
        <v>55</v>
      </c>
      <c r="E944" t="s">
        <v>3549</v>
      </c>
      <c r="F944" t="s">
        <v>153</v>
      </c>
      <c r="G944" t="s">
        <v>90</v>
      </c>
      <c r="H944">
        <v>25</v>
      </c>
      <c r="I944" t="s">
        <v>3550</v>
      </c>
      <c r="J944" t="s">
        <v>28</v>
      </c>
      <c r="K944" t="s">
        <v>42</v>
      </c>
      <c r="L944" t="s">
        <v>91</v>
      </c>
      <c r="M944" t="s">
        <v>92</v>
      </c>
      <c r="N944" t="s">
        <v>33</v>
      </c>
      <c r="O944" t="s">
        <v>20</v>
      </c>
      <c r="P944">
        <v>1.7</v>
      </c>
      <c r="Q944">
        <v>800</v>
      </c>
      <c r="R944">
        <v>81</v>
      </c>
      <c r="S944" t="s">
        <v>78</v>
      </c>
      <c r="T944" t="s">
        <v>30</v>
      </c>
      <c r="U944" t="s">
        <v>4645</v>
      </c>
      <c r="V944" t="s">
        <v>36</v>
      </c>
      <c r="W944" t="s">
        <v>82</v>
      </c>
      <c r="X944">
        <v>4</v>
      </c>
    </row>
    <row r="945" spans="2:24">
      <c r="B945" t="s">
        <v>1103</v>
      </c>
      <c r="C945" t="s">
        <v>160</v>
      </c>
      <c r="D945" t="s">
        <v>55</v>
      </c>
      <c r="E945" t="s">
        <v>3549</v>
      </c>
      <c r="F945" t="s">
        <v>153</v>
      </c>
      <c r="G945" t="s">
        <v>90</v>
      </c>
      <c r="H945">
        <v>25</v>
      </c>
      <c r="I945" t="s">
        <v>3550</v>
      </c>
      <c r="J945" t="s">
        <v>79</v>
      </c>
      <c r="K945" t="s">
        <v>42</v>
      </c>
      <c r="L945" t="s">
        <v>91</v>
      </c>
      <c r="M945" t="s">
        <v>92</v>
      </c>
      <c r="N945" t="s">
        <v>33</v>
      </c>
      <c r="O945" t="s">
        <v>20</v>
      </c>
      <c r="P945">
        <v>1.7</v>
      </c>
      <c r="Q945">
        <v>800</v>
      </c>
      <c r="R945">
        <v>81</v>
      </c>
      <c r="S945" t="s">
        <v>78</v>
      </c>
      <c r="T945" t="s">
        <v>30</v>
      </c>
      <c r="U945" t="s">
        <v>4646</v>
      </c>
      <c r="V945" t="s">
        <v>36</v>
      </c>
      <c r="W945" t="s">
        <v>82</v>
      </c>
      <c r="X945">
        <v>4</v>
      </c>
    </row>
    <row r="946" spans="2:24">
      <c r="B946" t="s">
        <v>1104</v>
      </c>
      <c r="C946" t="s">
        <v>160</v>
      </c>
      <c r="D946" t="s">
        <v>55</v>
      </c>
      <c r="E946" t="s">
        <v>3549</v>
      </c>
      <c r="F946" t="s">
        <v>153</v>
      </c>
      <c r="G946" t="s">
        <v>90</v>
      </c>
      <c r="H946">
        <v>25</v>
      </c>
      <c r="I946" t="s">
        <v>3550</v>
      </c>
      <c r="J946" t="s">
        <v>30</v>
      </c>
      <c r="K946" t="s">
        <v>42</v>
      </c>
      <c r="L946" t="s">
        <v>91</v>
      </c>
      <c r="M946" t="s">
        <v>92</v>
      </c>
      <c r="N946" t="s">
        <v>33</v>
      </c>
      <c r="O946" t="s">
        <v>20</v>
      </c>
      <c r="P946">
        <v>1.7</v>
      </c>
      <c r="Q946">
        <v>800</v>
      </c>
      <c r="R946">
        <v>81</v>
      </c>
      <c r="S946" t="s">
        <v>78</v>
      </c>
      <c r="T946" t="s">
        <v>30</v>
      </c>
      <c r="U946" t="s">
        <v>4647</v>
      </c>
      <c r="V946" t="s">
        <v>36</v>
      </c>
      <c r="W946" t="s">
        <v>82</v>
      </c>
      <c r="X946">
        <v>4</v>
      </c>
    </row>
    <row r="947" spans="2:24">
      <c r="B947" t="s">
        <v>1105</v>
      </c>
      <c r="C947" t="s">
        <v>160</v>
      </c>
      <c r="D947" t="s">
        <v>41</v>
      </c>
      <c r="E947" t="s">
        <v>3549</v>
      </c>
      <c r="F947" t="s">
        <v>153</v>
      </c>
      <c r="G947" t="s">
        <v>90</v>
      </c>
      <c r="H947">
        <v>30</v>
      </c>
      <c r="I947" t="s">
        <v>3550</v>
      </c>
      <c r="J947" t="s">
        <v>63</v>
      </c>
      <c r="K947" t="s">
        <v>43</v>
      </c>
      <c r="L947" t="s">
        <v>91</v>
      </c>
      <c r="M947" t="s">
        <v>92</v>
      </c>
      <c r="N947" t="s">
        <v>33</v>
      </c>
      <c r="O947" t="s">
        <v>20</v>
      </c>
      <c r="P947">
        <v>2</v>
      </c>
      <c r="Q947">
        <v>1000</v>
      </c>
      <c r="R947">
        <v>81</v>
      </c>
      <c r="S947" t="s">
        <v>78</v>
      </c>
      <c r="T947" t="s">
        <v>30</v>
      </c>
      <c r="U947" t="s">
        <v>4648</v>
      </c>
      <c r="V947" t="s">
        <v>36</v>
      </c>
      <c r="W947" t="s">
        <v>82</v>
      </c>
      <c r="X947">
        <v>4</v>
      </c>
    </row>
    <row r="948" spans="2:24">
      <c r="B948" t="s">
        <v>1106</v>
      </c>
      <c r="C948" t="s">
        <v>160</v>
      </c>
      <c r="D948" t="s">
        <v>41</v>
      </c>
      <c r="E948" t="s">
        <v>3549</v>
      </c>
      <c r="F948" t="s">
        <v>153</v>
      </c>
      <c r="G948" t="s">
        <v>90</v>
      </c>
      <c r="H948">
        <v>30</v>
      </c>
      <c r="I948" t="s">
        <v>3550</v>
      </c>
      <c r="J948" t="s">
        <v>28</v>
      </c>
      <c r="K948" t="s">
        <v>43</v>
      </c>
      <c r="L948" t="s">
        <v>91</v>
      </c>
      <c r="M948" t="s">
        <v>92</v>
      </c>
      <c r="N948" t="s">
        <v>33</v>
      </c>
      <c r="O948" t="s">
        <v>20</v>
      </c>
      <c r="P948">
        <v>2</v>
      </c>
      <c r="Q948">
        <v>1000</v>
      </c>
      <c r="R948">
        <v>81</v>
      </c>
      <c r="S948" t="s">
        <v>78</v>
      </c>
      <c r="T948" t="s">
        <v>30</v>
      </c>
      <c r="U948" t="s">
        <v>4649</v>
      </c>
      <c r="V948" t="s">
        <v>36</v>
      </c>
      <c r="W948" t="s">
        <v>82</v>
      </c>
      <c r="X948">
        <v>4</v>
      </c>
    </row>
    <row r="949" spans="2:24">
      <c r="B949" t="s">
        <v>1107</v>
      </c>
      <c r="C949" t="s">
        <v>160</v>
      </c>
      <c r="D949" t="s">
        <v>41</v>
      </c>
      <c r="E949" t="s">
        <v>3549</v>
      </c>
      <c r="F949" t="s">
        <v>153</v>
      </c>
      <c r="G949" t="s">
        <v>90</v>
      </c>
      <c r="H949">
        <v>30</v>
      </c>
      <c r="I949" t="s">
        <v>3550</v>
      </c>
      <c r="J949" t="s">
        <v>79</v>
      </c>
      <c r="K949" t="s">
        <v>43</v>
      </c>
      <c r="L949" t="s">
        <v>91</v>
      </c>
      <c r="M949" t="s">
        <v>92</v>
      </c>
      <c r="N949" t="s">
        <v>33</v>
      </c>
      <c r="O949" t="s">
        <v>20</v>
      </c>
      <c r="P949">
        <v>2</v>
      </c>
      <c r="Q949">
        <v>1000</v>
      </c>
      <c r="R949">
        <v>81</v>
      </c>
      <c r="S949" t="s">
        <v>78</v>
      </c>
      <c r="T949" t="s">
        <v>30</v>
      </c>
      <c r="U949" t="s">
        <v>4650</v>
      </c>
      <c r="V949" t="s">
        <v>36</v>
      </c>
      <c r="W949" t="s">
        <v>82</v>
      </c>
      <c r="X949">
        <v>4</v>
      </c>
    </row>
    <row r="950" spans="2:24">
      <c r="B950" t="s">
        <v>1108</v>
      </c>
      <c r="C950" t="s">
        <v>160</v>
      </c>
      <c r="D950" t="s">
        <v>41</v>
      </c>
      <c r="E950" t="s">
        <v>3549</v>
      </c>
      <c r="F950" t="s">
        <v>153</v>
      </c>
      <c r="G950" t="s">
        <v>90</v>
      </c>
      <c r="H950">
        <v>30</v>
      </c>
      <c r="I950" t="s">
        <v>3550</v>
      </c>
      <c r="J950" t="s">
        <v>30</v>
      </c>
      <c r="K950" t="s">
        <v>43</v>
      </c>
      <c r="L950" t="s">
        <v>91</v>
      </c>
      <c r="M950" t="s">
        <v>92</v>
      </c>
      <c r="N950" t="s">
        <v>33</v>
      </c>
      <c r="O950" t="s">
        <v>20</v>
      </c>
      <c r="P950">
        <v>2</v>
      </c>
      <c r="Q950">
        <v>1000</v>
      </c>
      <c r="R950">
        <v>81</v>
      </c>
      <c r="S950" t="s">
        <v>78</v>
      </c>
      <c r="T950" t="s">
        <v>30</v>
      </c>
      <c r="U950" t="s">
        <v>4651</v>
      </c>
      <c r="V950" t="s">
        <v>36</v>
      </c>
      <c r="W950" t="s">
        <v>82</v>
      </c>
      <c r="X950">
        <v>4</v>
      </c>
    </row>
    <row r="951" spans="2:24">
      <c r="B951" t="s">
        <v>1109</v>
      </c>
      <c r="C951" t="s">
        <v>160</v>
      </c>
      <c r="D951" t="s">
        <v>55</v>
      </c>
      <c r="E951" t="s">
        <v>3549</v>
      </c>
      <c r="F951" t="s">
        <v>153</v>
      </c>
      <c r="G951" t="s">
        <v>90</v>
      </c>
      <c r="H951">
        <v>31</v>
      </c>
      <c r="I951" t="s">
        <v>3550</v>
      </c>
      <c r="J951" t="s">
        <v>63</v>
      </c>
      <c r="K951" t="s">
        <v>42</v>
      </c>
      <c r="L951" t="s">
        <v>91</v>
      </c>
      <c r="M951" t="s">
        <v>92</v>
      </c>
      <c r="N951" t="s">
        <v>33</v>
      </c>
      <c r="O951" t="s">
        <v>20</v>
      </c>
      <c r="P951">
        <v>2.2000000000000002</v>
      </c>
      <c r="Q951">
        <v>1000</v>
      </c>
      <c r="R951">
        <v>84</v>
      </c>
      <c r="S951" t="s">
        <v>78</v>
      </c>
      <c r="T951" t="s">
        <v>30</v>
      </c>
      <c r="U951" t="s">
        <v>4652</v>
      </c>
      <c r="V951" t="s">
        <v>36</v>
      </c>
      <c r="W951" t="s">
        <v>82</v>
      </c>
      <c r="X951">
        <v>4</v>
      </c>
    </row>
    <row r="952" spans="2:24">
      <c r="B952" t="s">
        <v>1110</v>
      </c>
      <c r="C952" t="s">
        <v>160</v>
      </c>
      <c r="D952" t="s">
        <v>55</v>
      </c>
      <c r="E952" t="s">
        <v>3549</v>
      </c>
      <c r="F952" t="s">
        <v>153</v>
      </c>
      <c r="G952" t="s">
        <v>90</v>
      </c>
      <c r="H952">
        <v>31</v>
      </c>
      <c r="I952" t="s">
        <v>3550</v>
      </c>
      <c r="J952" t="s">
        <v>28</v>
      </c>
      <c r="K952" t="s">
        <v>42</v>
      </c>
      <c r="L952" t="s">
        <v>91</v>
      </c>
      <c r="M952" t="s">
        <v>92</v>
      </c>
      <c r="N952" t="s">
        <v>33</v>
      </c>
      <c r="O952" t="s">
        <v>20</v>
      </c>
      <c r="P952">
        <v>2.2000000000000002</v>
      </c>
      <c r="Q952">
        <v>1000</v>
      </c>
      <c r="R952">
        <v>84</v>
      </c>
      <c r="S952" t="s">
        <v>78</v>
      </c>
      <c r="T952" t="s">
        <v>30</v>
      </c>
      <c r="U952" t="s">
        <v>4653</v>
      </c>
      <c r="V952" t="s">
        <v>36</v>
      </c>
      <c r="W952" t="s">
        <v>82</v>
      </c>
      <c r="X952">
        <v>4</v>
      </c>
    </row>
    <row r="953" spans="2:24">
      <c r="B953" t="s">
        <v>1111</v>
      </c>
      <c r="C953" t="s">
        <v>160</v>
      </c>
      <c r="D953" t="s">
        <v>55</v>
      </c>
      <c r="E953" t="s">
        <v>3549</v>
      </c>
      <c r="F953" t="s">
        <v>153</v>
      </c>
      <c r="G953" t="s">
        <v>90</v>
      </c>
      <c r="H953">
        <v>31</v>
      </c>
      <c r="I953" t="s">
        <v>3550</v>
      </c>
      <c r="J953" t="s">
        <v>79</v>
      </c>
      <c r="K953" t="s">
        <v>42</v>
      </c>
      <c r="L953" t="s">
        <v>91</v>
      </c>
      <c r="M953" t="s">
        <v>92</v>
      </c>
      <c r="N953" t="s">
        <v>33</v>
      </c>
      <c r="O953" t="s">
        <v>20</v>
      </c>
      <c r="P953">
        <v>2.2000000000000002</v>
      </c>
      <c r="Q953">
        <v>1000</v>
      </c>
      <c r="R953">
        <v>84</v>
      </c>
      <c r="S953" t="s">
        <v>78</v>
      </c>
      <c r="T953" t="s">
        <v>30</v>
      </c>
      <c r="U953" t="s">
        <v>4654</v>
      </c>
      <c r="V953" t="s">
        <v>36</v>
      </c>
      <c r="W953" t="s">
        <v>82</v>
      </c>
      <c r="X953">
        <v>4</v>
      </c>
    </row>
    <row r="954" spans="2:24">
      <c r="B954" t="s">
        <v>1112</v>
      </c>
      <c r="C954" t="s">
        <v>160</v>
      </c>
      <c r="D954" t="s">
        <v>55</v>
      </c>
      <c r="E954" t="s">
        <v>3549</v>
      </c>
      <c r="F954" t="s">
        <v>153</v>
      </c>
      <c r="G954" t="s">
        <v>90</v>
      </c>
      <c r="H954">
        <v>31</v>
      </c>
      <c r="I954" t="s">
        <v>3550</v>
      </c>
      <c r="J954" t="s">
        <v>30</v>
      </c>
      <c r="K954" t="s">
        <v>42</v>
      </c>
      <c r="L954" t="s">
        <v>91</v>
      </c>
      <c r="M954" t="s">
        <v>92</v>
      </c>
      <c r="N954" t="s">
        <v>33</v>
      </c>
      <c r="O954" t="s">
        <v>20</v>
      </c>
      <c r="P954">
        <v>2.2000000000000002</v>
      </c>
      <c r="Q954">
        <v>1000</v>
      </c>
      <c r="R954">
        <v>84</v>
      </c>
      <c r="S954" t="s">
        <v>78</v>
      </c>
      <c r="T954" t="s">
        <v>30</v>
      </c>
      <c r="U954" t="s">
        <v>4655</v>
      </c>
      <c r="V954" t="s">
        <v>36</v>
      </c>
      <c r="W954" t="s">
        <v>82</v>
      </c>
      <c r="X954">
        <v>4</v>
      </c>
    </row>
    <row r="955" spans="2:24">
      <c r="B955" t="s">
        <v>1113</v>
      </c>
      <c r="C955" t="s">
        <v>160</v>
      </c>
      <c r="D955" t="s">
        <v>41</v>
      </c>
      <c r="E955" t="s">
        <v>3549</v>
      </c>
      <c r="F955" t="s">
        <v>153</v>
      </c>
      <c r="G955" t="s">
        <v>90</v>
      </c>
      <c r="H955">
        <v>36</v>
      </c>
      <c r="I955" t="s">
        <v>3550</v>
      </c>
      <c r="J955" t="s">
        <v>63</v>
      </c>
      <c r="K955" t="s">
        <v>43</v>
      </c>
      <c r="L955" t="s">
        <v>91</v>
      </c>
      <c r="M955" t="s">
        <v>92</v>
      </c>
      <c r="N955" t="s">
        <v>33</v>
      </c>
      <c r="O955" t="s">
        <v>20</v>
      </c>
      <c r="P955">
        <v>2</v>
      </c>
      <c r="Q955">
        <v>1200</v>
      </c>
      <c r="R955">
        <v>81</v>
      </c>
      <c r="S955" t="s">
        <v>78</v>
      </c>
      <c r="T955" t="s">
        <v>30</v>
      </c>
      <c r="U955" t="s">
        <v>4656</v>
      </c>
      <c r="V955" t="s">
        <v>36</v>
      </c>
      <c r="W955" t="s">
        <v>82</v>
      </c>
      <c r="X955">
        <v>4</v>
      </c>
    </row>
    <row r="956" spans="2:24">
      <c r="B956" t="s">
        <v>1114</v>
      </c>
      <c r="C956" t="s">
        <v>160</v>
      </c>
      <c r="D956" t="s">
        <v>41</v>
      </c>
      <c r="E956" t="s">
        <v>3549</v>
      </c>
      <c r="F956" t="s">
        <v>153</v>
      </c>
      <c r="G956" t="s">
        <v>90</v>
      </c>
      <c r="H956">
        <v>36</v>
      </c>
      <c r="I956" t="s">
        <v>3550</v>
      </c>
      <c r="J956" t="s">
        <v>28</v>
      </c>
      <c r="K956" t="s">
        <v>43</v>
      </c>
      <c r="L956" t="s">
        <v>91</v>
      </c>
      <c r="M956" t="s">
        <v>92</v>
      </c>
      <c r="N956" t="s">
        <v>33</v>
      </c>
      <c r="O956" t="s">
        <v>20</v>
      </c>
      <c r="P956">
        <v>2</v>
      </c>
      <c r="Q956">
        <v>1200</v>
      </c>
      <c r="R956">
        <v>81</v>
      </c>
      <c r="S956" t="s">
        <v>78</v>
      </c>
      <c r="T956" t="s">
        <v>30</v>
      </c>
      <c r="U956" t="s">
        <v>4657</v>
      </c>
      <c r="V956" t="s">
        <v>36</v>
      </c>
      <c r="W956" t="s">
        <v>82</v>
      </c>
      <c r="X956">
        <v>4</v>
      </c>
    </row>
    <row r="957" spans="2:24">
      <c r="B957" t="s">
        <v>1115</v>
      </c>
      <c r="C957" t="s">
        <v>160</v>
      </c>
      <c r="D957" t="s">
        <v>41</v>
      </c>
      <c r="E957" t="s">
        <v>3549</v>
      </c>
      <c r="F957" t="s">
        <v>153</v>
      </c>
      <c r="G957" t="s">
        <v>90</v>
      </c>
      <c r="H957">
        <v>36</v>
      </c>
      <c r="I957" t="s">
        <v>3550</v>
      </c>
      <c r="J957" t="s">
        <v>79</v>
      </c>
      <c r="K957" t="s">
        <v>43</v>
      </c>
      <c r="L957" t="s">
        <v>91</v>
      </c>
      <c r="M957" t="s">
        <v>92</v>
      </c>
      <c r="N957" t="s">
        <v>33</v>
      </c>
      <c r="O957" t="s">
        <v>20</v>
      </c>
      <c r="P957">
        <v>2</v>
      </c>
      <c r="Q957">
        <v>1200</v>
      </c>
      <c r="R957">
        <v>81</v>
      </c>
      <c r="S957" t="s">
        <v>78</v>
      </c>
      <c r="T957" t="s">
        <v>30</v>
      </c>
      <c r="U957" t="s">
        <v>4658</v>
      </c>
      <c r="V957" t="s">
        <v>36</v>
      </c>
      <c r="W957" t="s">
        <v>82</v>
      </c>
      <c r="X957">
        <v>4</v>
      </c>
    </row>
    <row r="958" spans="2:24">
      <c r="B958" t="s">
        <v>1116</v>
      </c>
      <c r="C958" t="s">
        <v>160</v>
      </c>
      <c r="D958" t="s">
        <v>41</v>
      </c>
      <c r="E958" t="s">
        <v>3549</v>
      </c>
      <c r="F958" t="s">
        <v>153</v>
      </c>
      <c r="G958" t="s">
        <v>90</v>
      </c>
      <c r="H958">
        <v>36</v>
      </c>
      <c r="I958" t="s">
        <v>3550</v>
      </c>
      <c r="J958" t="s">
        <v>30</v>
      </c>
      <c r="K958" t="s">
        <v>43</v>
      </c>
      <c r="L958" t="s">
        <v>91</v>
      </c>
      <c r="M958" t="s">
        <v>92</v>
      </c>
      <c r="N958" t="s">
        <v>33</v>
      </c>
      <c r="O958" t="s">
        <v>20</v>
      </c>
      <c r="P958">
        <v>2</v>
      </c>
      <c r="Q958">
        <v>1200</v>
      </c>
      <c r="R958">
        <v>81</v>
      </c>
      <c r="S958" t="s">
        <v>78</v>
      </c>
      <c r="T958" t="s">
        <v>30</v>
      </c>
      <c r="U958" t="s">
        <v>4659</v>
      </c>
      <c r="V958" t="s">
        <v>36</v>
      </c>
      <c r="W958" t="s">
        <v>82</v>
      </c>
      <c r="X958">
        <v>4</v>
      </c>
    </row>
    <row r="959" spans="2:24">
      <c r="B959" t="s">
        <v>1117</v>
      </c>
      <c r="C959" t="s">
        <v>160</v>
      </c>
      <c r="D959" t="s">
        <v>55</v>
      </c>
      <c r="E959" t="s">
        <v>3549</v>
      </c>
      <c r="F959" t="s">
        <v>153</v>
      </c>
      <c r="G959" t="s">
        <v>90</v>
      </c>
      <c r="H959">
        <v>37</v>
      </c>
      <c r="I959" t="s">
        <v>3550</v>
      </c>
      <c r="J959" t="s">
        <v>63</v>
      </c>
      <c r="K959" t="s">
        <v>42</v>
      </c>
      <c r="L959" t="s">
        <v>91</v>
      </c>
      <c r="M959" t="s">
        <v>92</v>
      </c>
      <c r="N959" t="s">
        <v>33</v>
      </c>
      <c r="O959" t="s">
        <v>35</v>
      </c>
      <c r="P959">
        <v>2.9</v>
      </c>
      <c r="Q959">
        <v>1200</v>
      </c>
      <c r="R959">
        <v>84</v>
      </c>
      <c r="S959" t="s">
        <v>78</v>
      </c>
      <c r="T959" t="s">
        <v>30</v>
      </c>
      <c r="U959" t="s">
        <v>4660</v>
      </c>
      <c r="V959" t="s">
        <v>36</v>
      </c>
      <c r="W959" t="s">
        <v>82</v>
      </c>
      <c r="X959">
        <v>4</v>
      </c>
    </row>
    <row r="960" spans="2:24">
      <c r="B960" t="s">
        <v>1118</v>
      </c>
      <c r="C960" t="s">
        <v>160</v>
      </c>
      <c r="D960" t="s">
        <v>55</v>
      </c>
      <c r="E960" t="s">
        <v>3549</v>
      </c>
      <c r="F960" t="s">
        <v>153</v>
      </c>
      <c r="G960" t="s">
        <v>90</v>
      </c>
      <c r="H960">
        <v>37</v>
      </c>
      <c r="I960" t="s">
        <v>3550</v>
      </c>
      <c r="J960" t="s">
        <v>28</v>
      </c>
      <c r="K960" t="s">
        <v>42</v>
      </c>
      <c r="L960" t="s">
        <v>91</v>
      </c>
      <c r="M960" t="s">
        <v>92</v>
      </c>
      <c r="N960" t="s">
        <v>33</v>
      </c>
      <c r="O960" t="s">
        <v>35</v>
      </c>
      <c r="P960">
        <v>2.9</v>
      </c>
      <c r="Q960">
        <v>1200</v>
      </c>
      <c r="R960">
        <v>84</v>
      </c>
      <c r="S960" t="s">
        <v>78</v>
      </c>
      <c r="T960" t="s">
        <v>30</v>
      </c>
      <c r="U960" t="s">
        <v>4661</v>
      </c>
      <c r="V960" t="s">
        <v>36</v>
      </c>
      <c r="W960" t="s">
        <v>82</v>
      </c>
      <c r="X960">
        <v>4</v>
      </c>
    </row>
    <row r="961" spans="2:24">
      <c r="B961" t="s">
        <v>1119</v>
      </c>
      <c r="C961" t="s">
        <v>160</v>
      </c>
      <c r="D961" t="s">
        <v>55</v>
      </c>
      <c r="E961" t="s">
        <v>3549</v>
      </c>
      <c r="F961" t="s">
        <v>153</v>
      </c>
      <c r="G961" t="s">
        <v>90</v>
      </c>
      <c r="H961">
        <v>37</v>
      </c>
      <c r="I961" t="s">
        <v>3550</v>
      </c>
      <c r="J961" t="s">
        <v>79</v>
      </c>
      <c r="K961" t="s">
        <v>42</v>
      </c>
      <c r="L961" t="s">
        <v>91</v>
      </c>
      <c r="M961" t="s">
        <v>92</v>
      </c>
      <c r="N961" t="s">
        <v>33</v>
      </c>
      <c r="O961" t="s">
        <v>35</v>
      </c>
      <c r="P961">
        <v>2.9</v>
      </c>
      <c r="Q961">
        <v>1200</v>
      </c>
      <c r="R961">
        <v>84</v>
      </c>
      <c r="S961" t="s">
        <v>78</v>
      </c>
      <c r="T961" t="s">
        <v>30</v>
      </c>
      <c r="U961" t="s">
        <v>4662</v>
      </c>
      <c r="V961" t="s">
        <v>36</v>
      </c>
      <c r="W961" t="s">
        <v>82</v>
      </c>
      <c r="X961">
        <v>4</v>
      </c>
    </row>
    <row r="962" spans="2:24">
      <c r="B962" t="s">
        <v>1120</v>
      </c>
      <c r="C962" t="s">
        <v>160</v>
      </c>
      <c r="D962" t="s">
        <v>55</v>
      </c>
      <c r="E962" t="s">
        <v>3549</v>
      </c>
      <c r="F962" t="s">
        <v>153</v>
      </c>
      <c r="G962" t="s">
        <v>90</v>
      </c>
      <c r="H962">
        <v>37</v>
      </c>
      <c r="I962" t="s">
        <v>3550</v>
      </c>
      <c r="J962" t="s">
        <v>30</v>
      </c>
      <c r="K962" t="s">
        <v>42</v>
      </c>
      <c r="L962" t="s">
        <v>91</v>
      </c>
      <c r="M962" t="s">
        <v>92</v>
      </c>
      <c r="N962" t="s">
        <v>33</v>
      </c>
      <c r="O962" t="s">
        <v>35</v>
      </c>
      <c r="P962">
        <v>2.9</v>
      </c>
      <c r="Q962">
        <v>1200</v>
      </c>
      <c r="R962">
        <v>84</v>
      </c>
      <c r="S962" t="s">
        <v>78</v>
      </c>
      <c r="T962" t="s">
        <v>30</v>
      </c>
      <c r="U962" t="s">
        <v>4663</v>
      </c>
      <c r="V962" t="s">
        <v>36</v>
      </c>
      <c r="W962" t="s">
        <v>82</v>
      </c>
      <c r="X962">
        <v>4</v>
      </c>
    </row>
    <row r="963" spans="2:24">
      <c r="B963" t="s">
        <v>1121</v>
      </c>
      <c r="C963" t="s">
        <v>160</v>
      </c>
      <c r="D963" t="s">
        <v>55</v>
      </c>
      <c r="E963" t="s">
        <v>3549</v>
      </c>
      <c r="F963" t="s">
        <v>153</v>
      </c>
      <c r="G963" t="s">
        <v>90</v>
      </c>
      <c r="H963">
        <v>39</v>
      </c>
      <c r="I963" t="s">
        <v>3550</v>
      </c>
      <c r="J963" t="s">
        <v>63</v>
      </c>
      <c r="K963" t="s">
        <v>42</v>
      </c>
      <c r="L963" t="s">
        <v>91</v>
      </c>
      <c r="M963" t="s">
        <v>92</v>
      </c>
      <c r="N963" t="s">
        <v>33</v>
      </c>
      <c r="O963" t="s">
        <v>35</v>
      </c>
      <c r="P963">
        <v>2.9</v>
      </c>
      <c r="Q963">
        <v>1200</v>
      </c>
      <c r="R963">
        <v>87</v>
      </c>
      <c r="S963" t="s">
        <v>78</v>
      </c>
      <c r="T963" t="s">
        <v>30</v>
      </c>
      <c r="U963" t="s">
        <v>4664</v>
      </c>
      <c r="V963" t="s">
        <v>36</v>
      </c>
      <c r="W963" t="s">
        <v>82</v>
      </c>
      <c r="X963">
        <v>4</v>
      </c>
    </row>
    <row r="964" spans="2:24">
      <c r="B964" t="s">
        <v>1122</v>
      </c>
      <c r="C964" t="s">
        <v>160</v>
      </c>
      <c r="D964" t="s">
        <v>55</v>
      </c>
      <c r="E964" t="s">
        <v>3549</v>
      </c>
      <c r="F964" t="s">
        <v>153</v>
      </c>
      <c r="G964" t="s">
        <v>90</v>
      </c>
      <c r="H964">
        <v>39</v>
      </c>
      <c r="I964" t="s">
        <v>3550</v>
      </c>
      <c r="J964" t="s">
        <v>28</v>
      </c>
      <c r="K964" t="s">
        <v>42</v>
      </c>
      <c r="L964" t="s">
        <v>91</v>
      </c>
      <c r="M964" t="s">
        <v>92</v>
      </c>
      <c r="N964" t="s">
        <v>33</v>
      </c>
      <c r="O964" t="s">
        <v>35</v>
      </c>
      <c r="P964">
        <v>2.9</v>
      </c>
      <c r="Q964">
        <v>1200</v>
      </c>
      <c r="R964">
        <v>87</v>
      </c>
      <c r="S964" t="s">
        <v>78</v>
      </c>
      <c r="T964" t="s">
        <v>30</v>
      </c>
      <c r="U964" t="s">
        <v>4665</v>
      </c>
      <c r="V964" t="s">
        <v>36</v>
      </c>
      <c r="W964" t="s">
        <v>82</v>
      </c>
      <c r="X964">
        <v>4</v>
      </c>
    </row>
    <row r="965" spans="2:24">
      <c r="B965" t="s">
        <v>1123</v>
      </c>
      <c r="C965" t="s">
        <v>160</v>
      </c>
      <c r="D965" t="s">
        <v>55</v>
      </c>
      <c r="E965" t="s">
        <v>3549</v>
      </c>
      <c r="F965" t="s">
        <v>153</v>
      </c>
      <c r="G965" t="s">
        <v>90</v>
      </c>
      <c r="H965">
        <v>39</v>
      </c>
      <c r="I965" t="s">
        <v>3550</v>
      </c>
      <c r="J965" t="s">
        <v>79</v>
      </c>
      <c r="K965" t="s">
        <v>42</v>
      </c>
      <c r="L965" t="s">
        <v>91</v>
      </c>
      <c r="M965" t="s">
        <v>92</v>
      </c>
      <c r="N965" t="s">
        <v>33</v>
      </c>
      <c r="O965" t="s">
        <v>35</v>
      </c>
      <c r="P965">
        <v>2.9</v>
      </c>
      <c r="Q965">
        <v>1200</v>
      </c>
      <c r="R965">
        <v>87</v>
      </c>
      <c r="S965" t="s">
        <v>78</v>
      </c>
      <c r="T965" t="s">
        <v>30</v>
      </c>
      <c r="U965" t="s">
        <v>4666</v>
      </c>
      <c r="V965" t="s">
        <v>36</v>
      </c>
      <c r="W965" t="s">
        <v>82</v>
      </c>
      <c r="X965">
        <v>4</v>
      </c>
    </row>
    <row r="966" spans="2:24">
      <c r="B966" t="s">
        <v>1124</v>
      </c>
      <c r="C966" t="s">
        <v>160</v>
      </c>
      <c r="D966" t="s">
        <v>55</v>
      </c>
      <c r="E966" t="s">
        <v>3549</v>
      </c>
      <c r="F966" t="s">
        <v>153</v>
      </c>
      <c r="G966" t="s">
        <v>90</v>
      </c>
      <c r="H966">
        <v>39</v>
      </c>
      <c r="I966" t="s">
        <v>3550</v>
      </c>
      <c r="J966" t="s">
        <v>30</v>
      </c>
      <c r="K966" t="s">
        <v>42</v>
      </c>
      <c r="L966" t="s">
        <v>91</v>
      </c>
      <c r="M966" t="s">
        <v>92</v>
      </c>
      <c r="N966" t="s">
        <v>33</v>
      </c>
      <c r="O966" t="s">
        <v>35</v>
      </c>
      <c r="P966">
        <v>2.9</v>
      </c>
      <c r="Q966">
        <v>1200</v>
      </c>
      <c r="R966">
        <v>87</v>
      </c>
      <c r="S966" t="s">
        <v>78</v>
      </c>
      <c r="T966" t="s">
        <v>30</v>
      </c>
      <c r="U966" t="s">
        <v>4667</v>
      </c>
      <c r="V966" t="s">
        <v>36</v>
      </c>
      <c r="W966" t="s">
        <v>82</v>
      </c>
      <c r="X966">
        <v>4</v>
      </c>
    </row>
    <row r="967" spans="2:24">
      <c r="B967" t="s">
        <v>1125</v>
      </c>
      <c r="C967" t="s">
        <v>160</v>
      </c>
      <c r="D967" t="s">
        <v>41</v>
      </c>
      <c r="E967" t="s">
        <v>3549</v>
      </c>
      <c r="F967" t="s">
        <v>153</v>
      </c>
      <c r="G967" t="s">
        <v>93</v>
      </c>
      <c r="H967">
        <v>18</v>
      </c>
      <c r="I967" t="s">
        <v>3550</v>
      </c>
      <c r="J967" t="s">
        <v>63</v>
      </c>
      <c r="K967" t="s">
        <v>43</v>
      </c>
      <c r="L967" t="s">
        <v>91</v>
      </c>
      <c r="M967" t="s">
        <v>92</v>
      </c>
      <c r="N967" t="s">
        <v>81</v>
      </c>
      <c r="O967" t="s">
        <v>3552</v>
      </c>
      <c r="P967">
        <v>1.7</v>
      </c>
      <c r="Q967">
        <v>600</v>
      </c>
      <c r="R967">
        <v>78</v>
      </c>
      <c r="S967" t="s">
        <v>78</v>
      </c>
      <c r="T967" t="s">
        <v>30</v>
      </c>
      <c r="U967" t="s">
        <v>4668</v>
      </c>
      <c r="V967" t="s">
        <v>36</v>
      </c>
      <c r="W967" t="s">
        <v>82</v>
      </c>
      <c r="X967">
        <v>4</v>
      </c>
    </row>
    <row r="968" spans="2:24">
      <c r="B968" t="s">
        <v>1126</v>
      </c>
      <c r="C968" t="s">
        <v>160</v>
      </c>
      <c r="D968" t="s">
        <v>41</v>
      </c>
      <c r="E968" t="s">
        <v>3549</v>
      </c>
      <c r="F968" t="s">
        <v>153</v>
      </c>
      <c r="G968" t="s">
        <v>93</v>
      </c>
      <c r="H968">
        <v>18</v>
      </c>
      <c r="I968" t="s">
        <v>3550</v>
      </c>
      <c r="J968" t="s">
        <v>28</v>
      </c>
      <c r="K968" t="s">
        <v>43</v>
      </c>
      <c r="L968" t="s">
        <v>91</v>
      </c>
      <c r="M968" t="s">
        <v>92</v>
      </c>
      <c r="N968" t="s">
        <v>81</v>
      </c>
      <c r="O968" t="s">
        <v>3552</v>
      </c>
      <c r="P968">
        <v>1.7</v>
      </c>
      <c r="Q968">
        <v>600</v>
      </c>
      <c r="R968">
        <v>78</v>
      </c>
      <c r="S968" t="s">
        <v>78</v>
      </c>
      <c r="T968" t="s">
        <v>30</v>
      </c>
      <c r="U968" t="s">
        <v>4669</v>
      </c>
      <c r="V968" t="s">
        <v>36</v>
      </c>
      <c r="W968" t="s">
        <v>82</v>
      </c>
      <c r="X968">
        <v>4</v>
      </c>
    </row>
    <row r="969" spans="2:24">
      <c r="B969" t="s">
        <v>1127</v>
      </c>
      <c r="C969" t="s">
        <v>160</v>
      </c>
      <c r="D969" t="s">
        <v>41</v>
      </c>
      <c r="E969" t="s">
        <v>3549</v>
      </c>
      <c r="F969" t="s">
        <v>153</v>
      </c>
      <c r="G969" t="s">
        <v>93</v>
      </c>
      <c r="H969">
        <v>18</v>
      </c>
      <c r="I969" t="s">
        <v>3550</v>
      </c>
      <c r="J969" t="s">
        <v>79</v>
      </c>
      <c r="K969" t="s">
        <v>43</v>
      </c>
      <c r="L969" t="s">
        <v>91</v>
      </c>
      <c r="M969" t="s">
        <v>92</v>
      </c>
      <c r="N969" t="s">
        <v>81</v>
      </c>
      <c r="O969" t="s">
        <v>3552</v>
      </c>
      <c r="P969">
        <v>1.7</v>
      </c>
      <c r="Q969">
        <v>600</v>
      </c>
      <c r="R969">
        <v>78</v>
      </c>
      <c r="S969" t="s">
        <v>78</v>
      </c>
      <c r="T969" t="s">
        <v>30</v>
      </c>
      <c r="U969" t="s">
        <v>4670</v>
      </c>
      <c r="V969" t="s">
        <v>36</v>
      </c>
      <c r="W969" t="s">
        <v>82</v>
      </c>
      <c r="X969">
        <v>4</v>
      </c>
    </row>
    <row r="970" spans="2:24">
      <c r="B970" t="s">
        <v>1128</v>
      </c>
      <c r="C970" t="s">
        <v>160</v>
      </c>
      <c r="D970" t="s">
        <v>41</v>
      </c>
      <c r="E970" t="s">
        <v>3549</v>
      </c>
      <c r="F970" t="s">
        <v>153</v>
      </c>
      <c r="G970" t="s">
        <v>93</v>
      </c>
      <c r="H970">
        <v>18</v>
      </c>
      <c r="I970" t="s">
        <v>3550</v>
      </c>
      <c r="J970" t="s">
        <v>30</v>
      </c>
      <c r="K970" t="s">
        <v>43</v>
      </c>
      <c r="L970" t="s">
        <v>91</v>
      </c>
      <c r="M970" t="s">
        <v>92</v>
      </c>
      <c r="N970" t="s">
        <v>81</v>
      </c>
      <c r="O970" t="s">
        <v>3552</v>
      </c>
      <c r="P970">
        <v>1.7</v>
      </c>
      <c r="Q970">
        <v>600</v>
      </c>
      <c r="R970">
        <v>78</v>
      </c>
      <c r="S970" t="s">
        <v>78</v>
      </c>
      <c r="T970" t="s">
        <v>30</v>
      </c>
      <c r="U970" t="s">
        <v>4671</v>
      </c>
      <c r="V970" t="s">
        <v>36</v>
      </c>
      <c r="W970" t="s">
        <v>82</v>
      </c>
      <c r="X970">
        <v>4</v>
      </c>
    </row>
    <row r="971" spans="2:24">
      <c r="B971" t="s">
        <v>1129</v>
      </c>
      <c r="C971" t="s">
        <v>160</v>
      </c>
      <c r="D971" t="s">
        <v>55</v>
      </c>
      <c r="E971" t="s">
        <v>3549</v>
      </c>
      <c r="F971" t="s">
        <v>153</v>
      </c>
      <c r="G971" t="s">
        <v>93</v>
      </c>
      <c r="H971">
        <v>19</v>
      </c>
      <c r="I971" t="s">
        <v>3550</v>
      </c>
      <c r="J971" t="s">
        <v>63</v>
      </c>
      <c r="K971" t="s">
        <v>42</v>
      </c>
      <c r="L971" t="s">
        <v>91</v>
      </c>
      <c r="M971" t="s">
        <v>92</v>
      </c>
      <c r="N971" t="s">
        <v>81</v>
      </c>
      <c r="O971" t="s">
        <v>20</v>
      </c>
      <c r="P971">
        <v>0.8</v>
      </c>
      <c r="Q971">
        <v>600</v>
      </c>
      <c r="R971">
        <v>81</v>
      </c>
      <c r="S971" t="s">
        <v>78</v>
      </c>
      <c r="T971" t="s">
        <v>30</v>
      </c>
      <c r="U971" t="s">
        <v>4672</v>
      </c>
      <c r="V971" t="s">
        <v>36</v>
      </c>
      <c r="W971" t="s">
        <v>82</v>
      </c>
      <c r="X971">
        <v>4</v>
      </c>
    </row>
    <row r="972" spans="2:24">
      <c r="B972" t="s">
        <v>1130</v>
      </c>
      <c r="C972" t="s">
        <v>160</v>
      </c>
      <c r="D972" t="s">
        <v>55</v>
      </c>
      <c r="E972" t="s">
        <v>3549</v>
      </c>
      <c r="F972" t="s">
        <v>153</v>
      </c>
      <c r="G972" t="s">
        <v>93</v>
      </c>
      <c r="H972">
        <v>19</v>
      </c>
      <c r="I972" t="s">
        <v>3550</v>
      </c>
      <c r="J972" t="s">
        <v>28</v>
      </c>
      <c r="K972" t="s">
        <v>42</v>
      </c>
      <c r="L972" t="s">
        <v>91</v>
      </c>
      <c r="M972" t="s">
        <v>92</v>
      </c>
      <c r="N972" t="s">
        <v>81</v>
      </c>
      <c r="O972" t="s">
        <v>20</v>
      </c>
      <c r="P972">
        <v>0.8</v>
      </c>
      <c r="Q972">
        <v>600</v>
      </c>
      <c r="R972">
        <v>81</v>
      </c>
      <c r="S972" t="s">
        <v>78</v>
      </c>
      <c r="T972" t="s">
        <v>30</v>
      </c>
      <c r="U972" t="s">
        <v>4673</v>
      </c>
      <c r="V972" t="s">
        <v>36</v>
      </c>
      <c r="W972" t="s">
        <v>82</v>
      </c>
      <c r="X972">
        <v>4</v>
      </c>
    </row>
    <row r="973" spans="2:24">
      <c r="B973" t="s">
        <v>1131</v>
      </c>
      <c r="C973" t="s">
        <v>160</v>
      </c>
      <c r="D973" t="s">
        <v>55</v>
      </c>
      <c r="E973" t="s">
        <v>3549</v>
      </c>
      <c r="F973" t="s">
        <v>153</v>
      </c>
      <c r="G973" t="s">
        <v>93</v>
      </c>
      <c r="H973">
        <v>19</v>
      </c>
      <c r="I973" t="s">
        <v>3550</v>
      </c>
      <c r="J973" t="s">
        <v>79</v>
      </c>
      <c r="K973" t="s">
        <v>42</v>
      </c>
      <c r="L973" t="s">
        <v>91</v>
      </c>
      <c r="M973" t="s">
        <v>92</v>
      </c>
      <c r="N973" t="s">
        <v>81</v>
      </c>
      <c r="O973" t="s">
        <v>20</v>
      </c>
      <c r="P973">
        <v>0.8</v>
      </c>
      <c r="Q973">
        <v>600</v>
      </c>
      <c r="R973">
        <v>81</v>
      </c>
      <c r="S973" t="s">
        <v>78</v>
      </c>
      <c r="T973" t="s">
        <v>30</v>
      </c>
      <c r="U973" t="s">
        <v>4674</v>
      </c>
      <c r="V973" t="s">
        <v>36</v>
      </c>
      <c r="W973" t="s">
        <v>82</v>
      </c>
      <c r="X973">
        <v>4</v>
      </c>
    </row>
    <row r="974" spans="2:24">
      <c r="B974" t="s">
        <v>1132</v>
      </c>
      <c r="C974" t="s">
        <v>160</v>
      </c>
      <c r="D974" t="s">
        <v>55</v>
      </c>
      <c r="E974" t="s">
        <v>3549</v>
      </c>
      <c r="F974" t="s">
        <v>153</v>
      </c>
      <c r="G974" t="s">
        <v>93</v>
      </c>
      <c r="H974">
        <v>19</v>
      </c>
      <c r="I974" t="s">
        <v>3550</v>
      </c>
      <c r="J974" t="s">
        <v>30</v>
      </c>
      <c r="K974" t="s">
        <v>42</v>
      </c>
      <c r="L974" t="s">
        <v>91</v>
      </c>
      <c r="M974" t="s">
        <v>92</v>
      </c>
      <c r="N974" t="s">
        <v>81</v>
      </c>
      <c r="O974" t="s">
        <v>20</v>
      </c>
      <c r="P974">
        <v>0.8</v>
      </c>
      <c r="Q974">
        <v>600</v>
      </c>
      <c r="R974">
        <v>81</v>
      </c>
      <c r="S974" t="s">
        <v>78</v>
      </c>
      <c r="T974" t="s">
        <v>30</v>
      </c>
      <c r="U974" t="s">
        <v>4675</v>
      </c>
      <c r="V974" t="s">
        <v>36</v>
      </c>
      <c r="W974" t="s">
        <v>82</v>
      </c>
      <c r="X974">
        <v>4</v>
      </c>
    </row>
    <row r="975" spans="2:24">
      <c r="B975" t="s">
        <v>1133</v>
      </c>
      <c r="C975" t="s">
        <v>160</v>
      </c>
      <c r="D975" t="s">
        <v>41</v>
      </c>
      <c r="E975" t="s">
        <v>3549</v>
      </c>
      <c r="F975" t="s">
        <v>153</v>
      </c>
      <c r="G975" t="s">
        <v>93</v>
      </c>
      <c r="H975">
        <v>24</v>
      </c>
      <c r="I975" t="s">
        <v>3550</v>
      </c>
      <c r="J975" t="s">
        <v>63</v>
      </c>
      <c r="K975" t="s">
        <v>43</v>
      </c>
      <c r="L975" t="s">
        <v>91</v>
      </c>
      <c r="M975" t="s">
        <v>92</v>
      </c>
      <c r="N975" t="s">
        <v>81</v>
      </c>
      <c r="O975" t="s">
        <v>3552</v>
      </c>
      <c r="P975">
        <v>1.7</v>
      </c>
      <c r="Q975">
        <v>800</v>
      </c>
      <c r="R975">
        <v>78</v>
      </c>
      <c r="S975" t="s">
        <v>78</v>
      </c>
      <c r="T975" t="s">
        <v>30</v>
      </c>
      <c r="U975" t="s">
        <v>4676</v>
      </c>
      <c r="V975" t="s">
        <v>36</v>
      </c>
      <c r="W975" t="s">
        <v>82</v>
      </c>
      <c r="X975">
        <v>4</v>
      </c>
    </row>
    <row r="976" spans="2:24">
      <c r="B976" t="s">
        <v>1134</v>
      </c>
      <c r="C976" t="s">
        <v>160</v>
      </c>
      <c r="D976" t="s">
        <v>41</v>
      </c>
      <c r="E976" t="s">
        <v>3549</v>
      </c>
      <c r="F976" t="s">
        <v>153</v>
      </c>
      <c r="G976" t="s">
        <v>93</v>
      </c>
      <c r="H976">
        <v>24</v>
      </c>
      <c r="I976" t="s">
        <v>3550</v>
      </c>
      <c r="J976" t="s">
        <v>28</v>
      </c>
      <c r="K976" t="s">
        <v>43</v>
      </c>
      <c r="L976" t="s">
        <v>91</v>
      </c>
      <c r="M976" t="s">
        <v>92</v>
      </c>
      <c r="N976" t="s">
        <v>81</v>
      </c>
      <c r="O976" t="s">
        <v>3552</v>
      </c>
      <c r="P976">
        <v>1.7</v>
      </c>
      <c r="Q976">
        <v>800</v>
      </c>
      <c r="R976">
        <v>78</v>
      </c>
      <c r="S976" t="s">
        <v>78</v>
      </c>
      <c r="T976" t="s">
        <v>30</v>
      </c>
      <c r="U976" t="s">
        <v>4677</v>
      </c>
      <c r="V976" t="s">
        <v>36</v>
      </c>
      <c r="W976" t="s">
        <v>82</v>
      </c>
      <c r="X976">
        <v>4</v>
      </c>
    </row>
    <row r="977" spans="2:24">
      <c r="B977" t="s">
        <v>1135</v>
      </c>
      <c r="C977" t="s">
        <v>160</v>
      </c>
      <c r="D977" t="s">
        <v>41</v>
      </c>
      <c r="E977" t="s">
        <v>3549</v>
      </c>
      <c r="F977" t="s">
        <v>153</v>
      </c>
      <c r="G977" t="s">
        <v>93</v>
      </c>
      <c r="H977">
        <v>24</v>
      </c>
      <c r="I977" t="s">
        <v>3550</v>
      </c>
      <c r="J977" t="s">
        <v>79</v>
      </c>
      <c r="K977" t="s">
        <v>43</v>
      </c>
      <c r="L977" t="s">
        <v>91</v>
      </c>
      <c r="M977" t="s">
        <v>92</v>
      </c>
      <c r="N977" t="s">
        <v>81</v>
      </c>
      <c r="O977" t="s">
        <v>3552</v>
      </c>
      <c r="P977">
        <v>1.7</v>
      </c>
      <c r="Q977">
        <v>800</v>
      </c>
      <c r="R977">
        <v>78</v>
      </c>
      <c r="S977" t="s">
        <v>78</v>
      </c>
      <c r="T977" t="s">
        <v>30</v>
      </c>
      <c r="U977" t="s">
        <v>4678</v>
      </c>
      <c r="V977" t="s">
        <v>36</v>
      </c>
      <c r="W977" t="s">
        <v>82</v>
      </c>
      <c r="X977">
        <v>4</v>
      </c>
    </row>
    <row r="978" spans="2:24">
      <c r="B978" t="s">
        <v>1136</v>
      </c>
      <c r="C978" t="s">
        <v>160</v>
      </c>
      <c r="D978" t="s">
        <v>41</v>
      </c>
      <c r="E978" t="s">
        <v>3549</v>
      </c>
      <c r="F978" t="s">
        <v>153</v>
      </c>
      <c r="G978" t="s">
        <v>93</v>
      </c>
      <c r="H978">
        <v>24</v>
      </c>
      <c r="I978" t="s">
        <v>3550</v>
      </c>
      <c r="J978" t="s">
        <v>30</v>
      </c>
      <c r="K978" t="s">
        <v>43</v>
      </c>
      <c r="L978" t="s">
        <v>91</v>
      </c>
      <c r="M978" t="s">
        <v>92</v>
      </c>
      <c r="N978" t="s">
        <v>81</v>
      </c>
      <c r="O978" t="s">
        <v>3552</v>
      </c>
      <c r="P978">
        <v>1.7</v>
      </c>
      <c r="Q978">
        <v>800</v>
      </c>
      <c r="R978">
        <v>78</v>
      </c>
      <c r="S978" t="s">
        <v>78</v>
      </c>
      <c r="T978" t="s">
        <v>30</v>
      </c>
      <c r="U978" t="s">
        <v>4679</v>
      </c>
      <c r="V978" t="s">
        <v>36</v>
      </c>
      <c r="W978" t="s">
        <v>82</v>
      </c>
      <c r="X978">
        <v>4</v>
      </c>
    </row>
    <row r="979" spans="2:24">
      <c r="B979" t="s">
        <v>1137</v>
      </c>
      <c r="C979" t="s">
        <v>160</v>
      </c>
      <c r="D979" t="s">
        <v>55</v>
      </c>
      <c r="E979" t="s">
        <v>3549</v>
      </c>
      <c r="F979" t="s">
        <v>153</v>
      </c>
      <c r="G979" t="s">
        <v>93</v>
      </c>
      <c r="H979">
        <v>25</v>
      </c>
      <c r="I979" t="s">
        <v>3550</v>
      </c>
      <c r="J979" t="s">
        <v>63</v>
      </c>
      <c r="K979" t="s">
        <v>42</v>
      </c>
      <c r="L979" t="s">
        <v>91</v>
      </c>
      <c r="M979" t="s">
        <v>92</v>
      </c>
      <c r="N979" t="s">
        <v>81</v>
      </c>
      <c r="O979" t="s">
        <v>20</v>
      </c>
      <c r="P979">
        <v>1.7</v>
      </c>
      <c r="Q979">
        <v>800</v>
      </c>
      <c r="R979">
        <v>81</v>
      </c>
      <c r="S979" t="s">
        <v>78</v>
      </c>
      <c r="T979" t="s">
        <v>30</v>
      </c>
      <c r="U979" t="s">
        <v>4680</v>
      </c>
      <c r="V979" t="s">
        <v>36</v>
      </c>
      <c r="W979" t="s">
        <v>82</v>
      </c>
      <c r="X979">
        <v>4</v>
      </c>
    </row>
    <row r="980" spans="2:24">
      <c r="B980" t="s">
        <v>1138</v>
      </c>
      <c r="C980" t="s">
        <v>160</v>
      </c>
      <c r="D980" t="s">
        <v>55</v>
      </c>
      <c r="E980" t="s">
        <v>3549</v>
      </c>
      <c r="F980" t="s">
        <v>153</v>
      </c>
      <c r="G980" t="s">
        <v>93</v>
      </c>
      <c r="H980">
        <v>25</v>
      </c>
      <c r="I980" t="s">
        <v>3550</v>
      </c>
      <c r="J980" t="s">
        <v>28</v>
      </c>
      <c r="K980" t="s">
        <v>42</v>
      </c>
      <c r="L980" t="s">
        <v>91</v>
      </c>
      <c r="M980" t="s">
        <v>92</v>
      </c>
      <c r="N980" t="s">
        <v>81</v>
      </c>
      <c r="O980" t="s">
        <v>20</v>
      </c>
      <c r="P980">
        <v>1.7</v>
      </c>
      <c r="Q980">
        <v>800</v>
      </c>
      <c r="R980">
        <v>81</v>
      </c>
      <c r="S980" t="s">
        <v>78</v>
      </c>
      <c r="T980" t="s">
        <v>30</v>
      </c>
      <c r="U980" t="s">
        <v>4681</v>
      </c>
      <c r="V980" t="s">
        <v>36</v>
      </c>
      <c r="W980" t="s">
        <v>82</v>
      </c>
      <c r="X980">
        <v>4</v>
      </c>
    </row>
    <row r="981" spans="2:24">
      <c r="B981" t="s">
        <v>1139</v>
      </c>
      <c r="C981" t="s">
        <v>160</v>
      </c>
      <c r="D981" t="s">
        <v>55</v>
      </c>
      <c r="E981" t="s">
        <v>3549</v>
      </c>
      <c r="F981" t="s">
        <v>153</v>
      </c>
      <c r="G981" t="s">
        <v>93</v>
      </c>
      <c r="H981">
        <v>25</v>
      </c>
      <c r="I981" t="s">
        <v>3550</v>
      </c>
      <c r="J981" t="s">
        <v>79</v>
      </c>
      <c r="K981" t="s">
        <v>42</v>
      </c>
      <c r="L981" t="s">
        <v>91</v>
      </c>
      <c r="M981" t="s">
        <v>92</v>
      </c>
      <c r="N981" t="s">
        <v>81</v>
      </c>
      <c r="O981" t="s">
        <v>20</v>
      </c>
      <c r="P981">
        <v>1.7</v>
      </c>
      <c r="Q981">
        <v>800</v>
      </c>
      <c r="R981">
        <v>81</v>
      </c>
      <c r="S981" t="s">
        <v>78</v>
      </c>
      <c r="T981" t="s">
        <v>30</v>
      </c>
      <c r="U981" t="s">
        <v>4682</v>
      </c>
      <c r="V981" t="s">
        <v>36</v>
      </c>
      <c r="W981" t="s">
        <v>82</v>
      </c>
      <c r="X981">
        <v>4</v>
      </c>
    </row>
    <row r="982" spans="2:24">
      <c r="B982" t="s">
        <v>1140</v>
      </c>
      <c r="C982" t="s">
        <v>160</v>
      </c>
      <c r="D982" t="s">
        <v>55</v>
      </c>
      <c r="E982" t="s">
        <v>3549</v>
      </c>
      <c r="F982" t="s">
        <v>153</v>
      </c>
      <c r="G982" t="s">
        <v>93</v>
      </c>
      <c r="H982">
        <v>25</v>
      </c>
      <c r="I982" t="s">
        <v>3550</v>
      </c>
      <c r="J982" t="s">
        <v>30</v>
      </c>
      <c r="K982" t="s">
        <v>42</v>
      </c>
      <c r="L982" t="s">
        <v>91</v>
      </c>
      <c r="M982" t="s">
        <v>92</v>
      </c>
      <c r="N982" t="s">
        <v>81</v>
      </c>
      <c r="O982" t="s">
        <v>20</v>
      </c>
      <c r="P982">
        <v>1.7</v>
      </c>
      <c r="Q982">
        <v>800</v>
      </c>
      <c r="R982">
        <v>81</v>
      </c>
      <c r="S982" t="s">
        <v>78</v>
      </c>
      <c r="T982" t="s">
        <v>30</v>
      </c>
      <c r="U982" t="s">
        <v>4683</v>
      </c>
      <c r="V982" t="s">
        <v>36</v>
      </c>
      <c r="W982" t="s">
        <v>82</v>
      </c>
      <c r="X982">
        <v>4</v>
      </c>
    </row>
    <row r="983" spans="2:24">
      <c r="B983" t="s">
        <v>1141</v>
      </c>
      <c r="C983" t="s">
        <v>160</v>
      </c>
      <c r="D983" t="s">
        <v>41</v>
      </c>
      <c r="E983" t="s">
        <v>3549</v>
      </c>
      <c r="F983" t="s">
        <v>153</v>
      </c>
      <c r="G983" t="s">
        <v>93</v>
      </c>
      <c r="H983">
        <v>30</v>
      </c>
      <c r="I983" t="s">
        <v>3550</v>
      </c>
      <c r="J983" t="s">
        <v>63</v>
      </c>
      <c r="K983" t="s">
        <v>43</v>
      </c>
      <c r="L983" t="s">
        <v>91</v>
      </c>
      <c r="M983" t="s">
        <v>92</v>
      </c>
      <c r="N983" t="s">
        <v>81</v>
      </c>
      <c r="O983" t="s">
        <v>20</v>
      </c>
      <c r="P983">
        <v>2</v>
      </c>
      <c r="Q983">
        <v>1000</v>
      </c>
      <c r="R983">
        <v>81</v>
      </c>
      <c r="S983" t="s">
        <v>78</v>
      </c>
      <c r="T983" t="s">
        <v>30</v>
      </c>
      <c r="U983" t="s">
        <v>4684</v>
      </c>
      <c r="V983" t="s">
        <v>36</v>
      </c>
      <c r="W983" t="s">
        <v>82</v>
      </c>
      <c r="X983">
        <v>4</v>
      </c>
    </row>
    <row r="984" spans="2:24">
      <c r="B984" t="s">
        <v>1142</v>
      </c>
      <c r="C984" t="s">
        <v>160</v>
      </c>
      <c r="D984" t="s">
        <v>41</v>
      </c>
      <c r="E984" t="s">
        <v>3549</v>
      </c>
      <c r="F984" t="s">
        <v>153</v>
      </c>
      <c r="G984" t="s">
        <v>93</v>
      </c>
      <c r="H984">
        <v>30</v>
      </c>
      <c r="I984" t="s">
        <v>3550</v>
      </c>
      <c r="J984" t="s">
        <v>28</v>
      </c>
      <c r="K984" t="s">
        <v>43</v>
      </c>
      <c r="L984" t="s">
        <v>91</v>
      </c>
      <c r="M984" t="s">
        <v>92</v>
      </c>
      <c r="N984" t="s">
        <v>81</v>
      </c>
      <c r="O984" t="s">
        <v>20</v>
      </c>
      <c r="P984">
        <v>2</v>
      </c>
      <c r="Q984">
        <v>1000</v>
      </c>
      <c r="R984">
        <v>81</v>
      </c>
      <c r="S984" t="s">
        <v>78</v>
      </c>
      <c r="T984" t="s">
        <v>30</v>
      </c>
      <c r="U984" t="s">
        <v>4685</v>
      </c>
      <c r="V984" t="s">
        <v>36</v>
      </c>
      <c r="W984" t="s">
        <v>82</v>
      </c>
      <c r="X984">
        <v>4</v>
      </c>
    </row>
    <row r="985" spans="2:24">
      <c r="B985" t="s">
        <v>1143</v>
      </c>
      <c r="C985" t="s">
        <v>160</v>
      </c>
      <c r="D985" t="s">
        <v>41</v>
      </c>
      <c r="E985" t="s">
        <v>3549</v>
      </c>
      <c r="F985" t="s">
        <v>153</v>
      </c>
      <c r="G985" t="s">
        <v>93</v>
      </c>
      <c r="H985">
        <v>30</v>
      </c>
      <c r="I985" t="s">
        <v>3550</v>
      </c>
      <c r="J985" t="s">
        <v>79</v>
      </c>
      <c r="K985" t="s">
        <v>43</v>
      </c>
      <c r="L985" t="s">
        <v>91</v>
      </c>
      <c r="M985" t="s">
        <v>92</v>
      </c>
      <c r="N985" t="s">
        <v>81</v>
      </c>
      <c r="O985" t="s">
        <v>20</v>
      </c>
      <c r="P985">
        <v>2</v>
      </c>
      <c r="Q985">
        <v>1000</v>
      </c>
      <c r="R985">
        <v>81</v>
      </c>
      <c r="S985" t="s">
        <v>78</v>
      </c>
      <c r="T985" t="s">
        <v>30</v>
      </c>
      <c r="U985" t="s">
        <v>4686</v>
      </c>
      <c r="V985" t="s">
        <v>36</v>
      </c>
      <c r="W985" t="s">
        <v>82</v>
      </c>
      <c r="X985">
        <v>4</v>
      </c>
    </row>
    <row r="986" spans="2:24">
      <c r="B986" t="s">
        <v>1144</v>
      </c>
      <c r="C986" t="s">
        <v>160</v>
      </c>
      <c r="D986" t="s">
        <v>41</v>
      </c>
      <c r="E986" t="s">
        <v>3549</v>
      </c>
      <c r="F986" t="s">
        <v>153</v>
      </c>
      <c r="G986" t="s">
        <v>93</v>
      </c>
      <c r="H986">
        <v>30</v>
      </c>
      <c r="I986" t="s">
        <v>3550</v>
      </c>
      <c r="J986" t="s">
        <v>30</v>
      </c>
      <c r="K986" t="s">
        <v>43</v>
      </c>
      <c r="L986" t="s">
        <v>91</v>
      </c>
      <c r="M986" t="s">
        <v>92</v>
      </c>
      <c r="N986" t="s">
        <v>81</v>
      </c>
      <c r="O986" t="s">
        <v>20</v>
      </c>
      <c r="P986">
        <v>2</v>
      </c>
      <c r="Q986">
        <v>1000</v>
      </c>
      <c r="R986">
        <v>81</v>
      </c>
      <c r="S986" t="s">
        <v>78</v>
      </c>
      <c r="T986" t="s">
        <v>30</v>
      </c>
      <c r="U986" t="s">
        <v>4687</v>
      </c>
      <c r="V986" t="s">
        <v>36</v>
      </c>
      <c r="W986" t="s">
        <v>82</v>
      </c>
      <c r="X986">
        <v>4</v>
      </c>
    </row>
    <row r="987" spans="2:24">
      <c r="B987" t="s">
        <v>1145</v>
      </c>
      <c r="C987" t="s">
        <v>160</v>
      </c>
      <c r="D987" t="s">
        <v>55</v>
      </c>
      <c r="E987" t="s">
        <v>3549</v>
      </c>
      <c r="F987" t="s">
        <v>153</v>
      </c>
      <c r="G987" t="s">
        <v>93</v>
      </c>
      <c r="H987">
        <v>31</v>
      </c>
      <c r="I987" t="s">
        <v>3550</v>
      </c>
      <c r="J987" t="s">
        <v>63</v>
      </c>
      <c r="K987" t="s">
        <v>42</v>
      </c>
      <c r="L987" t="s">
        <v>91</v>
      </c>
      <c r="M987" t="s">
        <v>92</v>
      </c>
      <c r="N987" t="s">
        <v>81</v>
      </c>
      <c r="O987" t="s">
        <v>20</v>
      </c>
      <c r="P987">
        <v>2.2000000000000002</v>
      </c>
      <c r="Q987">
        <v>1000</v>
      </c>
      <c r="R987">
        <v>84</v>
      </c>
      <c r="S987" t="s">
        <v>78</v>
      </c>
      <c r="T987" t="s">
        <v>30</v>
      </c>
      <c r="U987" t="s">
        <v>4688</v>
      </c>
      <c r="V987" t="s">
        <v>36</v>
      </c>
      <c r="W987" t="s">
        <v>82</v>
      </c>
      <c r="X987">
        <v>4</v>
      </c>
    </row>
    <row r="988" spans="2:24">
      <c r="B988" t="s">
        <v>1146</v>
      </c>
      <c r="C988" t="s">
        <v>160</v>
      </c>
      <c r="D988" t="s">
        <v>55</v>
      </c>
      <c r="E988" t="s">
        <v>3549</v>
      </c>
      <c r="F988" t="s">
        <v>153</v>
      </c>
      <c r="G988" t="s">
        <v>93</v>
      </c>
      <c r="H988">
        <v>31</v>
      </c>
      <c r="I988" t="s">
        <v>3550</v>
      </c>
      <c r="J988" t="s">
        <v>28</v>
      </c>
      <c r="K988" t="s">
        <v>42</v>
      </c>
      <c r="L988" t="s">
        <v>91</v>
      </c>
      <c r="M988" t="s">
        <v>92</v>
      </c>
      <c r="N988" t="s">
        <v>81</v>
      </c>
      <c r="O988" t="s">
        <v>20</v>
      </c>
      <c r="P988">
        <v>2.2000000000000002</v>
      </c>
      <c r="Q988">
        <v>1000</v>
      </c>
      <c r="R988">
        <v>84</v>
      </c>
      <c r="S988" t="s">
        <v>78</v>
      </c>
      <c r="T988" t="s">
        <v>30</v>
      </c>
      <c r="U988" t="s">
        <v>4689</v>
      </c>
      <c r="V988" t="s">
        <v>36</v>
      </c>
      <c r="W988" t="s">
        <v>82</v>
      </c>
      <c r="X988">
        <v>4</v>
      </c>
    </row>
    <row r="989" spans="2:24">
      <c r="B989" t="s">
        <v>1147</v>
      </c>
      <c r="C989" t="s">
        <v>160</v>
      </c>
      <c r="D989" t="s">
        <v>55</v>
      </c>
      <c r="E989" t="s">
        <v>3549</v>
      </c>
      <c r="F989" t="s">
        <v>153</v>
      </c>
      <c r="G989" t="s">
        <v>93</v>
      </c>
      <c r="H989">
        <v>31</v>
      </c>
      <c r="I989" t="s">
        <v>3550</v>
      </c>
      <c r="J989" t="s">
        <v>79</v>
      </c>
      <c r="K989" t="s">
        <v>42</v>
      </c>
      <c r="L989" t="s">
        <v>91</v>
      </c>
      <c r="M989" t="s">
        <v>92</v>
      </c>
      <c r="N989" t="s">
        <v>81</v>
      </c>
      <c r="O989" t="s">
        <v>20</v>
      </c>
      <c r="P989">
        <v>2.2000000000000002</v>
      </c>
      <c r="Q989">
        <v>1000</v>
      </c>
      <c r="R989">
        <v>84</v>
      </c>
      <c r="S989" t="s">
        <v>78</v>
      </c>
      <c r="T989" t="s">
        <v>30</v>
      </c>
      <c r="U989" t="s">
        <v>4690</v>
      </c>
      <c r="V989" t="s">
        <v>36</v>
      </c>
      <c r="W989" t="s">
        <v>82</v>
      </c>
      <c r="X989">
        <v>4</v>
      </c>
    </row>
    <row r="990" spans="2:24">
      <c r="B990" t="s">
        <v>1148</v>
      </c>
      <c r="C990" t="s">
        <v>160</v>
      </c>
      <c r="D990" t="s">
        <v>55</v>
      </c>
      <c r="E990" t="s">
        <v>3549</v>
      </c>
      <c r="F990" t="s">
        <v>153</v>
      </c>
      <c r="G990" t="s">
        <v>93</v>
      </c>
      <c r="H990">
        <v>31</v>
      </c>
      <c r="I990" t="s">
        <v>3550</v>
      </c>
      <c r="J990" t="s">
        <v>30</v>
      </c>
      <c r="K990" t="s">
        <v>42</v>
      </c>
      <c r="L990" t="s">
        <v>91</v>
      </c>
      <c r="M990" t="s">
        <v>92</v>
      </c>
      <c r="N990" t="s">
        <v>81</v>
      </c>
      <c r="O990" t="s">
        <v>20</v>
      </c>
      <c r="P990">
        <v>2.2000000000000002</v>
      </c>
      <c r="Q990">
        <v>1000</v>
      </c>
      <c r="R990">
        <v>84</v>
      </c>
      <c r="S990" t="s">
        <v>78</v>
      </c>
      <c r="T990" t="s">
        <v>30</v>
      </c>
      <c r="U990" t="s">
        <v>4691</v>
      </c>
      <c r="V990" t="s">
        <v>36</v>
      </c>
      <c r="W990" t="s">
        <v>82</v>
      </c>
      <c r="X990">
        <v>4</v>
      </c>
    </row>
    <row r="991" spans="2:24">
      <c r="B991" t="s">
        <v>1149</v>
      </c>
      <c r="C991" t="s">
        <v>160</v>
      </c>
      <c r="D991" t="s">
        <v>41</v>
      </c>
      <c r="E991" t="s">
        <v>3549</v>
      </c>
      <c r="F991" t="s">
        <v>153</v>
      </c>
      <c r="G991" t="s">
        <v>93</v>
      </c>
      <c r="H991">
        <v>36</v>
      </c>
      <c r="I991" t="s">
        <v>3550</v>
      </c>
      <c r="J991" t="s">
        <v>63</v>
      </c>
      <c r="K991" t="s">
        <v>43</v>
      </c>
      <c r="L991" t="s">
        <v>91</v>
      </c>
      <c r="M991" t="s">
        <v>92</v>
      </c>
      <c r="N991" t="s">
        <v>81</v>
      </c>
      <c r="O991" t="s">
        <v>20</v>
      </c>
      <c r="P991">
        <v>2</v>
      </c>
      <c r="Q991">
        <v>1200</v>
      </c>
      <c r="R991">
        <v>81</v>
      </c>
      <c r="S991" t="s">
        <v>78</v>
      </c>
      <c r="T991" t="s">
        <v>30</v>
      </c>
      <c r="U991" t="s">
        <v>4692</v>
      </c>
      <c r="V991" t="s">
        <v>36</v>
      </c>
      <c r="W991" t="s">
        <v>82</v>
      </c>
      <c r="X991">
        <v>4</v>
      </c>
    </row>
    <row r="992" spans="2:24">
      <c r="B992" t="s">
        <v>1150</v>
      </c>
      <c r="C992" t="s">
        <v>160</v>
      </c>
      <c r="D992" t="s">
        <v>41</v>
      </c>
      <c r="E992" t="s">
        <v>3549</v>
      </c>
      <c r="F992" t="s">
        <v>153</v>
      </c>
      <c r="G992" t="s">
        <v>93</v>
      </c>
      <c r="H992">
        <v>36</v>
      </c>
      <c r="I992" t="s">
        <v>3550</v>
      </c>
      <c r="J992" t="s">
        <v>28</v>
      </c>
      <c r="K992" t="s">
        <v>43</v>
      </c>
      <c r="L992" t="s">
        <v>91</v>
      </c>
      <c r="M992" t="s">
        <v>92</v>
      </c>
      <c r="N992" t="s">
        <v>81</v>
      </c>
      <c r="O992" t="s">
        <v>20</v>
      </c>
      <c r="P992">
        <v>2</v>
      </c>
      <c r="Q992">
        <v>1200</v>
      </c>
      <c r="R992">
        <v>81</v>
      </c>
      <c r="S992" t="s">
        <v>78</v>
      </c>
      <c r="T992" t="s">
        <v>30</v>
      </c>
      <c r="U992" t="s">
        <v>4693</v>
      </c>
      <c r="V992" t="s">
        <v>36</v>
      </c>
      <c r="W992" t="s">
        <v>82</v>
      </c>
      <c r="X992">
        <v>4</v>
      </c>
    </row>
    <row r="993" spans="2:24">
      <c r="B993" t="s">
        <v>1151</v>
      </c>
      <c r="C993" t="s">
        <v>160</v>
      </c>
      <c r="D993" t="s">
        <v>41</v>
      </c>
      <c r="E993" t="s">
        <v>3549</v>
      </c>
      <c r="F993" t="s">
        <v>153</v>
      </c>
      <c r="G993" t="s">
        <v>93</v>
      </c>
      <c r="H993">
        <v>36</v>
      </c>
      <c r="I993" t="s">
        <v>3550</v>
      </c>
      <c r="J993" t="s">
        <v>79</v>
      </c>
      <c r="K993" t="s">
        <v>43</v>
      </c>
      <c r="L993" t="s">
        <v>91</v>
      </c>
      <c r="M993" t="s">
        <v>92</v>
      </c>
      <c r="N993" t="s">
        <v>81</v>
      </c>
      <c r="O993" t="s">
        <v>20</v>
      </c>
      <c r="P993">
        <v>2</v>
      </c>
      <c r="Q993">
        <v>1200</v>
      </c>
      <c r="R993">
        <v>81</v>
      </c>
      <c r="S993" t="s">
        <v>78</v>
      </c>
      <c r="T993" t="s">
        <v>30</v>
      </c>
      <c r="U993" t="s">
        <v>4694</v>
      </c>
      <c r="V993" t="s">
        <v>36</v>
      </c>
      <c r="W993" t="s">
        <v>82</v>
      </c>
      <c r="X993">
        <v>4</v>
      </c>
    </row>
    <row r="994" spans="2:24">
      <c r="B994" t="s">
        <v>1152</v>
      </c>
      <c r="C994" t="s">
        <v>160</v>
      </c>
      <c r="D994" t="s">
        <v>41</v>
      </c>
      <c r="E994" t="s">
        <v>3549</v>
      </c>
      <c r="F994" t="s">
        <v>153</v>
      </c>
      <c r="G994" t="s">
        <v>93</v>
      </c>
      <c r="H994">
        <v>36</v>
      </c>
      <c r="I994" t="s">
        <v>3550</v>
      </c>
      <c r="J994" t="s">
        <v>30</v>
      </c>
      <c r="K994" t="s">
        <v>43</v>
      </c>
      <c r="L994" t="s">
        <v>91</v>
      </c>
      <c r="M994" t="s">
        <v>92</v>
      </c>
      <c r="N994" t="s">
        <v>81</v>
      </c>
      <c r="O994" t="s">
        <v>20</v>
      </c>
      <c r="P994">
        <v>2</v>
      </c>
      <c r="Q994">
        <v>1200</v>
      </c>
      <c r="R994">
        <v>81</v>
      </c>
      <c r="S994" t="s">
        <v>78</v>
      </c>
      <c r="T994" t="s">
        <v>30</v>
      </c>
      <c r="U994" t="s">
        <v>4695</v>
      </c>
      <c r="V994" t="s">
        <v>36</v>
      </c>
      <c r="W994" t="s">
        <v>82</v>
      </c>
      <c r="X994">
        <v>4</v>
      </c>
    </row>
    <row r="995" spans="2:24">
      <c r="B995" t="s">
        <v>1153</v>
      </c>
      <c r="C995" t="s">
        <v>160</v>
      </c>
      <c r="D995" t="s">
        <v>55</v>
      </c>
      <c r="E995" t="s">
        <v>3549</v>
      </c>
      <c r="F995" t="s">
        <v>153</v>
      </c>
      <c r="G995" t="s">
        <v>93</v>
      </c>
      <c r="H995">
        <v>37</v>
      </c>
      <c r="I995" t="s">
        <v>3550</v>
      </c>
      <c r="J995" t="s">
        <v>63</v>
      </c>
      <c r="K995" t="s">
        <v>42</v>
      </c>
      <c r="L995" t="s">
        <v>91</v>
      </c>
      <c r="M995" t="s">
        <v>92</v>
      </c>
      <c r="N995" t="s">
        <v>81</v>
      </c>
      <c r="O995" t="s">
        <v>35</v>
      </c>
      <c r="P995">
        <v>2.9</v>
      </c>
      <c r="Q995">
        <v>1200</v>
      </c>
      <c r="R995">
        <v>84</v>
      </c>
      <c r="S995" t="s">
        <v>78</v>
      </c>
      <c r="T995" t="s">
        <v>30</v>
      </c>
      <c r="U995" t="s">
        <v>4696</v>
      </c>
      <c r="V995" t="s">
        <v>36</v>
      </c>
      <c r="W995" t="s">
        <v>82</v>
      </c>
      <c r="X995">
        <v>4</v>
      </c>
    </row>
    <row r="996" spans="2:24">
      <c r="B996" t="s">
        <v>1154</v>
      </c>
      <c r="C996" t="s">
        <v>160</v>
      </c>
      <c r="D996" t="s">
        <v>55</v>
      </c>
      <c r="E996" t="s">
        <v>3549</v>
      </c>
      <c r="F996" t="s">
        <v>153</v>
      </c>
      <c r="G996" t="s">
        <v>93</v>
      </c>
      <c r="H996">
        <v>37</v>
      </c>
      <c r="I996" t="s">
        <v>3550</v>
      </c>
      <c r="J996" t="s">
        <v>28</v>
      </c>
      <c r="K996" t="s">
        <v>42</v>
      </c>
      <c r="L996" t="s">
        <v>91</v>
      </c>
      <c r="M996" t="s">
        <v>92</v>
      </c>
      <c r="N996" t="s">
        <v>81</v>
      </c>
      <c r="O996" t="s">
        <v>35</v>
      </c>
      <c r="P996">
        <v>2.9</v>
      </c>
      <c r="Q996">
        <v>1200</v>
      </c>
      <c r="R996">
        <v>84</v>
      </c>
      <c r="S996" t="s">
        <v>78</v>
      </c>
      <c r="T996" t="s">
        <v>30</v>
      </c>
      <c r="U996" t="s">
        <v>4697</v>
      </c>
      <c r="V996" t="s">
        <v>36</v>
      </c>
      <c r="W996" t="s">
        <v>82</v>
      </c>
      <c r="X996">
        <v>4</v>
      </c>
    </row>
    <row r="997" spans="2:24">
      <c r="B997" t="s">
        <v>1155</v>
      </c>
      <c r="C997" t="s">
        <v>160</v>
      </c>
      <c r="D997" t="s">
        <v>55</v>
      </c>
      <c r="E997" t="s">
        <v>3549</v>
      </c>
      <c r="F997" t="s">
        <v>153</v>
      </c>
      <c r="G997" t="s">
        <v>93</v>
      </c>
      <c r="H997">
        <v>37</v>
      </c>
      <c r="I997" t="s">
        <v>3550</v>
      </c>
      <c r="J997" t="s">
        <v>79</v>
      </c>
      <c r="K997" t="s">
        <v>42</v>
      </c>
      <c r="L997" t="s">
        <v>91</v>
      </c>
      <c r="M997" t="s">
        <v>92</v>
      </c>
      <c r="N997" t="s">
        <v>81</v>
      </c>
      <c r="O997" t="s">
        <v>35</v>
      </c>
      <c r="P997">
        <v>2.9</v>
      </c>
      <c r="Q997">
        <v>1200</v>
      </c>
      <c r="R997">
        <v>84</v>
      </c>
      <c r="S997" t="s">
        <v>78</v>
      </c>
      <c r="T997" t="s">
        <v>30</v>
      </c>
      <c r="U997" t="s">
        <v>4698</v>
      </c>
      <c r="V997" t="s">
        <v>36</v>
      </c>
      <c r="W997" t="s">
        <v>82</v>
      </c>
      <c r="X997">
        <v>4</v>
      </c>
    </row>
    <row r="998" spans="2:24">
      <c r="B998" t="s">
        <v>1156</v>
      </c>
      <c r="C998" t="s">
        <v>160</v>
      </c>
      <c r="D998" t="s">
        <v>55</v>
      </c>
      <c r="E998" t="s">
        <v>3549</v>
      </c>
      <c r="F998" t="s">
        <v>153</v>
      </c>
      <c r="G998" t="s">
        <v>93</v>
      </c>
      <c r="H998">
        <v>37</v>
      </c>
      <c r="I998" t="s">
        <v>3550</v>
      </c>
      <c r="J998" t="s">
        <v>30</v>
      </c>
      <c r="K998" t="s">
        <v>42</v>
      </c>
      <c r="L998" t="s">
        <v>91</v>
      </c>
      <c r="M998" t="s">
        <v>92</v>
      </c>
      <c r="N998" t="s">
        <v>81</v>
      </c>
      <c r="O998" t="s">
        <v>35</v>
      </c>
      <c r="P998">
        <v>2.9</v>
      </c>
      <c r="Q998">
        <v>1200</v>
      </c>
      <c r="R998">
        <v>84</v>
      </c>
      <c r="S998" t="s">
        <v>78</v>
      </c>
      <c r="T998" t="s">
        <v>30</v>
      </c>
      <c r="U998" t="s">
        <v>4699</v>
      </c>
      <c r="V998" t="s">
        <v>36</v>
      </c>
      <c r="W998" t="s">
        <v>82</v>
      </c>
      <c r="X998">
        <v>4</v>
      </c>
    </row>
    <row r="999" spans="2:24">
      <c r="B999" t="s">
        <v>1157</v>
      </c>
      <c r="C999" t="s">
        <v>160</v>
      </c>
      <c r="D999" t="s">
        <v>55</v>
      </c>
      <c r="E999" t="s">
        <v>3549</v>
      </c>
      <c r="F999" t="s">
        <v>153</v>
      </c>
      <c r="G999" t="s">
        <v>93</v>
      </c>
      <c r="H999">
        <v>39</v>
      </c>
      <c r="I999" t="s">
        <v>3550</v>
      </c>
      <c r="J999" t="s">
        <v>63</v>
      </c>
      <c r="K999" t="s">
        <v>42</v>
      </c>
      <c r="L999" t="s">
        <v>91</v>
      </c>
      <c r="M999" t="s">
        <v>92</v>
      </c>
      <c r="N999" t="s">
        <v>81</v>
      </c>
      <c r="O999" t="s">
        <v>35</v>
      </c>
      <c r="P999">
        <v>2.9</v>
      </c>
      <c r="Q999">
        <v>1200</v>
      </c>
      <c r="R999">
        <v>87</v>
      </c>
      <c r="S999" t="s">
        <v>78</v>
      </c>
      <c r="T999" t="s">
        <v>30</v>
      </c>
      <c r="U999" t="s">
        <v>4700</v>
      </c>
      <c r="V999" t="s">
        <v>36</v>
      </c>
      <c r="W999" t="s">
        <v>82</v>
      </c>
      <c r="X999">
        <v>4</v>
      </c>
    </row>
    <row r="1000" spans="2:24">
      <c r="B1000" t="s">
        <v>1158</v>
      </c>
      <c r="C1000" t="s">
        <v>160</v>
      </c>
      <c r="D1000" t="s">
        <v>55</v>
      </c>
      <c r="E1000" t="s">
        <v>3549</v>
      </c>
      <c r="F1000" t="s">
        <v>153</v>
      </c>
      <c r="G1000" t="s">
        <v>93</v>
      </c>
      <c r="H1000">
        <v>39</v>
      </c>
      <c r="I1000" t="s">
        <v>3550</v>
      </c>
      <c r="J1000" t="s">
        <v>28</v>
      </c>
      <c r="K1000" t="s">
        <v>42</v>
      </c>
      <c r="L1000" t="s">
        <v>91</v>
      </c>
      <c r="M1000" t="s">
        <v>92</v>
      </c>
      <c r="N1000" t="s">
        <v>81</v>
      </c>
      <c r="O1000" t="s">
        <v>35</v>
      </c>
      <c r="P1000">
        <v>2.9</v>
      </c>
      <c r="Q1000">
        <v>1200</v>
      </c>
      <c r="R1000">
        <v>87</v>
      </c>
      <c r="S1000" t="s">
        <v>78</v>
      </c>
      <c r="T1000" t="s">
        <v>30</v>
      </c>
      <c r="U1000" t="s">
        <v>4701</v>
      </c>
      <c r="V1000" t="s">
        <v>36</v>
      </c>
      <c r="W1000" t="s">
        <v>82</v>
      </c>
      <c r="X1000">
        <v>4</v>
      </c>
    </row>
    <row r="1001" spans="2:24">
      <c r="B1001" t="s">
        <v>1159</v>
      </c>
      <c r="C1001" t="s">
        <v>160</v>
      </c>
      <c r="D1001" t="s">
        <v>55</v>
      </c>
      <c r="E1001" t="s">
        <v>3549</v>
      </c>
      <c r="F1001" t="s">
        <v>153</v>
      </c>
      <c r="G1001" t="s">
        <v>93</v>
      </c>
      <c r="H1001">
        <v>39</v>
      </c>
      <c r="I1001" t="s">
        <v>3550</v>
      </c>
      <c r="J1001" t="s">
        <v>79</v>
      </c>
      <c r="K1001" t="s">
        <v>42</v>
      </c>
      <c r="L1001" t="s">
        <v>91</v>
      </c>
      <c r="M1001" t="s">
        <v>92</v>
      </c>
      <c r="N1001" t="s">
        <v>81</v>
      </c>
      <c r="O1001" t="s">
        <v>35</v>
      </c>
      <c r="P1001">
        <v>2.9</v>
      </c>
      <c r="Q1001">
        <v>1200</v>
      </c>
      <c r="R1001">
        <v>87</v>
      </c>
      <c r="S1001" t="s">
        <v>78</v>
      </c>
      <c r="T1001" t="s">
        <v>30</v>
      </c>
      <c r="U1001" t="s">
        <v>4702</v>
      </c>
      <c r="V1001" t="s">
        <v>36</v>
      </c>
      <c r="W1001" t="s">
        <v>82</v>
      </c>
      <c r="X1001">
        <v>4</v>
      </c>
    </row>
    <row r="1002" spans="2:24">
      <c r="B1002" t="s">
        <v>1160</v>
      </c>
      <c r="C1002" t="s">
        <v>160</v>
      </c>
      <c r="D1002" t="s">
        <v>55</v>
      </c>
      <c r="E1002" t="s">
        <v>3549</v>
      </c>
      <c r="F1002" t="s">
        <v>153</v>
      </c>
      <c r="G1002" t="s">
        <v>93</v>
      </c>
      <c r="H1002">
        <v>39</v>
      </c>
      <c r="I1002" t="s">
        <v>3550</v>
      </c>
      <c r="J1002" t="s">
        <v>30</v>
      </c>
      <c r="K1002" t="s">
        <v>42</v>
      </c>
      <c r="L1002" t="s">
        <v>91</v>
      </c>
      <c r="M1002" t="s">
        <v>92</v>
      </c>
      <c r="N1002" t="s">
        <v>81</v>
      </c>
      <c r="O1002" t="s">
        <v>35</v>
      </c>
      <c r="P1002">
        <v>2.9</v>
      </c>
      <c r="Q1002">
        <v>1200</v>
      </c>
      <c r="R1002">
        <v>87</v>
      </c>
      <c r="S1002" t="s">
        <v>78</v>
      </c>
      <c r="T1002" t="s">
        <v>30</v>
      </c>
      <c r="U1002" t="s">
        <v>4703</v>
      </c>
      <c r="V1002" t="s">
        <v>36</v>
      </c>
      <c r="W1002" t="s">
        <v>82</v>
      </c>
      <c r="X1002">
        <v>4</v>
      </c>
    </row>
    <row r="1003" spans="2:24">
      <c r="B1003" t="s">
        <v>1161</v>
      </c>
      <c r="C1003" t="s">
        <v>160</v>
      </c>
      <c r="D1003" t="s">
        <v>41</v>
      </c>
      <c r="E1003" t="s">
        <v>3549</v>
      </c>
      <c r="F1003" t="s">
        <v>153</v>
      </c>
      <c r="G1003" t="s">
        <v>94</v>
      </c>
      <c r="H1003">
        <v>18</v>
      </c>
      <c r="I1003" t="s">
        <v>3550</v>
      </c>
      <c r="J1003" t="s">
        <v>63</v>
      </c>
      <c r="K1003" t="s">
        <v>43</v>
      </c>
      <c r="L1003" t="s">
        <v>91</v>
      </c>
      <c r="M1003" t="s">
        <v>95</v>
      </c>
      <c r="N1003" t="s">
        <v>81</v>
      </c>
      <c r="O1003" t="s">
        <v>3552</v>
      </c>
      <c r="P1003">
        <v>1.7</v>
      </c>
      <c r="Q1003">
        <v>600</v>
      </c>
      <c r="R1003">
        <v>78</v>
      </c>
      <c r="S1003" t="s">
        <v>78</v>
      </c>
      <c r="T1003" t="s">
        <v>30</v>
      </c>
      <c r="U1003" t="s">
        <v>4704</v>
      </c>
      <c r="V1003" t="s">
        <v>36</v>
      </c>
      <c r="W1003" t="s">
        <v>82</v>
      </c>
      <c r="X1003">
        <v>4</v>
      </c>
    </row>
    <row r="1004" spans="2:24">
      <c r="B1004" t="s">
        <v>1162</v>
      </c>
      <c r="C1004" t="s">
        <v>160</v>
      </c>
      <c r="D1004" t="s">
        <v>41</v>
      </c>
      <c r="E1004" t="s">
        <v>3549</v>
      </c>
      <c r="F1004" t="s">
        <v>153</v>
      </c>
      <c r="G1004" t="s">
        <v>94</v>
      </c>
      <c r="H1004">
        <v>18</v>
      </c>
      <c r="I1004" t="s">
        <v>3550</v>
      </c>
      <c r="J1004" t="s">
        <v>28</v>
      </c>
      <c r="K1004" t="s">
        <v>43</v>
      </c>
      <c r="L1004" t="s">
        <v>91</v>
      </c>
      <c r="M1004" t="s">
        <v>95</v>
      </c>
      <c r="N1004" t="s">
        <v>81</v>
      </c>
      <c r="O1004" t="s">
        <v>3552</v>
      </c>
      <c r="P1004">
        <v>1.7</v>
      </c>
      <c r="Q1004">
        <v>600</v>
      </c>
      <c r="R1004">
        <v>78</v>
      </c>
      <c r="S1004" t="s">
        <v>78</v>
      </c>
      <c r="T1004" t="s">
        <v>30</v>
      </c>
      <c r="U1004" t="s">
        <v>4705</v>
      </c>
      <c r="V1004" t="s">
        <v>36</v>
      </c>
      <c r="W1004" t="s">
        <v>82</v>
      </c>
      <c r="X1004">
        <v>4</v>
      </c>
    </row>
    <row r="1005" spans="2:24">
      <c r="B1005" t="s">
        <v>1163</v>
      </c>
      <c r="C1005" t="s">
        <v>160</v>
      </c>
      <c r="D1005" t="s">
        <v>41</v>
      </c>
      <c r="E1005" t="s">
        <v>3549</v>
      </c>
      <c r="F1005" t="s">
        <v>153</v>
      </c>
      <c r="G1005" t="s">
        <v>94</v>
      </c>
      <c r="H1005">
        <v>18</v>
      </c>
      <c r="I1005" t="s">
        <v>3550</v>
      </c>
      <c r="J1005" t="s">
        <v>79</v>
      </c>
      <c r="K1005" t="s">
        <v>43</v>
      </c>
      <c r="L1005" t="s">
        <v>91</v>
      </c>
      <c r="M1005" t="s">
        <v>95</v>
      </c>
      <c r="N1005" t="s">
        <v>81</v>
      </c>
      <c r="O1005" t="s">
        <v>3552</v>
      </c>
      <c r="P1005">
        <v>1.7</v>
      </c>
      <c r="Q1005">
        <v>600</v>
      </c>
      <c r="R1005">
        <v>78</v>
      </c>
      <c r="S1005" t="s">
        <v>78</v>
      </c>
      <c r="T1005" t="s">
        <v>30</v>
      </c>
      <c r="U1005" t="s">
        <v>4706</v>
      </c>
      <c r="V1005" t="s">
        <v>36</v>
      </c>
      <c r="W1005" t="s">
        <v>82</v>
      </c>
      <c r="X1005">
        <v>4</v>
      </c>
    </row>
    <row r="1006" spans="2:24">
      <c r="B1006" t="s">
        <v>1164</v>
      </c>
      <c r="C1006" t="s">
        <v>160</v>
      </c>
      <c r="D1006" t="s">
        <v>41</v>
      </c>
      <c r="E1006" t="s">
        <v>3549</v>
      </c>
      <c r="F1006" t="s">
        <v>153</v>
      </c>
      <c r="G1006" t="s">
        <v>94</v>
      </c>
      <c r="H1006">
        <v>18</v>
      </c>
      <c r="I1006" t="s">
        <v>3550</v>
      </c>
      <c r="J1006" t="s">
        <v>30</v>
      </c>
      <c r="K1006" t="s">
        <v>43</v>
      </c>
      <c r="L1006" t="s">
        <v>91</v>
      </c>
      <c r="M1006" t="s">
        <v>95</v>
      </c>
      <c r="N1006" t="s">
        <v>81</v>
      </c>
      <c r="O1006" t="s">
        <v>3552</v>
      </c>
      <c r="P1006">
        <v>1.7</v>
      </c>
      <c r="Q1006">
        <v>600</v>
      </c>
      <c r="R1006">
        <v>78</v>
      </c>
      <c r="S1006" t="s">
        <v>78</v>
      </c>
      <c r="T1006" t="s">
        <v>30</v>
      </c>
      <c r="U1006" t="s">
        <v>4707</v>
      </c>
      <c r="V1006" t="s">
        <v>36</v>
      </c>
      <c r="W1006" t="s">
        <v>82</v>
      </c>
      <c r="X1006">
        <v>4</v>
      </c>
    </row>
    <row r="1007" spans="2:24">
      <c r="B1007" t="s">
        <v>1165</v>
      </c>
      <c r="C1007" t="s">
        <v>160</v>
      </c>
      <c r="D1007" t="s">
        <v>55</v>
      </c>
      <c r="E1007" t="s">
        <v>3549</v>
      </c>
      <c r="F1007" t="s">
        <v>153</v>
      </c>
      <c r="G1007" t="s">
        <v>94</v>
      </c>
      <c r="H1007">
        <v>19</v>
      </c>
      <c r="I1007" t="s">
        <v>3550</v>
      </c>
      <c r="J1007" t="s">
        <v>63</v>
      </c>
      <c r="K1007" t="s">
        <v>42</v>
      </c>
      <c r="L1007" t="s">
        <v>91</v>
      </c>
      <c r="M1007" t="s">
        <v>95</v>
      </c>
      <c r="N1007" t="s">
        <v>81</v>
      </c>
      <c r="O1007" t="s">
        <v>20</v>
      </c>
      <c r="P1007">
        <v>0.8</v>
      </c>
      <c r="Q1007">
        <v>600</v>
      </c>
      <c r="R1007">
        <v>81</v>
      </c>
      <c r="S1007" t="s">
        <v>78</v>
      </c>
      <c r="T1007" t="s">
        <v>30</v>
      </c>
      <c r="U1007" t="s">
        <v>4708</v>
      </c>
      <c r="V1007" t="s">
        <v>36</v>
      </c>
      <c r="W1007" t="s">
        <v>82</v>
      </c>
      <c r="X1007">
        <v>4</v>
      </c>
    </row>
    <row r="1008" spans="2:24">
      <c r="B1008" t="s">
        <v>1166</v>
      </c>
      <c r="C1008" t="s">
        <v>160</v>
      </c>
      <c r="D1008" t="s">
        <v>55</v>
      </c>
      <c r="E1008" t="s">
        <v>3549</v>
      </c>
      <c r="F1008" t="s">
        <v>153</v>
      </c>
      <c r="G1008" t="s">
        <v>94</v>
      </c>
      <c r="H1008">
        <v>19</v>
      </c>
      <c r="I1008" t="s">
        <v>3550</v>
      </c>
      <c r="J1008" t="s">
        <v>28</v>
      </c>
      <c r="K1008" t="s">
        <v>42</v>
      </c>
      <c r="L1008" t="s">
        <v>91</v>
      </c>
      <c r="M1008" t="s">
        <v>95</v>
      </c>
      <c r="N1008" t="s">
        <v>81</v>
      </c>
      <c r="O1008" t="s">
        <v>20</v>
      </c>
      <c r="P1008">
        <v>0.8</v>
      </c>
      <c r="Q1008">
        <v>600</v>
      </c>
      <c r="R1008">
        <v>81</v>
      </c>
      <c r="S1008" t="s">
        <v>78</v>
      </c>
      <c r="T1008" t="s">
        <v>30</v>
      </c>
      <c r="U1008" t="s">
        <v>4709</v>
      </c>
      <c r="V1008" t="s">
        <v>36</v>
      </c>
      <c r="W1008" t="s">
        <v>82</v>
      </c>
      <c r="X1008">
        <v>4</v>
      </c>
    </row>
    <row r="1009" spans="2:24">
      <c r="B1009" t="s">
        <v>1167</v>
      </c>
      <c r="C1009" t="s">
        <v>160</v>
      </c>
      <c r="D1009" t="s">
        <v>55</v>
      </c>
      <c r="E1009" t="s">
        <v>3549</v>
      </c>
      <c r="F1009" t="s">
        <v>153</v>
      </c>
      <c r="G1009" t="s">
        <v>94</v>
      </c>
      <c r="H1009">
        <v>19</v>
      </c>
      <c r="I1009" t="s">
        <v>3550</v>
      </c>
      <c r="J1009" t="s">
        <v>79</v>
      </c>
      <c r="K1009" t="s">
        <v>42</v>
      </c>
      <c r="L1009" t="s">
        <v>91</v>
      </c>
      <c r="M1009" t="s">
        <v>95</v>
      </c>
      <c r="N1009" t="s">
        <v>81</v>
      </c>
      <c r="O1009" t="s">
        <v>20</v>
      </c>
      <c r="P1009">
        <v>0.8</v>
      </c>
      <c r="Q1009">
        <v>600</v>
      </c>
      <c r="R1009">
        <v>81</v>
      </c>
      <c r="S1009" t="s">
        <v>78</v>
      </c>
      <c r="T1009" t="s">
        <v>30</v>
      </c>
      <c r="U1009" t="s">
        <v>4710</v>
      </c>
      <c r="V1009" t="s">
        <v>36</v>
      </c>
      <c r="W1009" t="s">
        <v>82</v>
      </c>
      <c r="X1009">
        <v>4</v>
      </c>
    </row>
    <row r="1010" spans="2:24">
      <c r="B1010" t="s">
        <v>1168</v>
      </c>
      <c r="C1010" t="s">
        <v>160</v>
      </c>
      <c r="D1010" t="s">
        <v>55</v>
      </c>
      <c r="E1010" t="s">
        <v>3549</v>
      </c>
      <c r="F1010" t="s">
        <v>153</v>
      </c>
      <c r="G1010" t="s">
        <v>94</v>
      </c>
      <c r="H1010">
        <v>19</v>
      </c>
      <c r="I1010" t="s">
        <v>3550</v>
      </c>
      <c r="J1010" t="s">
        <v>30</v>
      </c>
      <c r="K1010" t="s">
        <v>42</v>
      </c>
      <c r="L1010" t="s">
        <v>91</v>
      </c>
      <c r="M1010" t="s">
        <v>95</v>
      </c>
      <c r="N1010" t="s">
        <v>81</v>
      </c>
      <c r="O1010" t="s">
        <v>20</v>
      </c>
      <c r="P1010">
        <v>0.8</v>
      </c>
      <c r="Q1010">
        <v>600</v>
      </c>
      <c r="R1010">
        <v>81</v>
      </c>
      <c r="S1010" t="s">
        <v>78</v>
      </c>
      <c r="T1010" t="s">
        <v>30</v>
      </c>
      <c r="U1010" t="s">
        <v>4711</v>
      </c>
      <c r="V1010" t="s">
        <v>36</v>
      </c>
      <c r="W1010" t="s">
        <v>82</v>
      </c>
      <c r="X1010">
        <v>4</v>
      </c>
    </row>
    <row r="1011" spans="2:24">
      <c r="B1011" t="s">
        <v>1169</v>
      </c>
      <c r="C1011" t="s">
        <v>160</v>
      </c>
      <c r="D1011" t="s">
        <v>41</v>
      </c>
      <c r="E1011" t="s">
        <v>3549</v>
      </c>
      <c r="F1011" t="s">
        <v>153</v>
      </c>
      <c r="G1011" t="s">
        <v>94</v>
      </c>
      <c r="H1011">
        <v>24</v>
      </c>
      <c r="I1011" t="s">
        <v>3550</v>
      </c>
      <c r="J1011" t="s">
        <v>63</v>
      </c>
      <c r="K1011" t="s">
        <v>43</v>
      </c>
      <c r="L1011" t="s">
        <v>91</v>
      </c>
      <c r="M1011" t="s">
        <v>95</v>
      </c>
      <c r="N1011" t="s">
        <v>81</v>
      </c>
      <c r="O1011" t="s">
        <v>3552</v>
      </c>
      <c r="P1011">
        <v>1.7</v>
      </c>
      <c r="Q1011">
        <v>800</v>
      </c>
      <c r="R1011">
        <v>78</v>
      </c>
      <c r="S1011" t="s">
        <v>78</v>
      </c>
      <c r="T1011" t="s">
        <v>30</v>
      </c>
      <c r="U1011" t="s">
        <v>4712</v>
      </c>
      <c r="V1011" t="s">
        <v>36</v>
      </c>
      <c r="W1011" t="s">
        <v>82</v>
      </c>
      <c r="X1011">
        <v>4</v>
      </c>
    </row>
    <row r="1012" spans="2:24">
      <c r="B1012" t="s">
        <v>1170</v>
      </c>
      <c r="C1012" t="s">
        <v>160</v>
      </c>
      <c r="D1012" t="s">
        <v>41</v>
      </c>
      <c r="E1012" t="s">
        <v>3549</v>
      </c>
      <c r="F1012" t="s">
        <v>153</v>
      </c>
      <c r="G1012" t="s">
        <v>94</v>
      </c>
      <c r="H1012">
        <v>24</v>
      </c>
      <c r="I1012" t="s">
        <v>3550</v>
      </c>
      <c r="J1012" t="s">
        <v>28</v>
      </c>
      <c r="K1012" t="s">
        <v>43</v>
      </c>
      <c r="L1012" t="s">
        <v>91</v>
      </c>
      <c r="M1012" t="s">
        <v>95</v>
      </c>
      <c r="N1012" t="s">
        <v>81</v>
      </c>
      <c r="O1012" t="s">
        <v>3552</v>
      </c>
      <c r="P1012">
        <v>1.7</v>
      </c>
      <c r="Q1012">
        <v>800</v>
      </c>
      <c r="R1012">
        <v>78</v>
      </c>
      <c r="S1012" t="s">
        <v>78</v>
      </c>
      <c r="T1012" t="s">
        <v>30</v>
      </c>
      <c r="U1012" t="s">
        <v>4713</v>
      </c>
      <c r="V1012" t="s">
        <v>36</v>
      </c>
      <c r="W1012" t="s">
        <v>82</v>
      </c>
      <c r="X1012">
        <v>4</v>
      </c>
    </row>
    <row r="1013" spans="2:24">
      <c r="B1013" t="s">
        <v>1171</v>
      </c>
      <c r="C1013" t="s">
        <v>160</v>
      </c>
      <c r="D1013" t="s">
        <v>41</v>
      </c>
      <c r="E1013" t="s">
        <v>3549</v>
      </c>
      <c r="F1013" t="s">
        <v>153</v>
      </c>
      <c r="G1013" t="s">
        <v>94</v>
      </c>
      <c r="H1013">
        <v>24</v>
      </c>
      <c r="I1013" t="s">
        <v>3550</v>
      </c>
      <c r="J1013" t="s">
        <v>79</v>
      </c>
      <c r="K1013" t="s">
        <v>43</v>
      </c>
      <c r="L1013" t="s">
        <v>91</v>
      </c>
      <c r="M1013" t="s">
        <v>95</v>
      </c>
      <c r="N1013" t="s">
        <v>81</v>
      </c>
      <c r="O1013" t="s">
        <v>3552</v>
      </c>
      <c r="P1013">
        <v>1.7</v>
      </c>
      <c r="Q1013">
        <v>800</v>
      </c>
      <c r="R1013">
        <v>78</v>
      </c>
      <c r="S1013" t="s">
        <v>78</v>
      </c>
      <c r="T1013" t="s">
        <v>30</v>
      </c>
      <c r="U1013" t="s">
        <v>4714</v>
      </c>
      <c r="V1013" t="s">
        <v>36</v>
      </c>
      <c r="W1013" t="s">
        <v>82</v>
      </c>
      <c r="X1013">
        <v>4</v>
      </c>
    </row>
    <row r="1014" spans="2:24">
      <c r="B1014" t="s">
        <v>1172</v>
      </c>
      <c r="C1014" t="s">
        <v>160</v>
      </c>
      <c r="D1014" t="s">
        <v>41</v>
      </c>
      <c r="E1014" t="s">
        <v>3549</v>
      </c>
      <c r="F1014" t="s">
        <v>153</v>
      </c>
      <c r="G1014" t="s">
        <v>94</v>
      </c>
      <c r="H1014">
        <v>24</v>
      </c>
      <c r="I1014" t="s">
        <v>3550</v>
      </c>
      <c r="J1014" t="s">
        <v>30</v>
      </c>
      <c r="K1014" t="s">
        <v>43</v>
      </c>
      <c r="L1014" t="s">
        <v>91</v>
      </c>
      <c r="M1014" t="s">
        <v>95</v>
      </c>
      <c r="N1014" t="s">
        <v>81</v>
      </c>
      <c r="O1014" t="s">
        <v>3552</v>
      </c>
      <c r="P1014">
        <v>1.7</v>
      </c>
      <c r="Q1014">
        <v>800</v>
      </c>
      <c r="R1014">
        <v>78</v>
      </c>
      <c r="S1014" t="s">
        <v>78</v>
      </c>
      <c r="T1014" t="s">
        <v>30</v>
      </c>
      <c r="U1014" t="s">
        <v>4715</v>
      </c>
      <c r="V1014" t="s">
        <v>36</v>
      </c>
      <c r="W1014" t="s">
        <v>82</v>
      </c>
      <c r="X1014">
        <v>4</v>
      </c>
    </row>
    <row r="1015" spans="2:24">
      <c r="B1015" t="s">
        <v>1173</v>
      </c>
      <c r="C1015" t="s">
        <v>160</v>
      </c>
      <c r="D1015" t="s">
        <v>55</v>
      </c>
      <c r="E1015" t="s">
        <v>3549</v>
      </c>
      <c r="F1015" t="s">
        <v>153</v>
      </c>
      <c r="G1015" t="s">
        <v>94</v>
      </c>
      <c r="H1015">
        <v>25</v>
      </c>
      <c r="I1015" t="s">
        <v>3550</v>
      </c>
      <c r="J1015" t="s">
        <v>63</v>
      </c>
      <c r="K1015" t="s">
        <v>42</v>
      </c>
      <c r="L1015" t="s">
        <v>91</v>
      </c>
      <c r="M1015" t="s">
        <v>95</v>
      </c>
      <c r="N1015" t="s">
        <v>81</v>
      </c>
      <c r="O1015" t="s">
        <v>20</v>
      </c>
      <c r="P1015">
        <v>1.7</v>
      </c>
      <c r="Q1015">
        <v>800</v>
      </c>
      <c r="R1015">
        <v>81</v>
      </c>
      <c r="S1015" t="s">
        <v>78</v>
      </c>
      <c r="T1015" t="s">
        <v>30</v>
      </c>
      <c r="U1015" t="s">
        <v>4716</v>
      </c>
      <c r="V1015" t="s">
        <v>36</v>
      </c>
      <c r="W1015" t="s">
        <v>82</v>
      </c>
      <c r="X1015">
        <v>4</v>
      </c>
    </row>
    <row r="1016" spans="2:24">
      <c r="B1016" t="s">
        <v>1174</v>
      </c>
      <c r="C1016" t="s">
        <v>160</v>
      </c>
      <c r="D1016" t="s">
        <v>55</v>
      </c>
      <c r="E1016" t="s">
        <v>3549</v>
      </c>
      <c r="F1016" t="s">
        <v>153</v>
      </c>
      <c r="G1016" t="s">
        <v>94</v>
      </c>
      <c r="H1016">
        <v>25</v>
      </c>
      <c r="I1016" t="s">
        <v>3550</v>
      </c>
      <c r="J1016" t="s">
        <v>28</v>
      </c>
      <c r="K1016" t="s">
        <v>42</v>
      </c>
      <c r="L1016" t="s">
        <v>91</v>
      </c>
      <c r="M1016" t="s">
        <v>95</v>
      </c>
      <c r="N1016" t="s">
        <v>81</v>
      </c>
      <c r="O1016" t="s">
        <v>20</v>
      </c>
      <c r="P1016">
        <v>1.7</v>
      </c>
      <c r="Q1016">
        <v>800</v>
      </c>
      <c r="R1016">
        <v>81</v>
      </c>
      <c r="S1016" t="s">
        <v>78</v>
      </c>
      <c r="T1016" t="s">
        <v>30</v>
      </c>
      <c r="U1016" t="s">
        <v>4717</v>
      </c>
      <c r="V1016" t="s">
        <v>36</v>
      </c>
      <c r="W1016" t="s">
        <v>82</v>
      </c>
      <c r="X1016">
        <v>4</v>
      </c>
    </row>
    <row r="1017" spans="2:24">
      <c r="B1017" t="s">
        <v>1175</v>
      </c>
      <c r="C1017" t="s">
        <v>160</v>
      </c>
      <c r="D1017" t="s">
        <v>55</v>
      </c>
      <c r="E1017" t="s">
        <v>3549</v>
      </c>
      <c r="F1017" t="s">
        <v>153</v>
      </c>
      <c r="G1017" t="s">
        <v>94</v>
      </c>
      <c r="H1017">
        <v>25</v>
      </c>
      <c r="I1017" t="s">
        <v>3550</v>
      </c>
      <c r="J1017" t="s">
        <v>79</v>
      </c>
      <c r="K1017" t="s">
        <v>42</v>
      </c>
      <c r="L1017" t="s">
        <v>91</v>
      </c>
      <c r="M1017" t="s">
        <v>95</v>
      </c>
      <c r="N1017" t="s">
        <v>81</v>
      </c>
      <c r="O1017" t="s">
        <v>20</v>
      </c>
      <c r="P1017">
        <v>1.7</v>
      </c>
      <c r="Q1017">
        <v>800</v>
      </c>
      <c r="R1017">
        <v>81</v>
      </c>
      <c r="S1017" t="s">
        <v>78</v>
      </c>
      <c r="T1017" t="s">
        <v>30</v>
      </c>
      <c r="U1017" t="s">
        <v>4718</v>
      </c>
      <c r="V1017" t="s">
        <v>36</v>
      </c>
      <c r="W1017" t="s">
        <v>82</v>
      </c>
      <c r="X1017">
        <v>4</v>
      </c>
    </row>
    <row r="1018" spans="2:24">
      <c r="B1018" t="s">
        <v>1176</v>
      </c>
      <c r="C1018" t="s">
        <v>160</v>
      </c>
      <c r="D1018" t="s">
        <v>55</v>
      </c>
      <c r="E1018" t="s">
        <v>3549</v>
      </c>
      <c r="F1018" t="s">
        <v>153</v>
      </c>
      <c r="G1018" t="s">
        <v>94</v>
      </c>
      <c r="H1018">
        <v>25</v>
      </c>
      <c r="I1018" t="s">
        <v>3550</v>
      </c>
      <c r="J1018" t="s">
        <v>30</v>
      </c>
      <c r="K1018" t="s">
        <v>42</v>
      </c>
      <c r="L1018" t="s">
        <v>91</v>
      </c>
      <c r="M1018" t="s">
        <v>95</v>
      </c>
      <c r="N1018" t="s">
        <v>81</v>
      </c>
      <c r="O1018" t="s">
        <v>20</v>
      </c>
      <c r="P1018">
        <v>1.7</v>
      </c>
      <c r="Q1018">
        <v>800</v>
      </c>
      <c r="R1018">
        <v>81</v>
      </c>
      <c r="S1018" t="s">
        <v>78</v>
      </c>
      <c r="T1018" t="s">
        <v>30</v>
      </c>
      <c r="U1018" t="s">
        <v>4719</v>
      </c>
      <c r="V1018" t="s">
        <v>36</v>
      </c>
      <c r="W1018" t="s">
        <v>82</v>
      </c>
      <c r="X1018">
        <v>4</v>
      </c>
    </row>
    <row r="1019" spans="2:24">
      <c r="B1019" t="s">
        <v>1177</v>
      </c>
      <c r="C1019" t="s">
        <v>160</v>
      </c>
      <c r="D1019" t="s">
        <v>41</v>
      </c>
      <c r="E1019" t="s">
        <v>3549</v>
      </c>
      <c r="F1019" t="s">
        <v>153</v>
      </c>
      <c r="G1019" t="s">
        <v>94</v>
      </c>
      <c r="H1019">
        <v>30</v>
      </c>
      <c r="I1019" t="s">
        <v>3550</v>
      </c>
      <c r="J1019" t="s">
        <v>63</v>
      </c>
      <c r="K1019" t="s">
        <v>43</v>
      </c>
      <c r="L1019" t="s">
        <v>91</v>
      </c>
      <c r="M1019" t="s">
        <v>95</v>
      </c>
      <c r="N1019" t="s">
        <v>81</v>
      </c>
      <c r="O1019" t="s">
        <v>20</v>
      </c>
      <c r="P1019">
        <v>2</v>
      </c>
      <c r="Q1019">
        <v>1000</v>
      </c>
      <c r="R1019">
        <v>81</v>
      </c>
      <c r="S1019" t="s">
        <v>78</v>
      </c>
      <c r="T1019" t="s">
        <v>30</v>
      </c>
      <c r="U1019" t="s">
        <v>4720</v>
      </c>
      <c r="V1019" t="s">
        <v>36</v>
      </c>
      <c r="W1019" t="s">
        <v>82</v>
      </c>
      <c r="X1019">
        <v>4</v>
      </c>
    </row>
    <row r="1020" spans="2:24">
      <c r="B1020" t="s">
        <v>1178</v>
      </c>
      <c r="C1020" t="s">
        <v>160</v>
      </c>
      <c r="D1020" t="s">
        <v>41</v>
      </c>
      <c r="E1020" t="s">
        <v>3549</v>
      </c>
      <c r="F1020" t="s">
        <v>153</v>
      </c>
      <c r="G1020" t="s">
        <v>94</v>
      </c>
      <c r="H1020">
        <v>30</v>
      </c>
      <c r="I1020" t="s">
        <v>3550</v>
      </c>
      <c r="J1020" t="s">
        <v>28</v>
      </c>
      <c r="K1020" t="s">
        <v>43</v>
      </c>
      <c r="L1020" t="s">
        <v>91</v>
      </c>
      <c r="M1020" t="s">
        <v>95</v>
      </c>
      <c r="N1020" t="s">
        <v>81</v>
      </c>
      <c r="O1020" t="s">
        <v>20</v>
      </c>
      <c r="P1020">
        <v>2</v>
      </c>
      <c r="Q1020">
        <v>1000</v>
      </c>
      <c r="R1020">
        <v>81</v>
      </c>
      <c r="S1020" t="s">
        <v>78</v>
      </c>
      <c r="T1020" t="s">
        <v>30</v>
      </c>
      <c r="U1020" t="s">
        <v>4721</v>
      </c>
      <c r="V1020" t="s">
        <v>36</v>
      </c>
      <c r="W1020" t="s">
        <v>82</v>
      </c>
      <c r="X1020">
        <v>4</v>
      </c>
    </row>
    <row r="1021" spans="2:24">
      <c r="B1021" t="s">
        <v>1179</v>
      </c>
      <c r="C1021" t="s">
        <v>160</v>
      </c>
      <c r="D1021" t="s">
        <v>41</v>
      </c>
      <c r="E1021" t="s">
        <v>3549</v>
      </c>
      <c r="F1021" t="s">
        <v>153</v>
      </c>
      <c r="G1021" t="s">
        <v>94</v>
      </c>
      <c r="H1021">
        <v>30</v>
      </c>
      <c r="I1021" t="s">
        <v>3550</v>
      </c>
      <c r="J1021" t="s">
        <v>79</v>
      </c>
      <c r="K1021" t="s">
        <v>43</v>
      </c>
      <c r="L1021" t="s">
        <v>91</v>
      </c>
      <c r="M1021" t="s">
        <v>95</v>
      </c>
      <c r="N1021" t="s">
        <v>81</v>
      </c>
      <c r="O1021" t="s">
        <v>20</v>
      </c>
      <c r="P1021">
        <v>2</v>
      </c>
      <c r="Q1021">
        <v>1000</v>
      </c>
      <c r="R1021">
        <v>81</v>
      </c>
      <c r="S1021" t="s">
        <v>78</v>
      </c>
      <c r="T1021" t="s">
        <v>30</v>
      </c>
      <c r="U1021" t="s">
        <v>4722</v>
      </c>
      <c r="V1021" t="s">
        <v>36</v>
      </c>
      <c r="W1021" t="s">
        <v>82</v>
      </c>
      <c r="X1021">
        <v>4</v>
      </c>
    </row>
    <row r="1022" spans="2:24">
      <c r="B1022" t="s">
        <v>1180</v>
      </c>
      <c r="C1022" t="s">
        <v>160</v>
      </c>
      <c r="D1022" t="s">
        <v>41</v>
      </c>
      <c r="E1022" t="s">
        <v>3549</v>
      </c>
      <c r="F1022" t="s">
        <v>153</v>
      </c>
      <c r="G1022" t="s">
        <v>94</v>
      </c>
      <c r="H1022">
        <v>30</v>
      </c>
      <c r="I1022" t="s">
        <v>3550</v>
      </c>
      <c r="J1022" t="s">
        <v>30</v>
      </c>
      <c r="K1022" t="s">
        <v>43</v>
      </c>
      <c r="L1022" t="s">
        <v>91</v>
      </c>
      <c r="M1022" t="s">
        <v>95</v>
      </c>
      <c r="N1022" t="s">
        <v>81</v>
      </c>
      <c r="O1022" t="s">
        <v>20</v>
      </c>
      <c r="P1022">
        <v>2</v>
      </c>
      <c r="Q1022">
        <v>1000</v>
      </c>
      <c r="R1022">
        <v>81</v>
      </c>
      <c r="S1022" t="s">
        <v>78</v>
      </c>
      <c r="T1022" t="s">
        <v>30</v>
      </c>
      <c r="U1022" t="s">
        <v>4723</v>
      </c>
      <c r="V1022" t="s">
        <v>36</v>
      </c>
      <c r="W1022" t="s">
        <v>82</v>
      </c>
      <c r="X1022">
        <v>4</v>
      </c>
    </row>
    <row r="1023" spans="2:24">
      <c r="B1023" t="s">
        <v>1181</v>
      </c>
      <c r="C1023" t="s">
        <v>160</v>
      </c>
      <c r="D1023" t="s">
        <v>55</v>
      </c>
      <c r="E1023" t="s">
        <v>3549</v>
      </c>
      <c r="F1023" t="s">
        <v>153</v>
      </c>
      <c r="G1023" t="s">
        <v>94</v>
      </c>
      <c r="H1023">
        <v>31</v>
      </c>
      <c r="I1023" t="s">
        <v>3550</v>
      </c>
      <c r="J1023" t="s">
        <v>63</v>
      </c>
      <c r="K1023" t="s">
        <v>42</v>
      </c>
      <c r="L1023" t="s">
        <v>91</v>
      </c>
      <c r="M1023" t="s">
        <v>95</v>
      </c>
      <c r="N1023" t="s">
        <v>81</v>
      </c>
      <c r="O1023" t="s">
        <v>20</v>
      </c>
      <c r="P1023">
        <v>2.2000000000000002</v>
      </c>
      <c r="Q1023">
        <v>1000</v>
      </c>
      <c r="R1023">
        <v>84</v>
      </c>
      <c r="S1023" t="s">
        <v>78</v>
      </c>
      <c r="T1023" t="s">
        <v>30</v>
      </c>
      <c r="U1023" t="s">
        <v>4724</v>
      </c>
      <c r="V1023" t="s">
        <v>36</v>
      </c>
      <c r="W1023" t="s">
        <v>82</v>
      </c>
      <c r="X1023">
        <v>4</v>
      </c>
    </row>
    <row r="1024" spans="2:24">
      <c r="B1024" t="s">
        <v>1182</v>
      </c>
      <c r="C1024" t="s">
        <v>160</v>
      </c>
      <c r="D1024" t="s">
        <v>55</v>
      </c>
      <c r="E1024" t="s">
        <v>3549</v>
      </c>
      <c r="F1024" t="s">
        <v>153</v>
      </c>
      <c r="G1024" t="s">
        <v>94</v>
      </c>
      <c r="H1024">
        <v>31</v>
      </c>
      <c r="I1024" t="s">
        <v>3550</v>
      </c>
      <c r="J1024" t="s">
        <v>28</v>
      </c>
      <c r="K1024" t="s">
        <v>42</v>
      </c>
      <c r="L1024" t="s">
        <v>91</v>
      </c>
      <c r="M1024" t="s">
        <v>95</v>
      </c>
      <c r="N1024" t="s">
        <v>81</v>
      </c>
      <c r="O1024" t="s">
        <v>20</v>
      </c>
      <c r="P1024">
        <v>2.2000000000000002</v>
      </c>
      <c r="Q1024">
        <v>1000</v>
      </c>
      <c r="R1024">
        <v>84</v>
      </c>
      <c r="S1024" t="s">
        <v>78</v>
      </c>
      <c r="T1024" t="s">
        <v>30</v>
      </c>
      <c r="U1024" t="s">
        <v>4725</v>
      </c>
      <c r="V1024" t="s">
        <v>36</v>
      </c>
      <c r="W1024" t="s">
        <v>82</v>
      </c>
      <c r="X1024">
        <v>4</v>
      </c>
    </row>
    <row r="1025" spans="2:24">
      <c r="B1025" t="s">
        <v>1183</v>
      </c>
      <c r="C1025" t="s">
        <v>160</v>
      </c>
      <c r="D1025" t="s">
        <v>55</v>
      </c>
      <c r="E1025" t="s">
        <v>3549</v>
      </c>
      <c r="F1025" t="s">
        <v>153</v>
      </c>
      <c r="G1025" t="s">
        <v>94</v>
      </c>
      <c r="H1025">
        <v>31</v>
      </c>
      <c r="I1025" t="s">
        <v>3550</v>
      </c>
      <c r="J1025" t="s">
        <v>79</v>
      </c>
      <c r="K1025" t="s">
        <v>42</v>
      </c>
      <c r="L1025" t="s">
        <v>91</v>
      </c>
      <c r="M1025" t="s">
        <v>95</v>
      </c>
      <c r="N1025" t="s">
        <v>81</v>
      </c>
      <c r="O1025" t="s">
        <v>20</v>
      </c>
      <c r="P1025">
        <v>2.2000000000000002</v>
      </c>
      <c r="Q1025">
        <v>1000</v>
      </c>
      <c r="R1025">
        <v>84</v>
      </c>
      <c r="S1025" t="s">
        <v>78</v>
      </c>
      <c r="T1025" t="s">
        <v>30</v>
      </c>
      <c r="U1025" t="s">
        <v>4726</v>
      </c>
      <c r="V1025" t="s">
        <v>36</v>
      </c>
      <c r="W1025" t="s">
        <v>82</v>
      </c>
      <c r="X1025">
        <v>4</v>
      </c>
    </row>
    <row r="1026" spans="2:24">
      <c r="B1026" t="s">
        <v>1184</v>
      </c>
      <c r="C1026" t="s">
        <v>160</v>
      </c>
      <c r="D1026" t="s">
        <v>55</v>
      </c>
      <c r="E1026" t="s">
        <v>3549</v>
      </c>
      <c r="F1026" t="s">
        <v>153</v>
      </c>
      <c r="G1026" t="s">
        <v>94</v>
      </c>
      <c r="H1026">
        <v>31</v>
      </c>
      <c r="I1026" t="s">
        <v>3550</v>
      </c>
      <c r="J1026" t="s">
        <v>30</v>
      </c>
      <c r="K1026" t="s">
        <v>42</v>
      </c>
      <c r="L1026" t="s">
        <v>91</v>
      </c>
      <c r="M1026" t="s">
        <v>95</v>
      </c>
      <c r="N1026" t="s">
        <v>81</v>
      </c>
      <c r="O1026" t="s">
        <v>20</v>
      </c>
      <c r="P1026">
        <v>2.2000000000000002</v>
      </c>
      <c r="Q1026">
        <v>1000</v>
      </c>
      <c r="R1026">
        <v>84</v>
      </c>
      <c r="S1026" t="s">
        <v>78</v>
      </c>
      <c r="T1026" t="s">
        <v>30</v>
      </c>
      <c r="U1026" t="s">
        <v>4727</v>
      </c>
      <c r="V1026" t="s">
        <v>36</v>
      </c>
      <c r="W1026" t="s">
        <v>82</v>
      </c>
      <c r="X1026">
        <v>4</v>
      </c>
    </row>
    <row r="1027" spans="2:24">
      <c r="B1027" t="s">
        <v>1185</v>
      </c>
      <c r="C1027" t="s">
        <v>160</v>
      </c>
      <c r="D1027" t="s">
        <v>41</v>
      </c>
      <c r="E1027" t="s">
        <v>3549</v>
      </c>
      <c r="F1027" t="s">
        <v>153</v>
      </c>
      <c r="G1027" t="s">
        <v>94</v>
      </c>
      <c r="H1027">
        <v>36</v>
      </c>
      <c r="I1027" t="s">
        <v>3550</v>
      </c>
      <c r="J1027" t="s">
        <v>63</v>
      </c>
      <c r="K1027" t="s">
        <v>43</v>
      </c>
      <c r="L1027" t="s">
        <v>91</v>
      </c>
      <c r="M1027" t="s">
        <v>95</v>
      </c>
      <c r="N1027" t="s">
        <v>81</v>
      </c>
      <c r="O1027" t="s">
        <v>20</v>
      </c>
      <c r="P1027">
        <v>2</v>
      </c>
      <c r="Q1027">
        <v>1200</v>
      </c>
      <c r="R1027">
        <v>81</v>
      </c>
      <c r="S1027" t="s">
        <v>78</v>
      </c>
      <c r="T1027" t="s">
        <v>30</v>
      </c>
      <c r="U1027" t="s">
        <v>4728</v>
      </c>
      <c r="V1027" t="s">
        <v>36</v>
      </c>
      <c r="W1027" t="s">
        <v>82</v>
      </c>
      <c r="X1027">
        <v>4</v>
      </c>
    </row>
    <row r="1028" spans="2:24">
      <c r="B1028" t="s">
        <v>1186</v>
      </c>
      <c r="C1028" t="s">
        <v>160</v>
      </c>
      <c r="D1028" t="s">
        <v>41</v>
      </c>
      <c r="E1028" t="s">
        <v>3549</v>
      </c>
      <c r="F1028" t="s">
        <v>153</v>
      </c>
      <c r="G1028" t="s">
        <v>94</v>
      </c>
      <c r="H1028">
        <v>36</v>
      </c>
      <c r="I1028" t="s">
        <v>3550</v>
      </c>
      <c r="J1028" t="s">
        <v>28</v>
      </c>
      <c r="K1028" t="s">
        <v>43</v>
      </c>
      <c r="L1028" t="s">
        <v>91</v>
      </c>
      <c r="M1028" t="s">
        <v>95</v>
      </c>
      <c r="N1028" t="s">
        <v>81</v>
      </c>
      <c r="O1028" t="s">
        <v>20</v>
      </c>
      <c r="P1028">
        <v>2</v>
      </c>
      <c r="Q1028">
        <v>1200</v>
      </c>
      <c r="R1028">
        <v>81</v>
      </c>
      <c r="S1028" t="s">
        <v>78</v>
      </c>
      <c r="T1028" t="s">
        <v>30</v>
      </c>
      <c r="U1028" t="s">
        <v>4729</v>
      </c>
      <c r="V1028" t="s">
        <v>36</v>
      </c>
      <c r="W1028" t="s">
        <v>82</v>
      </c>
      <c r="X1028">
        <v>4</v>
      </c>
    </row>
    <row r="1029" spans="2:24">
      <c r="B1029" t="s">
        <v>1187</v>
      </c>
      <c r="C1029" t="s">
        <v>160</v>
      </c>
      <c r="D1029" t="s">
        <v>41</v>
      </c>
      <c r="E1029" t="s">
        <v>3549</v>
      </c>
      <c r="F1029" t="s">
        <v>153</v>
      </c>
      <c r="G1029" t="s">
        <v>94</v>
      </c>
      <c r="H1029">
        <v>36</v>
      </c>
      <c r="I1029" t="s">
        <v>3550</v>
      </c>
      <c r="J1029" t="s">
        <v>79</v>
      </c>
      <c r="K1029" t="s">
        <v>43</v>
      </c>
      <c r="L1029" t="s">
        <v>91</v>
      </c>
      <c r="M1029" t="s">
        <v>95</v>
      </c>
      <c r="N1029" t="s">
        <v>81</v>
      </c>
      <c r="O1029" t="s">
        <v>20</v>
      </c>
      <c r="P1029">
        <v>2</v>
      </c>
      <c r="Q1029">
        <v>1200</v>
      </c>
      <c r="R1029">
        <v>81</v>
      </c>
      <c r="S1029" t="s">
        <v>78</v>
      </c>
      <c r="T1029" t="s">
        <v>30</v>
      </c>
      <c r="U1029" t="s">
        <v>4730</v>
      </c>
      <c r="V1029" t="s">
        <v>36</v>
      </c>
      <c r="W1029" t="s">
        <v>82</v>
      </c>
      <c r="X1029">
        <v>4</v>
      </c>
    </row>
    <row r="1030" spans="2:24">
      <c r="B1030" t="s">
        <v>1188</v>
      </c>
      <c r="C1030" t="s">
        <v>160</v>
      </c>
      <c r="D1030" t="s">
        <v>41</v>
      </c>
      <c r="E1030" t="s">
        <v>3549</v>
      </c>
      <c r="F1030" t="s">
        <v>153</v>
      </c>
      <c r="G1030" t="s">
        <v>94</v>
      </c>
      <c r="H1030">
        <v>36</v>
      </c>
      <c r="I1030" t="s">
        <v>3550</v>
      </c>
      <c r="J1030" t="s">
        <v>30</v>
      </c>
      <c r="K1030" t="s">
        <v>43</v>
      </c>
      <c r="L1030" t="s">
        <v>91</v>
      </c>
      <c r="M1030" t="s">
        <v>95</v>
      </c>
      <c r="N1030" t="s">
        <v>81</v>
      </c>
      <c r="O1030" t="s">
        <v>20</v>
      </c>
      <c r="P1030">
        <v>2</v>
      </c>
      <c r="Q1030">
        <v>1200</v>
      </c>
      <c r="R1030">
        <v>81</v>
      </c>
      <c r="S1030" t="s">
        <v>78</v>
      </c>
      <c r="T1030" t="s">
        <v>30</v>
      </c>
      <c r="U1030" t="s">
        <v>4731</v>
      </c>
      <c r="V1030" t="s">
        <v>36</v>
      </c>
      <c r="W1030" t="s">
        <v>82</v>
      </c>
      <c r="X1030">
        <v>4</v>
      </c>
    </row>
    <row r="1031" spans="2:24">
      <c r="B1031" t="s">
        <v>1189</v>
      </c>
      <c r="C1031" t="s">
        <v>160</v>
      </c>
      <c r="D1031" t="s">
        <v>55</v>
      </c>
      <c r="E1031" t="s">
        <v>3549</v>
      </c>
      <c r="F1031" t="s">
        <v>153</v>
      </c>
      <c r="G1031" t="s">
        <v>94</v>
      </c>
      <c r="H1031">
        <v>37</v>
      </c>
      <c r="I1031" t="s">
        <v>3550</v>
      </c>
      <c r="J1031" t="s">
        <v>63</v>
      </c>
      <c r="K1031" t="s">
        <v>42</v>
      </c>
      <c r="L1031" t="s">
        <v>91</v>
      </c>
      <c r="M1031" t="s">
        <v>95</v>
      </c>
      <c r="N1031" t="s">
        <v>81</v>
      </c>
      <c r="O1031" t="s">
        <v>35</v>
      </c>
      <c r="P1031">
        <v>2.9</v>
      </c>
      <c r="Q1031">
        <v>1200</v>
      </c>
      <c r="R1031">
        <v>84</v>
      </c>
      <c r="S1031" t="s">
        <v>78</v>
      </c>
      <c r="T1031" t="s">
        <v>30</v>
      </c>
      <c r="U1031" t="s">
        <v>4732</v>
      </c>
      <c r="V1031" t="s">
        <v>36</v>
      </c>
      <c r="W1031" t="s">
        <v>82</v>
      </c>
      <c r="X1031">
        <v>4</v>
      </c>
    </row>
    <row r="1032" spans="2:24">
      <c r="B1032" t="s">
        <v>1190</v>
      </c>
      <c r="C1032" t="s">
        <v>160</v>
      </c>
      <c r="D1032" t="s">
        <v>55</v>
      </c>
      <c r="E1032" t="s">
        <v>3549</v>
      </c>
      <c r="F1032" t="s">
        <v>153</v>
      </c>
      <c r="G1032" t="s">
        <v>94</v>
      </c>
      <c r="H1032">
        <v>37</v>
      </c>
      <c r="I1032" t="s">
        <v>3550</v>
      </c>
      <c r="J1032" t="s">
        <v>28</v>
      </c>
      <c r="K1032" t="s">
        <v>42</v>
      </c>
      <c r="L1032" t="s">
        <v>91</v>
      </c>
      <c r="M1032" t="s">
        <v>95</v>
      </c>
      <c r="N1032" t="s">
        <v>81</v>
      </c>
      <c r="O1032" t="s">
        <v>35</v>
      </c>
      <c r="P1032">
        <v>2.9</v>
      </c>
      <c r="Q1032">
        <v>1200</v>
      </c>
      <c r="R1032">
        <v>84</v>
      </c>
      <c r="S1032" t="s">
        <v>78</v>
      </c>
      <c r="T1032" t="s">
        <v>30</v>
      </c>
      <c r="U1032" t="s">
        <v>4733</v>
      </c>
      <c r="V1032" t="s">
        <v>36</v>
      </c>
      <c r="W1032" t="s">
        <v>82</v>
      </c>
      <c r="X1032">
        <v>4</v>
      </c>
    </row>
    <row r="1033" spans="2:24">
      <c r="B1033" t="s">
        <v>1191</v>
      </c>
      <c r="C1033" t="s">
        <v>160</v>
      </c>
      <c r="D1033" t="s">
        <v>55</v>
      </c>
      <c r="E1033" t="s">
        <v>3549</v>
      </c>
      <c r="F1033" t="s">
        <v>153</v>
      </c>
      <c r="G1033" t="s">
        <v>94</v>
      </c>
      <c r="H1033">
        <v>37</v>
      </c>
      <c r="I1033" t="s">
        <v>3550</v>
      </c>
      <c r="J1033" t="s">
        <v>79</v>
      </c>
      <c r="K1033" t="s">
        <v>42</v>
      </c>
      <c r="L1033" t="s">
        <v>91</v>
      </c>
      <c r="M1033" t="s">
        <v>95</v>
      </c>
      <c r="N1033" t="s">
        <v>81</v>
      </c>
      <c r="O1033" t="s">
        <v>35</v>
      </c>
      <c r="P1033">
        <v>2.9</v>
      </c>
      <c r="Q1033">
        <v>1200</v>
      </c>
      <c r="R1033">
        <v>84</v>
      </c>
      <c r="S1033" t="s">
        <v>78</v>
      </c>
      <c r="T1033" t="s">
        <v>30</v>
      </c>
      <c r="U1033" t="s">
        <v>4734</v>
      </c>
      <c r="V1033" t="s">
        <v>36</v>
      </c>
      <c r="W1033" t="s">
        <v>82</v>
      </c>
      <c r="X1033">
        <v>4</v>
      </c>
    </row>
    <row r="1034" spans="2:24">
      <c r="B1034" t="s">
        <v>1192</v>
      </c>
      <c r="C1034" t="s">
        <v>160</v>
      </c>
      <c r="D1034" t="s">
        <v>55</v>
      </c>
      <c r="E1034" t="s">
        <v>3549</v>
      </c>
      <c r="F1034" t="s">
        <v>153</v>
      </c>
      <c r="G1034" t="s">
        <v>94</v>
      </c>
      <c r="H1034">
        <v>37</v>
      </c>
      <c r="I1034" t="s">
        <v>3550</v>
      </c>
      <c r="J1034" t="s">
        <v>30</v>
      </c>
      <c r="K1034" t="s">
        <v>42</v>
      </c>
      <c r="L1034" t="s">
        <v>91</v>
      </c>
      <c r="M1034" t="s">
        <v>95</v>
      </c>
      <c r="N1034" t="s">
        <v>81</v>
      </c>
      <c r="O1034" t="s">
        <v>35</v>
      </c>
      <c r="P1034">
        <v>2.9</v>
      </c>
      <c r="Q1034">
        <v>1200</v>
      </c>
      <c r="R1034">
        <v>84</v>
      </c>
      <c r="S1034" t="s">
        <v>78</v>
      </c>
      <c r="T1034" t="s">
        <v>30</v>
      </c>
      <c r="U1034" t="s">
        <v>4735</v>
      </c>
      <c r="V1034" t="s">
        <v>36</v>
      </c>
      <c r="W1034" t="s">
        <v>82</v>
      </c>
      <c r="X1034">
        <v>4</v>
      </c>
    </row>
    <row r="1035" spans="2:24">
      <c r="B1035" t="s">
        <v>1193</v>
      </c>
      <c r="C1035" t="s">
        <v>160</v>
      </c>
      <c r="D1035" t="s">
        <v>55</v>
      </c>
      <c r="E1035" t="s">
        <v>3549</v>
      </c>
      <c r="F1035" t="s">
        <v>153</v>
      </c>
      <c r="G1035" t="s">
        <v>94</v>
      </c>
      <c r="H1035">
        <v>39</v>
      </c>
      <c r="I1035" t="s">
        <v>3550</v>
      </c>
      <c r="J1035" t="s">
        <v>63</v>
      </c>
      <c r="K1035" t="s">
        <v>42</v>
      </c>
      <c r="L1035" t="s">
        <v>91</v>
      </c>
      <c r="M1035" t="s">
        <v>95</v>
      </c>
      <c r="N1035" t="s">
        <v>81</v>
      </c>
      <c r="O1035" t="s">
        <v>35</v>
      </c>
      <c r="P1035">
        <v>2.9</v>
      </c>
      <c r="Q1035">
        <v>1200</v>
      </c>
      <c r="R1035">
        <v>87</v>
      </c>
      <c r="S1035" t="s">
        <v>78</v>
      </c>
      <c r="T1035" t="s">
        <v>30</v>
      </c>
      <c r="U1035" t="s">
        <v>4736</v>
      </c>
      <c r="V1035" t="s">
        <v>36</v>
      </c>
      <c r="W1035" t="s">
        <v>82</v>
      </c>
      <c r="X1035">
        <v>4</v>
      </c>
    </row>
    <row r="1036" spans="2:24">
      <c r="B1036" t="s">
        <v>1194</v>
      </c>
      <c r="C1036" t="s">
        <v>160</v>
      </c>
      <c r="D1036" t="s">
        <v>55</v>
      </c>
      <c r="E1036" t="s">
        <v>3549</v>
      </c>
      <c r="F1036" t="s">
        <v>153</v>
      </c>
      <c r="G1036" t="s">
        <v>94</v>
      </c>
      <c r="H1036">
        <v>39</v>
      </c>
      <c r="I1036" t="s">
        <v>3550</v>
      </c>
      <c r="J1036" t="s">
        <v>28</v>
      </c>
      <c r="K1036" t="s">
        <v>42</v>
      </c>
      <c r="L1036" t="s">
        <v>91</v>
      </c>
      <c r="M1036" t="s">
        <v>95</v>
      </c>
      <c r="N1036" t="s">
        <v>81</v>
      </c>
      <c r="O1036" t="s">
        <v>35</v>
      </c>
      <c r="P1036">
        <v>2.9</v>
      </c>
      <c r="Q1036">
        <v>1200</v>
      </c>
      <c r="R1036">
        <v>87</v>
      </c>
      <c r="S1036" t="s">
        <v>78</v>
      </c>
      <c r="T1036" t="s">
        <v>30</v>
      </c>
      <c r="U1036" t="s">
        <v>4737</v>
      </c>
      <c r="V1036" t="s">
        <v>36</v>
      </c>
      <c r="W1036" t="s">
        <v>82</v>
      </c>
      <c r="X1036">
        <v>4</v>
      </c>
    </row>
    <row r="1037" spans="2:24">
      <c r="B1037" t="s">
        <v>1195</v>
      </c>
      <c r="C1037" t="s">
        <v>160</v>
      </c>
      <c r="D1037" t="s">
        <v>55</v>
      </c>
      <c r="E1037" t="s">
        <v>3549</v>
      </c>
      <c r="F1037" t="s">
        <v>153</v>
      </c>
      <c r="G1037" t="s">
        <v>94</v>
      </c>
      <c r="H1037">
        <v>39</v>
      </c>
      <c r="I1037" t="s">
        <v>3550</v>
      </c>
      <c r="J1037" t="s">
        <v>79</v>
      </c>
      <c r="K1037" t="s">
        <v>42</v>
      </c>
      <c r="L1037" t="s">
        <v>91</v>
      </c>
      <c r="M1037" t="s">
        <v>95</v>
      </c>
      <c r="N1037" t="s">
        <v>81</v>
      </c>
      <c r="O1037" t="s">
        <v>35</v>
      </c>
      <c r="P1037">
        <v>2.9</v>
      </c>
      <c r="Q1037">
        <v>1200</v>
      </c>
      <c r="R1037">
        <v>87</v>
      </c>
      <c r="S1037" t="s">
        <v>78</v>
      </c>
      <c r="T1037" t="s">
        <v>30</v>
      </c>
      <c r="U1037" t="s">
        <v>4738</v>
      </c>
      <c r="V1037" t="s">
        <v>36</v>
      </c>
      <c r="W1037" t="s">
        <v>82</v>
      </c>
      <c r="X1037">
        <v>4</v>
      </c>
    </row>
    <row r="1038" spans="2:24">
      <c r="B1038" t="s">
        <v>1196</v>
      </c>
      <c r="C1038" t="s">
        <v>160</v>
      </c>
      <c r="D1038" t="s">
        <v>55</v>
      </c>
      <c r="E1038" t="s">
        <v>3549</v>
      </c>
      <c r="F1038" t="s">
        <v>153</v>
      </c>
      <c r="G1038" t="s">
        <v>94</v>
      </c>
      <c r="H1038">
        <v>39</v>
      </c>
      <c r="I1038" t="s">
        <v>3550</v>
      </c>
      <c r="J1038" t="s">
        <v>30</v>
      </c>
      <c r="K1038" t="s">
        <v>42</v>
      </c>
      <c r="L1038" t="s">
        <v>91</v>
      </c>
      <c r="M1038" t="s">
        <v>95</v>
      </c>
      <c r="N1038" t="s">
        <v>81</v>
      </c>
      <c r="O1038" t="s">
        <v>35</v>
      </c>
      <c r="P1038">
        <v>2.9</v>
      </c>
      <c r="Q1038">
        <v>1200</v>
      </c>
      <c r="R1038">
        <v>87</v>
      </c>
      <c r="S1038" t="s">
        <v>78</v>
      </c>
      <c r="T1038" t="s">
        <v>30</v>
      </c>
      <c r="U1038" t="s">
        <v>4739</v>
      </c>
      <c r="V1038" t="s">
        <v>36</v>
      </c>
      <c r="W1038" t="s">
        <v>82</v>
      </c>
      <c r="X1038">
        <v>4</v>
      </c>
    </row>
    <row r="1039" spans="2:24">
      <c r="B1039" t="s">
        <v>1197</v>
      </c>
      <c r="C1039" t="s">
        <v>160</v>
      </c>
      <c r="D1039" t="s">
        <v>41</v>
      </c>
      <c r="E1039" t="s">
        <v>3549</v>
      </c>
      <c r="F1039" t="s">
        <v>153</v>
      </c>
      <c r="G1039" t="s">
        <v>96</v>
      </c>
      <c r="H1039">
        <v>18</v>
      </c>
      <c r="I1039" t="s">
        <v>3550</v>
      </c>
      <c r="J1039" t="s">
        <v>63</v>
      </c>
      <c r="K1039" t="s">
        <v>43</v>
      </c>
      <c r="L1039" t="s">
        <v>91</v>
      </c>
      <c r="M1039" t="s">
        <v>92</v>
      </c>
      <c r="N1039" t="s">
        <v>80</v>
      </c>
      <c r="O1039" t="s">
        <v>3552</v>
      </c>
      <c r="P1039">
        <v>1.7</v>
      </c>
      <c r="Q1039">
        <v>600</v>
      </c>
      <c r="R1039">
        <v>78</v>
      </c>
      <c r="S1039" t="s">
        <v>78</v>
      </c>
      <c r="T1039" t="s">
        <v>30</v>
      </c>
      <c r="U1039" t="s">
        <v>4740</v>
      </c>
      <c r="V1039" t="s">
        <v>36</v>
      </c>
      <c r="W1039" t="s">
        <v>82</v>
      </c>
      <c r="X1039">
        <v>4</v>
      </c>
    </row>
    <row r="1040" spans="2:24">
      <c r="B1040" t="s">
        <v>1198</v>
      </c>
      <c r="C1040" t="s">
        <v>160</v>
      </c>
      <c r="D1040" t="s">
        <v>41</v>
      </c>
      <c r="E1040" t="s">
        <v>3549</v>
      </c>
      <c r="F1040" t="s">
        <v>153</v>
      </c>
      <c r="G1040" t="s">
        <v>96</v>
      </c>
      <c r="H1040">
        <v>18</v>
      </c>
      <c r="I1040" t="s">
        <v>3550</v>
      </c>
      <c r="J1040" t="s">
        <v>28</v>
      </c>
      <c r="K1040" t="s">
        <v>43</v>
      </c>
      <c r="L1040" t="s">
        <v>91</v>
      </c>
      <c r="M1040" t="s">
        <v>92</v>
      </c>
      <c r="N1040" t="s">
        <v>80</v>
      </c>
      <c r="O1040" t="s">
        <v>3552</v>
      </c>
      <c r="P1040">
        <v>1.7</v>
      </c>
      <c r="Q1040">
        <v>600</v>
      </c>
      <c r="R1040">
        <v>78</v>
      </c>
      <c r="S1040" t="s">
        <v>78</v>
      </c>
      <c r="T1040" t="s">
        <v>30</v>
      </c>
      <c r="U1040" t="s">
        <v>4741</v>
      </c>
      <c r="V1040" t="s">
        <v>36</v>
      </c>
      <c r="W1040" t="s">
        <v>82</v>
      </c>
      <c r="X1040">
        <v>4</v>
      </c>
    </row>
    <row r="1041" spans="2:24">
      <c r="B1041" t="s">
        <v>1199</v>
      </c>
      <c r="C1041" t="s">
        <v>160</v>
      </c>
      <c r="D1041" t="s">
        <v>41</v>
      </c>
      <c r="E1041" t="s">
        <v>3549</v>
      </c>
      <c r="F1041" t="s">
        <v>153</v>
      </c>
      <c r="G1041" t="s">
        <v>96</v>
      </c>
      <c r="H1041">
        <v>18</v>
      </c>
      <c r="I1041" t="s">
        <v>3550</v>
      </c>
      <c r="J1041" t="s">
        <v>79</v>
      </c>
      <c r="K1041" t="s">
        <v>43</v>
      </c>
      <c r="L1041" t="s">
        <v>91</v>
      </c>
      <c r="M1041" t="s">
        <v>92</v>
      </c>
      <c r="N1041" t="s">
        <v>80</v>
      </c>
      <c r="O1041" t="s">
        <v>3552</v>
      </c>
      <c r="P1041">
        <v>1.7</v>
      </c>
      <c r="Q1041">
        <v>600</v>
      </c>
      <c r="R1041">
        <v>78</v>
      </c>
      <c r="S1041" t="s">
        <v>78</v>
      </c>
      <c r="T1041" t="s">
        <v>30</v>
      </c>
      <c r="U1041" t="s">
        <v>4742</v>
      </c>
      <c r="V1041" t="s">
        <v>36</v>
      </c>
      <c r="W1041" t="s">
        <v>82</v>
      </c>
      <c r="X1041">
        <v>4</v>
      </c>
    </row>
    <row r="1042" spans="2:24">
      <c r="B1042" t="s">
        <v>1200</v>
      </c>
      <c r="C1042" t="s">
        <v>160</v>
      </c>
      <c r="D1042" t="s">
        <v>41</v>
      </c>
      <c r="E1042" t="s">
        <v>3549</v>
      </c>
      <c r="F1042" t="s">
        <v>153</v>
      </c>
      <c r="G1042" t="s">
        <v>96</v>
      </c>
      <c r="H1042">
        <v>18</v>
      </c>
      <c r="I1042" t="s">
        <v>3550</v>
      </c>
      <c r="J1042" t="s">
        <v>30</v>
      </c>
      <c r="K1042" t="s">
        <v>43</v>
      </c>
      <c r="L1042" t="s">
        <v>91</v>
      </c>
      <c r="M1042" t="s">
        <v>92</v>
      </c>
      <c r="N1042" t="s">
        <v>80</v>
      </c>
      <c r="O1042" t="s">
        <v>3552</v>
      </c>
      <c r="P1042">
        <v>1.7</v>
      </c>
      <c r="Q1042">
        <v>600</v>
      </c>
      <c r="R1042">
        <v>78</v>
      </c>
      <c r="S1042" t="s">
        <v>78</v>
      </c>
      <c r="T1042" t="s">
        <v>30</v>
      </c>
      <c r="U1042" t="s">
        <v>4743</v>
      </c>
      <c r="V1042" t="s">
        <v>36</v>
      </c>
      <c r="W1042" t="s">
        <v>82</v>
      </c>
      <c r="X1042">
        <v>4</v>
      </c>
    </row>
    <row r="1043" spans="2:24">
      <c r="B1043" t="s">
        <v>1201</v>
      </c>
      <c r="C1043" t="s">
        <v>160</v>
      </c>
      <c r="D1043" t="s">
        <v>55</v>
      </c>
      <c r="E1043" t="s">
        <v>3549</v>
      </c>
      <c r="F1043" t="s">
        <v>153</v>
      </c>
      <c r="G1043" t="s">
        <v>96</v>
      </c>
      <c r="H1043">
        <v>19</v>
      </c>
      <c r="I1043" t="s">
        <v>3550</v>
      </c>
      <c r="J1043" t="s">
        <v>63</v>
      </c>
      <c r="K1043" t="s">
        <v>42</v>
      </c>
      <c r="L1043" t="s">
        <v>91</v>
      </c>
      <c r="M1043" t="s">
        <v>92</v>
      </c>
      <c r="N1043" t="s">
        <v>80</v>
      </c>
      <c r="O1043" t="s">
        <v>20</v>
      </c>
      <c r="P1043">
        <v>0.8</v>
      </c>
      <c r="Q1043">
        <v>600</v>
      </c>
      <c r="R1043">
        <v>81</v>
      </c>
      <c r="S1043" t="s">
        <v>78</v>
      </c>
      <c r="T1043" t="s">
        <v>30</v>
      </c>
      <c r="U1043" t="s">
        <v>4744</v>
      </c>
      <c r="V1043" t="s">
        <v>36</v>
      </c>
      <c r="W1043" t="s">
        <v>82</v>
      </c>
      <c r="X1043">
        <v>4</v>
      </c>
    </row>
    <row r="1044" spans="2:24">
      <c r="B1044" t="s">
        <v>1202</v>
      </c>
      <c r="C1044" t="s">
        <v>160</v>
      </c>
      <c r="D1044" t="s">
        <v>55</v>
      </c>
      <c r="E1044" t="s">
        <v>3549</v>
      </c>
      <c r="F1044" t="s">
        <v>153</v>
      </c>
      <c r="G1044" t="s">
        <v>96</v>
      </c>
      <c r="H1044">
        <v>19</v>
      </c>
      <c r="I1044" t="s">
        <v>3550</v>
      </c>
      <c r="J1044" t="s">
        <v>28</v>
      </c>
      <c r="K1044" t="s">
        <v>42</v>
      </c>
      <c r="L1044" t="s">
        <v>91</v>
      </c>
      <c r="M1044" t="s">
        <v>92</v>
      </c>
      <c r="N1044" t="s">
        <v>80</v>
      </c>
      <c r="O1044" t="s">
        <v>20</v>
      </c>
      <c r="P1044">
        <v>0.8</v>
      </c>
      <c r="Q1044">
        <v>600</v>
      </c>
      <c r="R1044">
        <v>81</v>
      </c>
      <c r="S1044" t="s">
        <v>78</v>
      </c>
      <c r="T1044" t="s">
        <v>30</v>
      </c>
      <c r="U1044" t="s">
        <v>4745</v>
      </c>
      <c r="V1044" t="s">
        <v>36</v>
      </c>
      <c r="W1044" t="s">
        <v>82</v>
      </c>
      <c r="X1044">
        <v>4</v>
      </c>
    </row>
    <row r="1045" spans="2:24">
      <c r="B1045" t="s">
        <v>1203</v>
      </c>
      <c r="C1045" t="s">
        <v>160</v>
      </c>
      <c r="D1045" t="s">
        <v>55</v>
      </c>
      <c r="E1045" t="s">
        <v>3549</v>
      </c>
      <c r="F1045" t="s">
        <v>153</v>
      </c>
      <c r="G1045" t="s">
        <v>96</v>
      </c>
      <c r="H1045">
        <v>19</v>
      </c>
      <c r="I1045" t="s">
        <v>3550</v>
      </c>
      <c r="J1045" t="s">
        <v>79</v>
      </c>
      <c r="K1045" t="s">
        <v>42</v>
      </c>
      <c r="L1045" t="s">
        <v>91</v>
      </c>
      <c r="M1045" t="s">
        <v>92</v>
      </c>
      <c r="N1045" t="s">
        <v>80</v>
      </c>
      <c r="O1045" t="s">
        <v>20</v>
      </c>
      <c r="P1045">
        <v>0.8</v>
      </c>
      <c r="Q1045">
        <v>600</v>
      </c>
      <c r="R1045">
        <v>81</v>
      </c>
      <c r="S1045" t="s">
        <v>78</v>
      </c>
      <c r="T1045" t="s">
        <v>30</v>
      </c>
      <c r="U1045" t="s">
        <v>4746</v>
      </c>
      <c r="V1045" t="s">
        <v>36</v>
      </c>
      <c r="W1045" t="s">
        <v>82</v>
      </c>
      <c r="X1045">
        <v>4</v>
      </c>
    </row>
    <row r="1046" spans="2:24">
      <c r="B1046" t="s">
        <v>1204</v>
      </c>
      <c r="C1046" t="s">
        <v>160</v>
      </c>
      <c r="D1046" t="s">
        <v>55</v>
      </c>
      <c r="E1046" t="s">
        <v>3549</v>
      </c>
      <c r="F1046" t="s">
        <v>153</v>
      </c>
      <c r="G1046" t="s">
        <v>96</v>
      </c>
      <c r="H1046">
        <v>19</v>
      </c>
      <c r="I1046" t="s">
        <v>3550</v>
      </c>
      <c r="J1046" t="s">
        <v>30</v>
      </c>
      <c r="K1046" t="s">
        <v>42</v>
      </c>
      <c r="L1046" t="s">
        <v>91</v>
      </c>
      <c r="M1046" t="s">
        <v>92</v>
      </c>
      <c r="N1046" t="s">
        <v>80</v>
      </c>
      <c r="O1046" t="s">
        <v>20</v>
      </c>
      <c r="P1046">
        <v>0.8</v>
      </c>
      <c r="Q1046">
        <v>600</v>
      </c>
      <c r="R1046">
        <v>81</v>
      </c>
      <c r="S1046" t="s">
        <v>78</v>
      </c>
      <c r="T1046" t="s">
        <v>30</v>
      </c>
      <c r="U1046" t="s">
        <v>4747</v>
      </c>
      <c r="V1046" t="s">
        <v>36</v>
      </c>
      <c r="W1046" t="s">
        <v>82</v>
      </c>
      <c r="X1046">
        <v>4</v>
      </c>
    </row>
    <row r="1047" spans="2:24">
      <c r="B1047" t="s">
        <v>1205</v>
      </c>
      <c r="C1047" t="s">
        <v>160</v>
      </c>
      <c r="D1047" t="s">
        <v>41</v>
      </c>
      <c r="E1047" t="s">
        <v>3549</v>
      </c>
      <c r="F1047" t="s">
        <v>153</v>
      </c>
      <c r="G1047" t="s">
        <v>96</v>
      </c>
      <c r="H1047">
        <v>24</v>
      </c>
      <c r="I1047" t="s">
        <v>3550</v>
      </c>
      <c r="J1047" t="s">
        <v>63</v>
      </c>
      <c r="K1047" t="s">
        <v>43</v>
      </c>
      <c r="L1047" t="s">
        <v>91</v>
      </c>
      <c r="M1047" t="s">
        <v>92</v>
      </c>
      <c r="N1047" t="s">
        <v>80</v>
      </c>
      <c r="O1047" t="s">
        <v>3552</v>
      </c>
      <c r="P1047">
        <v>1.7</v>
      </c>
      <c r="Q1047">
        <v>800</v>
      </c>
      <c r="R1047">
        <v>78</v>
      </c>
      <c r="S1047" t="s">
        <v>78</v>
      </c>
      <c r="T1047" t="s">
        <v>30</v>
      </c>
      <c r="U1047" t="s">
        <v>4748</v>
      </c>
      <c r="V1047" t="s">
        <v>36</v>
      </c>
      <c r="W1047" t="s">
        <v>82</v>
      </c>
      <c r="X1047">
        <v>4</v>
      </c>
    </row>
    <row r="1048" spans="2:24">
      <c r="B1048" t="s">
        <v>1206</v>
      </c>
      <c r="C1048" t="s">
        <v>160</v>
      </c>
      <c r="D1048" t="s">
        <v>41</v>
      </c>
      <c r="E1048" t="s">
        <v>3549</v>
      </c>
      <c r="F1048" t="s">
        <v>153</v>
      </c>
      <c r="G1048" t="s">
        <v>96</v>
      </c>
      <c r="H1048">
        <v>24</v>
      </c>
      <c r="I1048" t="s">
        <v>3550</v>
      </c>
      <c r="J1048" t="s">
        <v>28</v>
      </c>
      <c r="K1048" t="s">
        <v>43</v>
      </c>
      <c r="L1048" t="s">
        <v>91</v>
      </c>
      <c r="M1048" t="s">
        <v>92</v>
      </c>
      <c r="N1048" t="s">
        <v>80</v>
      </c>
      <c r="O1048" t="s">
        <v>3552</v>
      </c>
      <c r="P1048">
        <v>1.7</v>
      </c>
      <c r="Q1048">
        <v>800</v>
      </c>
      <c r="R1048">
        <v>78</v>
      </c>
      <c r="S1048" t="s">
        <v>78</v>
      </c>
      <c r="T1048" t="s">
        <v>30</v>
      </c>
      <c r="U1048" t="s">
        <v>4749</v>
      </c>
      <c r="V1048" t="s">
        <v>36</v>
      </c>
      <c r="W1048" t="s">
        <v>82</v>
      </c>
      <c r="X1048">
        <v>4</v>
      </c>
    </row>
    <row r="1049" spans="2:24">
      <c r="B1049" t="s">
        <v>1207</v>
      </c>
      <c r="C1049" t="s">
        <v>160</v>
      </c>
      <c r="D1049" t="s">
        <v>41</v>
      </c>
      <c r="E1049" t="s">
        <v>3549</v>
      </c>
      <c r="F1049" t="s">
        <v>153</v>
      </c>
      <c r="G1049" t="s">
        <v>96</v>
      </c>
      <c r="H1049">
        <v>24</v>
      </c>
      <c r="I1049" t="s">
        <v>3550</v>
      </c>
      <c r="J1049" t="s">
        <v>79</v>
      </c>
      <c r="K1049" t="s">
        <v>43</v>
      </c>
      <c r="L1049" t="s">
        <v>91</v>
      </c>
      <c r="M1049" t="s">
        <v>92</v>
      </c>
      <c r="N1049" t="s">
        <v>80</v>
      </c>
      <c r="O1049" t="s">
        <v>3552</v>
      </c>
      <c r="P1049">
        <v>1.7</v>
      </c>
      <c r="Q1049">
        <v>800</v>
      </c>
      <c r="R1049">
        <v>78</v>
      </c>
      <c r="S1049" t="s">
        <v>78</v>
      </c>
      <c r="T1049" t="s">
        <v>30</v>
      </c>
      <c r="U1049" t="s">
        <v>4750</v>
      </c>
      <c r="V1049" t="s">
        <v>36</v>
      </c>
      <c r="W1049" t="s">
        <v>82</v>
      </c>
      <c r="X1049">
        <v>4</v>
      </c>
    </row>
    <row r="1050" spans="2:24">
      <c r="B1050" t="s">
        <v>1208</v>
      </c>
      <c r="C1050" t="s">
        <v>160</v>
      </c>
      <c r="D1050" t="s">
        <v>41</v>
      </c>
      <c r="E1050" t="s">
        <v>3549</v>
      </c>
      <c r="F1050" t="s">
        <v>153</v>
      </c>
      <c r="G1050" t="s">
        <v>96</v>
      </c>
      <c r="H1050">
        <v>24</v>
      </c>
      <c r="I1050" t="s">
        <v>3550</v>
      </c>
      <c r="J1050" t="s">
        <v>30</v>
      </c>
      <c r="K1050" t="s">
        <v>43</v>
      </c>
      <c r="L1050" t="s">
        <v>91</v>
      </c>
      <c r="M1050" t="s">
        <v>92</v>
      </c>
      <c r="N1050" t="s">
        <v>80</v>
      </c>
      <c r="O1050" t="s">
        <v>3552</v>
      </c>
      <c r="P1050">
        <v>1.7</v>
      </c>
      <c r="Q1050">
        <v>800</v>
      </c>
      <c r="R1050">
        <v>78</v>
      </c>
      <c r="S1050" t="s">
        <v>78</v>
      </c>
      <c r="T1050" t="s">
        <v>30</v>
      </c>
      <c r="U1050" t="s">
        <v>4751</v>
      </c>
      <c r="V1050" t="s">
        <v>36</v>
      </c>
      <c r="W1050" t="s">
        <v>82</v>
      </c>
      <c r="X1050">
        <v>4</v>
      </c>
    </row>
    <row r="1051" spans="2:24">
      <c r="B1051" t="s">
        <v>1209</v>
      </c>
      <c r="C1051" t="s">
        <v>160</v>
      </c>
      <c r="D1051" t="s">
        <v>55</v>
      </c>
      <c r="E1051" t="s">
        <v>3549</v>
      </c>
      <c r="F1051" t="s">
        <v>153</v>
      </c>
      <c r="G1051" t="s">
        <v>96</v>
      </c>
      <c r="H1051">
        <v>25</v>
      </c>
      <c r="I1051" t="s">
        <v>3550</v>
      </c>
      <c r="J1051" t="s">
        <v>63</v>
      </c>
      <c r="K1051" t="s">
        <v>42</v>
      </c>
      <c r="L1051" t="s">
        <v>91</v>
      </c>
      <c r="M1051" t="s">
        <v>92</v>
      </c>
      <c r="N1051" t="s">
        <v>80</v>
      </c>
      <c r="O1051" t="s">
        <v>20</v>
      </c>
      <c r="P1051">
        <v>1.7</v>
      </c>
      <c r="Q1051">
        <v>800</v>
      </c>
      <c r="R1051">
        <v>81</v>
      </c>
      <c r="S1051" t="s">
        <v>78</v>
      </c>
      <c r="T1051" t="s">
        <v>30</v>
      </c>
      <c r="U1051" t="s">
        <v>4752</v>
      </c>
      <c r="V1051" t="s">
        <v>36</v>
      </c>
      <c r="W1051" t="s">
        <v>82</v>
      </c>
      <c r="X1051">
        <v>4</v>
      </c>
    </row>
    <row r="1052" spans="2:24">
      <c r="B1052" t="s">
        <v>1210</v>
      </c>
      <c r="C1052" t="s">
        <v>160</v>
      </c>
      <c r="D1052" t="s">
        <v>55</v>
      </c>
      <c r="E1052" t="s">
        <v>3549</v>
      </c>
      <c r="F1052" t="s">
        <v>153</v>
      </c>
      <c r="G1052" t="s">
        <v>96</v>
      </c>
      <c r="H1052">
        <v>25</v>
      </c>
      <c r="I1052" t="s">
        <v>3550</v>
      </c>
      <c r="J1052" t="s">
        <v>28</v>
      </c>
      <c r="K1052" t="s">
        <v>42</v>
      </c>
      <c r="L1052" t="s">
        <v>91</v>
      </c>
      <c r="M1052" t="s">
        <v>92</v>
      </c>
      <c r="N1052" t="s">
        <v>80</v>
      </c>
      <c r="O1052" t="s">
        <v>20</v>
      </c>
      <c r="P1052">
        <v>1.7</v>
      </c>
      <c r="Q1052">
        <v>800</v>
      </c>
      <c r="R1052">
        <v>81</v>
      </c>
      <c r="S1052" t="s">
        <v>78</v>
      </c>
      <c r="T1052" t="s">
        <v>30</v>
      </c>
      <c r="U1052" t="s">
        <v>4753</v>
      </c>
      <c r="V1052" t="s">
        <v>36</v>
      </c>
      <c r="W1052" t="s">
        <v>82</v>
      </c>
      <c r="X1052">
        <v>4</v>
      </c>
    </row>
    <row r="1053" spans="2:24">
      <c r="B1053" t="s">
        <v>1211</v>
      </c>
      <c r="C1053" t="s">
        <v>160</v>
      </c>
      <c r="D1053" t="s">
        <v>55</v>
      </c>
      <c r="E1053" t="s">
        <v>3549</v>
      </c>
      <c r="F1053" t="s">
        <v>153</v>
      </c>
      <c r="G1053" t="s">
        <v>96</v>
      </c>
      <c r="H1053">
        <v>25</v>
      </c>
      <c r="I1053" t="s">
        <v>3550</v>
      </c>
      <c r="J1053" t="s">
        <v>79</v>
      </c>
      <c r="K1053" t="s">
        <v>42</v>
      </c>
      <c r="L1053" t="s">
        <v>91</v>
      </c>
      <c r="M1053" t="s">
        <v>92</v>
      </c>
      <c r="N1053" t="s">
        <v>80</v>
      </c>
      <c r="O1053" t="s">
        <v>20</v>
      </c>
      <c r="P1053">
        <v>1.7</v>
      </c>
      <c r="Q1053">
        <v>800</v>
      </c>
      <c r="R1053">
        <v>81</v>
      </c>
      <c r="S1053" t="s">
        <v>78</v>
      </c>
      <c r="T1053" t="s">
        <v>30</v>
      </c>
      <c r="U1053" t="s">
        <v>4754</v>
      </c>
      <c r="V1053" t="s">
        <v>36</v>
      </c>
      <c r="W1053" t="s">
        <v>82</v>
      </c>
      <c r="X1053">
        <v>4</v>
      </c>
    </row>
    <row r="1054" spans="2:24">
      <c r="B1054" t="s">
        <v>1212</v>
      </c>
      <c r="C1054" t="s">
        <v>160</v>
      </c>
      <c r="D1054" t="s">
        <v>55</v>
      </c>
      <c r="E1054" t="s">
        <v>3549</v>
      </c>
      <c r="F1054" t="s">
        <v>153</v>
      </c>
      <c r="G1054" t="s">
        <v>96</v>
      </c>
      <c r="H1054">
        <v>25</v>
      </c>
      <c r="I1054" t="s">
        <v>3550</v>
      </c>
      <c r="J1054" t="s">
        <v>30</v>
      </c>
      <c r="K1054" t="s">
        <v>42</v>
      </c>
      <c r="L1054" t="s">
        <v>91</v>
      </c>
      <c r="M1054" t="s">
        <v>92</v>
      </c>
      <c r="N1054" t="s">
        <v>80</v>
      </c>
      <c r="O1054" t="s">
        <v>20</v>
      </c>
      <c r="P1054">
        <v>1.7</v>
      </c>
      <c r="Q1054">
        <v>800</v>
      </c>
      <c r="R1054">
        <v>81</v>
      </c>
      <c r="S1054" t="s">
        <v>78</v>
      </c>
      <c r="T1054" t="s">
        <v>30</v>
      </c>
      <c r="U1054" t="s">
        <v>4755</v>
      </c>
      <c r="V1054" t="s">
        <v>36</v>
      </c>
      <c r="W1054" t="s">
        <v>82</v>
      </c>
      <c r="X1054">
        <v>4</v>
      </c>
    </row>
    <row r="1055" spans="2:24">
      <c r="B1055" t="s">
        <v>1213</v>
      </c>
      <c r="C1055" t="s">
        <v>160</v>
      </c>
      <c r="D1055" t="s">
        <v>41</v>
      </c>
      <c r="E1055" t="s">
        <v>3549</v>
      </c>
      <c r="F1055" t="s">
        <v>153</v>
      </c>
      <c r="G1055" t="s">
        <v>96</v>
      </c>
      <c r="H1055">
        <v>30</v>
      </c>
      <c r="I1055" t="s">
        <v>3550</v>
      </c>
      <c r="J1055" t="s">
        <v>63</v>
      </c>
      <c r="K1055" t="s">
        <v>43</v>
      </c>
      <c r="L1055" t="s">
        <v>91</v>
      </c>
      <c r="M1055" t="s">
        <v>92</v>
      </c>
      <c r="N1055" t="s">
        <v>80</v>
      </c>
      <c r="O1055" t="s">
        <v>20</v>
      </c>
      <c r="P1055">
        <v>2</v>
      </c>
      <c r="Q1055">
        <v>1000</v>
      </c>
      <c r="R1055">
        <v>81</v>
      </c>
      <c r="S1055" t="s">
        <v>78</v>
      </c>
      <c r="T1055" t="s">
        <v>30</v>
      </c>
      <c r="U1055" t="s">
        <v>4756</v>
      </c>
      <c r="V1055" t="s">
        <v>36</v>
      </c>
      <c r="W1055" t="s">
        <v>82</v>
      </c>
      <c r="X1055">
        <v>4</v>
      </c>
    </row>
    <row r="1056" spans="2:24">
      <c r="B1056" t="s">
        <v>1214</v>
      </c>
      <c r="C1056" t="s">
        <v>160</v>
      </c>
      <c r="D1056" t="s">
        <v>41</v>
      </c>
      <c r="E1056" t="s">
        <v>3549</v>
      </c>
      <c r="F1056" t="s">
        <v>153</v>
      </c>
      <c r="G1056" t="s">
        <v>96</v>
      </c>
      <c r="H1056">
        <v>30</v>
      </c>
      <c r="I1056" t="s">
        <v>3550</v>
      </c>
      <c r="J1056" t="s">
        <v>28</v>
      </c>
      <c r="K1056" t="s">
        <v>43</v>
      </c>
      <c r="L1056" t="s">
        <v>91</v>
      </c>
      <c r="M1056" t="s">
        <v>92</v>
      </c>
      <c r="N1056" t="s">
        <v>80</v>
      </c>
      <c r="O1056" t="s">
        <v>20</v>
      </c>
      <c r="P1056">
        <v>2</v>
      </c>
      <c r="Q1056">
        <v>1000</v>
      </c>
      <c r="R1056">
        <v>81</v>
      </c>
      <c r="S1056" t="s">
        <v>78</v>
      </c>
      <c r="T1056" t="s">
        <v>30</v>
      </c>
      <c r="U1056" t="s">
        <v>4757</v>
      </c>
      <c r="V1056" t="s">
        <v>36</v>
      </c>
      <c r="W1056" t="s">
        <v>82</v>
      </c>
      <c r="X1056">
        <v>4</v>
      </c>
    </row>
    <row r="1057" spans="2:24">
      <c r="B1057" t="s">
        <v>1215</v>
      </c>
      <c r="C1057" t="s">
        <v>160</v>
      </c>
      <c r="D1057" t="s">
        <v>41</v>
      </c>
      <c r="E1057" t="s">
        <v>3549</v>
      </c>
      <c r="F1057" t="s">
        <v>153</v>
      </c>
      <c r="G1057" t="s">
        <v>96</v>
      </c>
      <c r="H1057">
        <v>30</v>
      </c>
      <c r="I1057" t="s">
        <v>3550</v>
      </c>
      <c r="J1057" t="s">
        <v>79</v>
      </c>
      <c r="K1057" t="s">
        <v>43</v>
      </c>
      <c r="L1057" t="s">
        <v>91</v>
      </c>
      <c r="M1057" t="s">
        <v>92</v>
      </c>
      <c r="N1057" t="s">
        <v>80</v>
      </c>
      <c r="O1057" t="s">
        <v>20</v>
      </c>
      <c r="P1057">
        <v>2</v>
      </c>
      <c r="Q1057">
        <v>1000</v>
      </c>
      <c r="R1057">
        <v>81</v>
      </c>
      <c r="S1057" t="s">
        <v>78</v>
      </c>
      <c r="T1057" t="s">
        <v>30</v>
      </c>
      <c r="U1057" t="s">
        <v>4758</v>
      </c>
      <c r="V1057" t="s">
        <v>36</v>
      </c>
      <c r="W1057" t="s">
        <v>82</v>
      </c>
      <c r="X1057">
        <v>4</v>
      </c>
    </row>
    <row r="1058" spans="2:24">
      <c r="B1058" t="s">
        <v>1216</v>
      </c>
      <c r="C1058" t="s">
        <v>160</v>
      </c>
      <c r="D1058" t="s">
        <v>41</v>
      </c>
      <c r="E1058" t="s">
        <v>3549</v>
      </c>
      <c r="F1058" t="s">
        <v>153</v>
      </c>
      <c r="G1058" t="s">
        <v>96</v>
      </c>
      <c r="H1058">
        <v>30</v>
      </c>
      <c r="I1058" t="s">
        <v>3550</v>
      </c>
      <c r="J1058" t="s">
        <v>30</v>
      </c>
      <c r="K1058" t="s">
        <v>43</v>
      </c>
      <c r="L1058" t="s">
        <v>91</v>
      </c>
      <c r="M1058" t="s">
        <v>92</v>
      </c>
      <c r="N1058" t="s">
        <v>80</v>
      </c>
      <c r="O1058" t="s">
        <v>20</v>
      </c>
      <c r="P1058">
        <v>2</v>
      </c>
      <c r="Q1058">
        <v>1000</v>
      </c>
      <c r="R1058">
        <v>81</v>
      </c>
      <c r="S1058" t="s">
        <v>78</v>
      </c>
      <c r="T1058" t="s">
        <v>30</v>
      </c>
      <c r="U1058" t="s">
        <v>4759</v>
      </c>
      <c r="V1058" t="s">
        <v>36</v>
      </c>
      <c r="W1058" t="s">
        <v>82</v>
      </c>
      <c r="X1058">
        <v>4</v>
      </c>
    </row>
    <row r="1059" spans="2:24">
      <c r="B1059" t="s">
        <v>1217</v>
      </c>
      <c r="C1059" t="s">
        <v>160</v>
      </c>
      <c r="D1059" t="s">
        <v>55</v>
      </c>
      <c r="E1059" t="s">
        <v>3549</v>
      </c>
      <c r="F1059" t="s">
        <v>153</v>
      </c>
      <c r="G1059" t="s">
        <v>96</v>
      </c>
      <c r="H1059">
        <v>31</v>
      </c>
      <c r="I1059" t="s">
        <v>3550</v>
      </c>
      <c r="J1059" t="s">
        <v>63</v>
      </c>
      <c r="K1059" t="s">
        <v>42</v>
      </c>
      <c r="L1059" t="s">
        <v>91</v>
      </c>
      <c r="M1059" t="s">
        <v>92</v>
      </c>
      <c r="N1059" t="s">
        <v>80</v>
      </c>
      <c r="O1059" t="s">
        <v>20</v>
      </c>
      <c r="P1059">
        <v>2.2000000000000002</v>
      </c>
      <c r="Q1059">
        <v>1000</v>
      </c>
      <c r="R1059">
        <v>84</v>
      </c>
      <c r="S1059" t="s">
        <v>78</v>
      </c>
      <c r="T1059" t="s">
        <v>30</v>
      </c>
      <c r="U1059" t="s">
        <v>4760</v>
      </c>
      <c r="V1059" t="s">
        <v>36</v>
      </c>
      <c r="W1059" t="s">
        <v>82</v>
      </c>
      <c r="X1059">
        <v>4</v>
      </c>
    </row>
    <row r="1060" spans="2:24">
      <c r="B1060" t="s">
        <v>1218</v>
      </c>
      <c r="C1060" t="s">
        <v>160</v>
      </c>
      <c r="D1060" t="s">
        <v>55</v>
      </c>
      <c r="E1060" t="s">
        <v>3549</v>
      </c>
      <c r="F1060" t="s">
        <v>153</v>
      </c>
      <c r="G1060" t="s">
        <v>96</v>
      </c>
      <c r="H1060">
        <v>31</v>
      </c>
      <c r="I1060" t="s">
        <v>3550</v>
      </c>
      <c r="J1060" t="s">
        <v>28</v>
      </c>
      <c r="K1060" t="s">
        <v>42</v>
      </c>
      <c r="L1060" t="s">
        <v>91</v>
      </c>
      <c r="M1060" t="s">
        <v>92</v>
      </c>
      <c r="N1060" t="s">
        <v>80</v>
      </c>
      <c r="O1060" t="s">
        <v>20</v>
      </c>
      <c r="P1060">
        <v>2.2000000000000002</v>
      </c>
      <c r="Q1060">
        <v>1000</v>
      </c>
      <c r="R1060">
        <v>84</v>
      </c>
      <c r="S1060" t="s">
        <v>78</v>
      </c>
      <c r="T1060" t="s">
        <v>30</v>
      </c>
      <c r="U1060" t="s">
        <v>4761</v>
      </c>
      <c r="V1060" t="s">
        <v>36</v>
      </c>
      <c r="W1060" t="s">
        <v>82</v>
      </c>
      <c r="X1060">
        <v>4</v>
      </c>
    </row>
    <row r="1061" spans="2:24">
      <c r="B1061" t="s">
        <v>1219</v>
      </c>
      <c r="C1061" t="s">
        <v>160</v>
      </c>
      <c r="D1061" t="s">
        <v>55</v>
      </c>
      <c r="E1061" t="s">
        <v>3549</v>
      </c>
      <c r="F1061" t="s">
        <v>153</v>
      </c>
      <c r="G1061" t="s">
        <v>96</v>
      </c>
      <c r="H1061">
        <v>31</v>
      </c>
      <c r="I1061" t="s">
        <v>3550</v>
      </c>
      <c r="J1061" t="s">
        <v>79</v>
      </c>
      <c r="K1061" t="s">
        <v>42</v>
      </c>
      <c r="L1061" t="s">
        <v>91</v>
      </c>
      <c r="M1061" t="s">
        <v>92</v>
      </c>
      <c r="N1061" t="s">
        <v>80</v>
      </c>
      <c r="O1061" t="s">
        <v>20</v>
      </c>
      <c r="P1061">
        <v>2.2000000000000002</v>
      </c>
      <c r="Q1061">
        <v>1000</v>
      </c>
      <c r="R1061">
        <v>84</v>
      </c>
      <c r="S1061" t="s">
        <v>78</v>
      </c>
      <c r="T1061" t="s">
        <v>30</v>
      </c>
      <c r="U1061" t="s">
        <v>4762</v>
      </c>
      <c r="V1061" t="s">
        <v>36</v>
      </c>
      <c r="W1061" t="s">
        <v>82</v>
      </c>
      <c r="X1061">
        <v>4</v>
      </c>
    </row>
    <row r="1062" spans="2:24">
      <c r="B1062" t="s">
        <v>1220</v>
      </c>
      <c r="C1062" t="s">
        <v>160</v>
      </c>
      <c r="D1062" t="s">
        <v>55</v>
      </c>
      <c r="E1062" t="s">
        <v>3549</v>
      </c>
      <c r="F1062" t="s">
        <v>153</v>
      </c>
      <c r="G1062" t="s">
        <v>96</v>
      </c>
      <c r="H1062">
        <v>31</v>
      </c>
      <c r="I1062" t="s">
        <v>3550</v>
      </c>
      <c r="J1062" t="s">
        <v>30</v>
      </c>
      <c r="K1062" t="s">
        <v>42</v>
      </c>
      <c r="L1062" t="s">
        <v>91</v>
      </c>
      <c r="M1062" t="s">
        <v>92</v>
      </c>
      <c r="N1062" t="s">
        <v>80</v>
      </c>
      <c r="O1062" t="s">
        <v>20</v>
      </c>
      <c r="P1062">
        <v>2.2000000000000002</v>
      </c>
      <c r="Q1062">
        <v>1000</v>
      </c>
      <c r="R1062">
        <v>84</v>
      </c>
      <c r="S1062" t="s">
        <v>78</v>
      </c>
      <c r="T1062" t="s">
        <v>30</v>
      </c>
      <c r="U1062" t="s">
        <v>4763</v>
      </c>
      <c r="V1062" t="s">
        <v>36</v>
      </c>
      <c r="W1062" t="s">
        <v>82</v>
      </c>
      <c r="X1062">
        <v>4</v>
      </c>
    </row>
    <row r="1063" spans="2:24">
      <c r="B1063" t="s">
        <v>1221</v>
      </c>
      <c r="C1063" t="s">
        <v>160</v>
      </c>
      <c r="D1063" t="s">
        <v>41</v>
      </c>
      <c r="E1063" t="s">
        <v>3549</v>
      </c>
      <c r="F1063" t="s">
        <v>153</v>
      </c>
      <c r="G1063" t="s">
        <v>96</v>
      </c>
      <c r="H1063">
        <v>36</v>
      </c>
      <c r="I1063" t="s">
        <v>3550</v>
      </c>
      <c r="J1063" t="s">
        <v>63</v>
      </c>
      <c r="K1063" t="s">
        <v>43</v>
      </c>
      <c r="L1063" t="s">
        <v>91</v>
      </c>
      <c r="M1063" t="s">
        <v>92</v>
      </c>
      <c r="N1063" t="s">
        <v>80</v>
      </c>
      <c r="O1063" t="s">
        <v>20</v>
      </c>
      <c r="P1063">
        <v>2</v>
      </c>
      <c r="Q1063">
        <v>1200</v>
      </c>
      <c r="R1063">
        <v>81</v>
      </c>
      <c r="S1063" t="s">
        <v>78</v>
      </c>
      <c r="T1063" t="s">
        <v>30</v>
      </c>
      <c r="U1063" t="s">
        <v>4764</v>
      </c>
      <c r="V1063" t="s">
        <v>36</v>
      </c>
      <c r="W1063" t="s">
        <v>82</v>
      </c>
      <c r="X1063">
        <v>4</v>
      </c>
    </row>
    <row r="1064" spans="2:24">
      <c r="B1064" t="s">
        <v>1222</v>
      </c>
      <c r="C1064" t="s">
        <v>160</v>
      </c>
      <c r="D1064" t="s">
        <v>41</v>
      </c>
      <c r="E1064" t="s">
        <v>3549</v>
      </c>
      <c r="F1064" t="s">
        <v>153</v>
      </c>
      <c r="G1064" t="s">
        <v>96</v>
      </c>
      <c r="H1064">
        <v>36</v>
      </c>
      <c r="I1064" t="s">
        <v>3550</v>
      </c>
      <c r="J1064" t="s">
        <v>28</v>
      </c>
      <c r="K1064" t="s">
        <v>43</v>
      </c>
      <c r="L1064" t="s">
        <v>91</v>
      </c>
      <c r="M1064" t="s">
        <v>92</v>
      </c>
      <c r="N1064" t="s">
        <v>80</v>
      </c>
      <c r="O1064" t="s">
        <v>20</v>
      </c>
      <c r="P1064">
        <v>2</v>
      </c>
      <c r="Q1064">
        <v>1200</v>
      </c>
      <c r="R1064">
        <v>81</v>
      </c>
      <c r="S1064" t="s">
        <v>78</v>
      </c>
      <c r="T1064" t="s">
        <v>30</v>
      </c>
      <c r="U1064" t="s">
        <v>4765</v>
      </c>
      <c r="V1064" t="s">
        <v>36</v>
      </c>
      <c r="W1064" t="s">
        <v>82</v>
      </c>
      <c r="X1064">
        <v>4</v>
      </c>
    </row>
    <row r="1065" spans="2:24">
      <c r="B1065" t="s">
        <v>1223</v>
      </c>
      <c r="C1065" t="s">
        <v>160</v>
      </c>
      <c r="D1065" t="s">
        <v>41</v>
      </c>
      <c r="E1065" t="s">
        <v>3549</v>
      </c>
      <c r="F1065" t="s">
        <v>153</v>
      </c>
      <c r="G1065" t="s">
        <v>96</v>
      </c>
      <c r="H1065">
        <v>36</v>
      </c>
      <c r="I1065" t="s">
        <v>3550</v>
      </c>
      <c r="J1065" t="s">
        <v>79</v>
      </c>
      <c r="K1065" t="s">
        <v>43</v>
      </c>
      <c r="L1065" t="s">
        <v>91</v>
      </c>
      <c r="M1065" t="s">
        <v>92</v>
      </c>
      <c r="N1065" t="s">
        <v>80</v>
      </c>
      <c r="O1065" t="s">
        <v>20</v>
      </c>
      <c r="P1065">
        <v>2</v>
      </c>
      <c r="Q1065">
        <v>1200</v>
      </c>
      <c r="R1065">
        <v>81</v>
      </c>
      <c r="S1065" t="s">
        <v>78</v>
      </c>
      <c r="T1065" t="s">
        <v>30</v>
      </c>
      <c r="U1065" t="s">
        <v>4766</v>
      </c>
      <c r="V1065" t="s">
        <v>36</v>
      </c>
      <c r="W1065" t="s">
        <v>82</v>
      </c>
      <c r="X1065">
        <v>4</v>
      </c>
    </row>
    <row r="1066" spans="2:24">
      <c r="B1066" t="s">
        <v>1224</v>
      </c>
      <c r="C1066" t="s">
        <v>160</v>
      </c>
      <c r="D1066" t="s">
        <v>41</v>
      </c>
      <c r="E1066" t="s">
        <v>3549</v>
      </c>
      <c r="F1066" t="s">
        <v>153</v>
      </c>
      <c r="G1066" t="s">
        <v>96</v>
      </c>
      <c r="H1066">
        <v>36</v>
      </c>
      <c r="I1066" t="s">
        <v>3550</v>
      </c>
      <c r="J1066" t="s">
        <v>30</v>
      </c>
      <c r="K1066" t="s">
        <v>43</v>
      </c>
      <c r="L1066" t="s">
        <v>91</v>
      </c>
      <c r="M1066" t="s">
        <v>92</v>
      </c>
      <c r="N1066" t="s">
        <v>80</v>
      </c>
      <c r="O1066" t="s">
        <v>20</v>
      </c>
      <c r="P1066">
        <v>2</v>
      </c>
      <c r="Q1066">
        <v>1200</v>
      </c>
      <c r="R1066">
        <v>81</v>
      </c>
      <c r="S1066" t="s">
        <v>78</v>
      </c>
      <c r="T1066" t="s">
        <v>30</v>
      </c>
      <c r="U1066" t="s">
        <v>4767</v>
      </c>
      <c r="V1066" t="s">
        <v>36</v>
      </c>
      <c r="W1066" t="s">
        <v>82</v>
      </c>
      <c r="X1066">
        <v>4</v>
      </c>
    </row>
    <row r="1067" spans="2:24">
      <c r="B1067" t="s">
        <v>1225</v>
      </c>
      <c r="C1067" t="s">
        <v>160</v>
      </c>
      <c r="D1067" t="s">
        <v>55</v>
      </c>
      <c r="E1067" t="s">
        <v>3549</v>
      </c>
      <c r="F1067" t="s">
        <v>153</v>
      </c>
      <c r="G1067" t="s">
        <v>96</v>
      </c>
      <c r="H1067">
        <v>37</v>
      </c>
      <c r="I1067" t="s">
        <v>3550</v>
      </c>
      <c r="J1067" t="s">
        <v>63</v>
      </c>
      <c r="K1067" t="s">
        <v>42</v>
      </c>
      <c r="L1067" t="s">
        <v>91</v>
      </c>
      <c r="M1067" t="s">
        <v>92</v>
      </c>
      <c r="N1067" t="s">
        <v>80</v>
      </c>
      <c r="O1067" t="s">
        <v>35</v>
      </c>
      <c r="P1067">
        <v>2.9</v>
      </c>
      <c r="Q1067">
        <v>1200</v>
      </c>
      <c r="R1067">
        <v>84</v>
      </c>
      <c r="S1067" t="s">
        <v>78</v>
      </c>
      <c r="T1067" t="s">
        <v>30</v>
      </c>
      <c r="U1067" t="s">
        <v>4768</v>
      </c>
      <c r="V1067" t="s">
        <v>36</v>
      </c>
      <c r="W1067" t="s">
        <v>82</v>
      </c>
      <c r="X1067">
        <v>4</v>
      </c>
    </row>
    <row r="1068" spans="2:24">
      <c r="B1068" t="s">
        <v>1226</v>
      </c>
      <c r="C1068" t="s">
        <v>160</v>
      </c>
      <c r="D1068" t="s">
        <v>55</v>
      </c>
      <c r="E1068" t="s">
        <v>3549</v>
      </c>
      <c r="F1068" t="s">
        <v>153</v>
      </c>
      <c r="G1068" t="s">
        <v>96</v>
      </c>
      <c r="H1068">
        <v>37</v>
      </c>
      <c r="I1068" t="s">
        <v>3550</v>
      </c>
      <c r="J1068" t="s">
        <v>28</v>
      </c>
      <c r="K1068" t="s">
        <v>42</v>
      </c>
      <c r="L1068" t="s">
        <v>91</v>
      </c>
      <c r="M1068" t="s">
        <v>92</v>
      </c>
      <c r="N1068" t="s">
        <v>80</v>
      </c>
      <c r="O1068" t="s">
        <v>35</v>
      </c>
      <c r="P1068">
        <v>2.9</v>
      </c>
      <c r="Q1068">
        <v>1200</v>
      </c>
      <c r="R1068">
        <v>84</v>
      </c>
      <c r="S1068" t="s">
        <v>78</v>
      </c>
      <c r="T1068" t="s">
        <v>30</v>
      </c>
      <c r="U1068" t="s">
        <v>4769</v>
      </c>
      <c r="V1068" t="s">
        <v>36</v>
      </c>
      <c r="W1068" t="s">
        <v>82</v>
      </c>
      <c r="X1068">
        <v>4</v>
      </c>
    </row>
    <row r="1069" spans="2:24">
      <c r="B1069" t="s">
        <v>1227</v>
      </c>
      <c r="C1069" t="s">
        <v>160</v>
      </c>
      <c r="D1069" t="s">
        <v>55</v>
      </c>
      <c r="E1069" t="s">
        <v>3549</v>
      </c>
      <c r="F1069" t="s">
        <v>153</v>
      </c>
      <c r="G1069" t="s">
        <v>96</v>
      </c>
      <c r="H1069">
        <v>37</v>
      </c>
      <c r="I1069" t="s">
        <v>3550</v>
      </c>
      <c r="J1069" t="s">
        <v>79</v>
      </c>
      <c r="K1069" t="s">
        <v>42</v>
      </c>
      <c r="L1069" t="s">
        <v>91</v>
      </c>
      <c r="M1069" t="s">
        <v>92</v>
      </c>
      <c r="N1069" t="s">
        <v>80</v>
      </c>
      <c r="O1069" t="s">
        <v>35</v>
      </c>
      <c r="P1069">
        <v>2.9</v>
      </c>
      <c r="Q1069">
        <v>1200</v>
      </c>
      <c r="R1069">
        <v>84</v>
      </c>
      <c r="S1069" t="s">
        <v>78</v>
      </c>
      <c r="T1069" t="s">
        <v>30</v>
      </c>
      <c r="U1069" t="s">
        <v>4770</v>
      </c>
      <c r="V1069" t="s">
        <v>36</v>
      </c>
      <c r="W1069" t="s">
        <v>82</v>
      </c>
      <c r="X1069">
        <v>4</v>
      </c>
    </row>
    <row r="1070" spans="2:24">
      <c r="B1070" t="s">
        <v>1228</v>
      </c>
      <c r="C1070" t="s">
        <v>160</v>
      </c>
      <c r="D1070" t="s">
        <v>55</v>
      </c>
      <c r="E1070" t="s">
        <v>3549</v>
      </c>
      <c r="F1070" t="s">
        <v>153</v>
      </c>
      <c r="G1070" t="s">
        <v>96</v>
      </c>
      <c r="H1070">
        <v>37</v>
      </c>
      <c r="I1070" t="s">
        <v>3550</v>
      </c>
      <c r="J1070" t="s">
        <v>30</v>
      </c>
      <c r="K1070" t="s">
        <v>42</v>
      </c>
      <c r="L1070" t="s">
        <v>91</v>
      </c>
      <c r="M1070" t="s">
        <v>92</v>
      </c>
      <c r="N1070" t="s">
        <v>80</v>
      </c>
      <c r="O1070" t="s">
        <v>35</v>
      </c>
      <c r="P1070">
        <v>2.9</v>
      </c>
      <c r="Q1070">
        <v>1200</v>
      </c>
      <c r="R1070">
        <v>84</v>
      </c>
      <c r="S1070" t="s">
        <v>78</v>
      </c>
      <c r="T1070" t="s">
        <v>30</v>
      </c>
      <c r="U1070" t="s">
        <v>4771</v>
      </c>
      <c r="V1070" t="s">
        <v>36</v>
      </c>
      <c r="W1070" t="s">
        <v>82</v>
      </c>
      <c r="X1070">
        <v>4</v>
      </c>
    </row>
    <row r="1071" spans="2:24">
      <c r="B1071" t="s">
        <v>1229</v>
      </c>
      <c r="C1071" t="s">
        <v>160</v>
      </c>
      <c r="D1071" t="s">
        <v>55</v>
      </c>
      <c r="E1071" t="s">
        <v>3549</v>
      </c>
      <c r="F1071" t="s">
        <v>153</v>
      </c>
      <c r="G1071" t="s">
        <v>96</v>
      </c>
      <c r="H1071">
        <v>39</v>
      </c>
      <c r="I1071" t="s">
        <v>3550</v>
      </c>
      <c r="J1071" t="s">
        <v>63</v>
      </c>
      <c r="K1071" t="s">
        <v>42</v>
      </c>
      <c r="L1071" t="s">
        <v>91</v>
      </c>
      <c r="M1071" t="s">
        <v>92</v>
      </c>
      <c r="N1071" t="s">
        <v>80</v>
      </c>
      <c r="O1071" t="s">
        <v>35</v>
      </c>
      <c r="P1071">
        <v>2.9</v>
      </c>
      <c r="Q1071">
        <v>1200</v>
      </c>
      <c r="R1071">
        <v>87</v>
      </c>
      <c r="S1071" t="s">
        <v>78</v>
      </c>
      <c r="T1071" t="s">
        <v>30</v>
      </c>
      <c r="U1071" t="s">
        <v>4772</v>
      </c>
      <c r="V1071" t="s">
        <v>36</v>
      </c>
      <c r="W1071" t="s">
        <v>82</v>
      </c>
      <c r="X1071">
        <v>4</v>
      </c>
    </row>
    <row r="1072" spans="2:24">
      <c r="B1072" t="s">
        <v>1230</v>
      </c>
      <c r="C1072" t="s">
        <v>160</v>
      </c>
      <c r="D1072" t="s">
        <v>55</v>
      </c>
      <c r="E1072" t="s">
        <v>3549</v>
      </c>
      <c r="F1072" t="s">
        <v>153</v>
      </c>
      <c r="G1072" t="s">
        <v>96</v>
      </c>
      <c r="H1072">
        <v>39</v>
      </c>
      <c r="I1072" t="s">
        <v>3550</v>
      </c>
      <c r="J1072" t="s">
        <v>28</v>
      </c>
      <c r="K1072" t="s">
        <v>42</v>
      </c>
      <c r="L1072" t="s">
        <v>91</v>
      </c>
      <c r="M1072" t="s">
        <v>92</v>
      </c>
      <c r="N1072" t="s">
        <v>80</v>
      </c>
      <c r="O1072" t="s">
        <v>35</v>
      </c>
      <c r="P1072">
        <v>2.9</v>
      </c>
      <c r="Q1072">
        <v>1200</v>
      </c>
      <c r="R1072">
        <v>87</v>
      </c>
      <c r="S1072" t="s">
        <v>78</v>
      </c>
      <c r="T1072" t="s">
        <v>30</v>
      </c>
      <c r="U1072" t="s">
        <v>4773</v>
      </c>
      <c r="V1072" t="s">
        <v>36</v>
      </c>
      <c r="W1072" t="s">
        <v>82</v>
      </c>
      <c r="X1072">
        <v>4</v>
      </c>
    </row>
    <row r="1073" spans="2:24">
      <c r="B1073" t="s">
        <v>1231</v>
      </c>
      <c r="C1073" t="s">
        <v>160</v>
      </c>
      <c r="D1073" t="s">
        <v>55</v>
      </c>
      <c r="E1073" t="s">
        <v>3549</v>
      </c>
      <c r="F1073" t="s">
        <v>153</v>
      </c>
      <c r="G1073" t="s">
        <v>96</v>
      </c>
      <c r="H1073">
        <v>39</v>
      </c>
      <c r="I1073" t="s">
        <v>3550</v>
      </c>
      <c r="J1073" t="s">
        <v>79</v>
      </c>
      <c r="K1073" t="s">
        <v>42</v>
      </c>
      <c r="L1073" t="s">
        <v>91</v>
      </c>
      <c r="M1073" t="s">
        <v>92</v>
      </c>
      <c r="N1073" t="s">
        <v>80</v>
      </c>
      <c r="O1073" t="s">
        <v>35</v>
      </c>
      <c r="P1073">
        <v>2.9</v>
      </c>
      <c r="Q1073">
        <v>1200</v>
      </c>
      <c r="R1073">
        <v>87</v>
      </c>
      <c r="S1073" t="s">
        <v>78</v>
      </c>
      <c r="T1073" t="s">
        <v>30</v>
      </c>
      <c r="U1073" t="s">
        <v>4774</v>
      </c>
      <c r="V1073" t="s">
        <v>36</v>
      </c>
      <c r="W1073" t="s">
        <v>82</v>
      </c>
      <c r="X1073">
        <v>4</v>
      </c>
    </row>
    <row r="1074" spans="2:24">
      <c r="B1074" t="s">
        <v>1232</v>
      </c>
      <c r="C1074" t="s">
        <v>160</v>
      </c>
      <c r="D1074" t="s">
        <v>55</v>
      </c>
      <c r="E1074" t="s">
        <v>3549</v>
      </c>
      <c r="F1074" t="s">
        <v>153</v>
      </c>
      <c r="G1074" t="s">
        <v>96</v>
      </c>
      <c r="H1074">
        <v>39</v>
      </c>
      <c r="I1074" t="s">
        <v>3550</v>
      </c>
      <c r="J1074" t="s">
        <v>30</v>
      </c>
      <c r="K1074" t="s">
        <v>42</v>
      </c>
      <c r="L1074" t="s">
        <v>91</v>
      </c>
      <c r="M1074" t="s">
        <v>92</v>
      </c>
      <c r="N1074" t="s">
        <v>80</v>
      </c>
      <c r="O1074" t="s">
        <v>35</v>
      </c>
      <c r="P1074">
        <v>2.9</v>
      </c>
      <c r="Q1074">
        <v>1200</v>
      </c>
      <c r="R1074">
        <v>87</v>
      </c>
      <c r="S1074" t="s">
        <v>78</v>
      </c>
      <c r="T1074" t="s">
        <v>30</v>
      </c>
      <c r="U1074" t="s">
        <v>4775</v>
      </c>
      <c r="V1074" t="s">
        <v>36</v>
      </c>
      <c r="W1074" t="s">
        <v>82</v>
      </c>
      <c r="X1074">
        <v>4</v>
      </c>
    </row>
    <row r="1075" spans="2:24">
      <c r="B1075" t="s">
        <v>1233</v>
      </c>
      <c r="C1075" t="s">
        <v>160</v>
      </c>
      <c r="D1075" t="s">
        <v>41</v>
      </c>
      <c r="E1075" t="s">
        <v>3549</v>
      </c>
      <c r="F1075" t="s">
        <v>154</v>
      </c>
      <c r="G1075" t="s">
        <v>90</v>
      </c>
      <c r="H1075">
        <v>18</v>
      </c>
      <c r="I1075" t="s">
        <v>3550</v>
      </c>
      <c r="J1075" t="s">
        <v>63</v>
      </c>
      <c r="K1075" t="s">
        <v>43</v>
      </c>
      <c r="L1075" t="s">
        <v>91</v>
      </c>
      <c r="M1075" t="s">
        <v>92</v>
      </c>
      <c r="N1075" t="s">
        <v>33</v>
      </c>
      <c r="O1075" t="s">
        <v>3552</v>
      </c>
      <c r="P1075">
        <v>1.7</v>
      </c>
      <c r="Q1075">
        <v>600</v>
      </c>
      <c r="R1075">
        <v>78</v>
      </c>
      <c r="S1075" t="s">
        <v>78</v>
      </c>
      <c r="T1075" t="s">
        <v>30</v>
      </c>
      <c r="U1075" t="s">
        <v>4812</v>
      </c>
      <c r="V1075" t="s">
        <v>36</v>
      </c>
      <c r="W1075" t="s">
        <v>82</v>
      </c>
      <c r="X1075">
        <v>4</v>
      </c>
    </row>
    <row r="1076" spans="2:24">
      <c r="B1076" t="s">
        <v>1234</v>
      </c>
      <c r="C1076" t="s">
        <v>160</v>
      </c>
      <c r="D1076" t="s">
        <v>41</v>
      </c>
      <c r="E1076" t="s">
        <v>3549</v>
      </c>
      <c r="F1076" t="s">
        <v>154</v>
      </c>
      <c r="G1076" t="s">
        <v>90</v>
      </c>
      <c r="H1076">
        <v>18</v>
      </c>
      <c r="I1076" t="s">
        <v>3550</v>
      </c>
      <c r="J1076" t="s">
        <v>28</v>
      </c>
      <c r="K1076" t="s">
        <v>43</v>
      </c>
      <c r="L1076" t="s">
        <v>91</v>
      </c>
      <c r="M1076" t="s">
        <v>92</v>
      </c>
      <c r="N1076" t="s">
        <v>33</v>
      </c>
      <c r="O1076" t="s">
        <v>3552</v>
      </c>
      <c r="P1076">
        <v>1.7</v>
      </c>
      <c r="Q1076">
        <v>600</v>
      </c>
      <c r="R1076">
        <v>78</v>
      </c>
      <c r="S1076" t="s">
        <v>78</v>
      </c>
      <c r="T1076" t="s">
        <v>30</v>
      </c>
      <c r="U1076" t="s">
        <v>4813</v>
      </c>
      <c r="V1076" t="s">
        <v>36</v>
      </c>
      <c r="W1076" t="s">
        <v>82</v>
      </c>
      <c r="X1076">
        <v>4</v>
      </c>
    </row>
    <row r="1077" spans="2:24">
      <c r="B1077" t="s">
        <v>1235</v>
      </c>
      <c r="C1077" t="s">
        <v>160</v>
      </c>
      <c r="D1077" t="s">
        <v>41</v>
      </c>
      <c r="E1077" t="s">
        <v>3549</v>
      </c>
      <c r="F1077" t="s">
        <v>154</v>
      </c>
      <c r="G1077" t="s">
        <v>90</v>
      </c>
      <c r="H1077">
        <v>18</v>
      </c>
      <c r="I1077" t="s">
        <v>3550</v>
      </c>
      <c r="J1077" t="s">
        <v>79</v>
      </c>
      <c r="K1077" t="s">
        <v>43</v>
      </c>
      <c r="L1077" t="s">
        <v>91</v>
      </c>
      <c r="M1077" t="s">
        <v>92</v>
      </c>
      <c r="N1077" t="s">
        <v>33</v>
      </c>
      <c r="O1077" t="s">
        <v>3552</v>
      </c>
      <c r="P1077">
        <v>1.7</v>
      </c>
      <c r="Q1077">
        <v>600</v>
      </c>
      <c r="R1077">
        <v>78</v>
      </c>
      <c r="S1077" t="s">
        <v>78</v>
      </c>
      <c r="T1077" t="s">
        <v>30</v>
      </c>
      <c r="U1077" t="s">
        <v>4814</v>
      </c>
      <c r="V1077" t="s">
        <v>36</v>
      </c>
      <c r="W1077" t="s">
        <v>82</v>
      </c>
      <c r="X1077">
        <v>4</v>
      </c>
    </row>
    <row r="1078" spans="2:24">
      <c r="B1078" t="s">
        <v>1236</v>
      </c>
      <c r="C1078" t="s">
        <v>160</v>
      </c>
      <c r="D1078" t="s">
        <v>41</v>
      </c>
      <c r="E1078" t="s">
        <v>3549</v>
      </c>
      <c r="F1078" t="s">
        <v>154</v>
      </c>
      <c r="G1078" t="s">
        <v>90</v>
      </c>
      <c r="H1078">
        <v>18</v>
      </c>
      <c r="I1078" t="s">
        <v>3550</v>
      </c>
      <c r="J1078" t="s">
        <v>30</v>
      </c>
      <c r="K1078" t="s">
        <v>43</v>
      </c>
      <c r="L1078" t="s">
        <v>91</v>
      </c>
      <c r="M1078" t="s">
        <v>92</v>
      </c>
      <c r="N1078" t="s">
        <v>33</v>
      </c>
      <c r="O1078" t="s">
        <v>3552</v>
      </c>
      <c r="P1078">
        <v>1.7</v>
      </c>
      <c r="Q1078">
        <v>600</v>
      </c>
      <c r="R1078">
        <v>78</v>
      </c>
      <c r="S1078" t="s">
        <v>78</v>
      </c>
      <c r="T1078" t="s">
        <v>30</v>
      </c>
      <c r="U1078" t="s">
        <v>4815</v>
      </c>
      <c r="V1078" t="s">
        <v>36</v>
      </c>
      <c r="W1078" t="s">
        <v>82</v>
      </c>
      <c r="X1078">
        <v>4</v>
      </c>
    </row>
    <row r="1079" spans="2:24">
      <c r="B1079" t="s">
        <v>1237</v>
      </c>
      <c r="C1079" t="s">
        <v>160</v>
      </c>
      <c r="D1079" t="s">
        <v>55</v>
      </c>
      <c r="E1079" t="s">
        <v>3549</v>
      </c>
      <c r="F1079" t="s">
        <v>154</v>
      </c>
      <c r="G1079" t="s">
        <v>90</v>
      </c>
      <c r="H1079">
        <v>19</v>
      </c>
      <c r="I1079" t="s">
        <v>3550</v>
      </c>
      <c r="J1079" t="s">
        <v>63</v>
      </c>
      <c r="K1079" t="s">
        <v>42</v>
      </c>
      <c r="L1079" t="s">
        <v>91</v>
      </c>
      <c r="M1079" t="s">
        <v>92</v>
      </c>
      <c r="N1079" t="s">
        <v>33</v>
      </c>
      <c r="O1079" t="s">
        <v>20</v>
      </c>
      <c r="P1079">
        <v>0.8</v>
      </c>
      <c r="Q1079">
        <v>600</v>
      </c>
      <c r="R1079">
        <v>81</v>
      </c>
      <c r="S1079" t="s">
        <v>78</v>
      </c>
      <c r="T1079" t="s">
        <v>30</v>
      </c>
      <c r="U1079" t="s">
        <v>4816</v>
      </c>
      <c r="V1079" t="s">
        <v>36</v>
      </c>
      <c r="W1079" t="s">
        <v>82</v>
      </c>
      <c r="X1079">
        <v>4</v>
      </c>
    </row>
    <row r="1080" spans="2:24">
      <c r="B1080" t="s">
        <v>1238</v>
      </c>
      <c r="C1080" t="s">
        <v>160</v>
      </c>
      <c r="D1080" t="s">
        <v>55</v>
      </c>
      <c r="E1080" t="s">
        <v>3549</v>
      </c>
      <c r="F1080" t="s">
        <v>154</v>
      </c>
      <c r="G1080" t="s">
        <v>90</v>
      </c>
      <c r="H1080">
        <v>19</v>
      </c>
      <c r="I1080" t="s">
        <v>3550</v>
      </c>
      <c r="J1080" t="s">
        <v>28</v>
      </c>
      <c r="K1080" t="s">
        <v>42</v>
      </c>
      <c r="L1080" t="s">
        <v>91</v>
      </c>
      <c r="M1080" t="s">
        <v>92</v>
      </c>
      <c r="N1080" t="s">
        <v>33</v>
      </c>
      <c r="O1080" t="s">
        <v>20</v>
      </c>
      <c r="P1080">
        <v>0.8</v>
      </c>
      <c r="Q1080">
        <v>600</v>
      </c>
      <c r="R1080">
        <v>81</v>
      </c>
      <c r="S1080" t="s">
        <v>78</v>
      </c>
      <c r="T1080" t="s">
        <v>30</v>
      </c>
      <c r="U1080" t="s">
        <v>4817</v>
      </c>
      <c r="V1080" t="s">
        <v>36</v>
      </c>
      <c r="W1080" t="s">
        <v>82</v>
      </c>
      <c r="X1080">
        <v>4</v>
      </c>
    </row>
    <row r="1081" spans="2:24">
      <c r="B1081" t="s">
        <v>1239</v>
      </c>
      <c r="C1081" t="s">
        <v>160</v>
      </c>
      <c r="D1081" t="s">
        <v>55</v>
      </c>
      <c r="E1081" t="s">
        <v>3549</v>
      </c>
      <c r="F1081" t="s">
        <v>154</v>
      </c>
      <c r="G1081" t="s">
        <v>90</v>
      </c>
      <c r="H1081">
        <v>19</v>
      </c>
      <c r="I1081" t="s">
        <v>3550</v>
      </c>
      <c r="J1081" t="s">
        <v>79</v>
      </c>
      <c r="K1081" t="s">
        <v>42</v>
      </c>
      <c r="L1081" t="s">
        <v>91</v>
      </c>
      <c r="M1081" t="s">
        <v>92</v>
      </c>
      <c r="N1081" t="s">
        <v>33</v>
      </c>
      <c r="O1081" t="s">
        <v>20</v>
      </c>
      <c r="P1081">
        <v>0.8</v>
      </c>
      <c r="Q1081">
        <v>600</v>
      </c>
      <c r="R1081">
        <v>81</v>
      </c>
      <c r="S1081" t="s">
        <v>78</v>
      </c>
      <c r="T1081" t="s">
        <v>30</v>
      </c>
      <c r="U1081" t="s">
        <v>4818</v>
      </c>
      <c r="V1081" t="s">
        <v>36</v>
      </c>
      <c r="W1081" t="s">
        <v>82</v>
      </c>
      <c r="X1081">
        <v>4</v>
      </c>
    </row>
    <row r="1082" spans="2:24">
      <c r="B1082" t="s">
        <v>1240</v>
      </c>
      <c r="C1082" t="s">
        <v>160</v>
      </c>
      <c r="D1082" t="s">
        <v>55</v>
      </c>
      <c r="E1082" t="s">
        <v>3549</v>
      </c>
      <c r="F1082" t="s">
        <v>154</v>
      </c>
      <c r="G1082" t="s">
        <v>90</v>
      </c>
      <c r="H1082">
        <v>19</v>
      </c>
      <c r="I1082" t="s">
        <v>3550</v>
      </c>
      <c r="J1082" t="s">
        <v>30</v>
      </c>
      <c r="K1082" t="s">
        <v>42</v>
      </c>
      <c r="L1082" t="s">
        <v>91</v>
      </c>
      <c r="M1082" t="s">
        <v>92</v>
      </c>
      <c r="N1082" t="s">
        <v>33</v>
      </c>
      <c r="O1082" t="s">
        <v>20</v>
      </c>
      <c r="P1082">
        <v>0.8</v>
      </c>
      <c r="Q1082">
        <v>600</v>
      </c>
      <c r="R1082">
        <v>81</v>
      </c>
      <c r="S1082" t="s">
        <v>78</v>
      </c>
      <c r="T1082" t="s">
        <v>30</v>
      </c>
      <c r="U1082" t="s">
        <v>4819</v>
      </c>
      <c r="V1082" t="s">
        <v>36</v>
      </c>
      <c r="W1082" t="s">
        <v>82</v>
      </c>
      <c r="X1082">
        <v>4</v>
      </c>
    </row>
    <row r="1083" spans="2:24">
      <c r="B1083" t="s">
        <v>1241</v>
      </c>
      <c r="C1083" t="s">
        <v>160</v>
      </c>
      <c r="D1083" t="s">
        <v>41</v>
      </c>
      <c r="E1083" t="s">
        <v>3549</v>
      </c>
      <c r="F1083" t="s">
        <v>154</v>
      </c>
      <c r="G1083" t="s">
        <v>90</v>
      </c>
      <c r="H1083">
        <v>24</v>
      </c>
      <c r="I1083" t="s">
        <v>3550</v>
      </c>
      <c r="J1083" t="s">
        <v>63</v>
      </c>
      <c r="K1083" t="s">
        <v>43</v>
      </c>
      <c r="L1083" t="s">
        <v>91</v>
      </c>
      <c r="M1083" t="s">
        <v>92</v>
      </c>
      <c r="N1083" t="s">
        <v>33</v>
      </c>
      <c r="O1083" t="s">
        <v>3552</v>
      </c>
      <c r="P1083">
        <v>1.7</v>
      </c>
      <c r="Q1083">
        <v>800</v>
      </c>
      <c r="R1083">
        <v>78</v>
      </c>
      <c r="S1083" t="s">
        <v>78</v>
      </c>
      <c r="T1083" t="s">
        <v>30</v>
      </c>
      <c r="U1083" t="s">
        <v>4820</v>
      </c>
      <c r="V1083" t="s">
        <v>36</v>
      </c>
      <c r="W1083" t="s">
        <v>82</v>
      </c>
      <c r="X1083">
        <v>4</v>
      </c>
    </row>
    <row r="1084" spans="2:24">
      <c r="B1084" t="s">
        <v>1242</v>
      </c>
      <c r="C1084" t="s">
        <v>160</v>
      </c>
      <c r="D1084" t="s">
        <v>41</v>
      </c>
      <c r="E1084" t="s">
        <v>3549</v>
      </c>
      <c r="F1084" t="s">
        <v>154</v>
      </c>
      <c r="G1084" t="s">
        <v>90</v>
      </c>
      <c r="H1084">
        <v>24</v>
      </c>
      <c r="I1084" t="s">
        <v>3550</v>
      </c>
      <c r="J1084" t="s">
        <v>28</v>
      </c>
      <c r="K1084" t="s">
        <v>43</v>
      </c>
      <c r="L1084" t="s">
        <v>91</v>
      </c>
      <c r="M1084" t="s">
        <v>92</v>
      </c>
      <c r="N1084" t="s">
        <v>33</v>
      </c>
      <c r="O1084" t="s">
        <v>3552</v>
      </c>
      <c r="P1084">
        <v>1.7</v>
      </c>
      <c r="Q1084">
        <v>800</v>
      </c>
      <c r="R1084">
        <v>78</v>
      </c>
      <c r="S1084" t="s">
        <v>78</v>
      </c>
      <c r="T1084" t="s">
        <v>30</v>
      </c>
      <c r="U1084" t="s">
        <v>4821</v>
      </c>
      <c r="V1084" t="s">
        <v>36</v>
      </c>
      <c r="W1084" t="s">
        <v>82</v>
      </c>
      <c r="X1084">
        <v>4</v>
      </c>
    </row>
    <row r="1085" spans="2:24">
      <c r="B1085" t="s">
        <v>1243</v>
      </c>
      <c r="C1085" t="s">
        <v>160</v>
      </c>
      <c r="D1085" t="s">
        <v>41</v>
      </c>
      <c r="E1085" t="s">
        <v>3549</v>
      </c>
      <c r="F1085" t="s">
        <v>154</v>
      </c>
      <c r="G1085" t="s">
        <v>90</v>
      </c>
      <c r="H1085">
        <v>24</v>
      </c>
      <c r="I1085" t="s">
        <v>3550</v>
      </c>
      <c r="J1085" t="s">
        <v>79</v>
      </c>
      <c r="K1085" t="s">
        <v>43</v>
      </c>
      <c r="L1085" t="s">
        <v>91</v>
      </c>
      <c r="M1085" t="s">
        <v>92</v>
      </c>
      <c r="N1085" t="s">
        <v>33</v>
      </c>
      <c r="O1085" t="s">
        <v>3552</v>
      </c>
      <c r="P1085">
        <v>1.7</v>
      </c>
      <c r="Q1085">
        <v>800</v>
      </c>
      <c r="R1085">
        <v>78</v>
      </c>
      <c r="S1085" t="s">
        <v>78</v>
      </c>
      <c r="T1085" t="s">
        <v>30</v>
      </c>
      <c r="U1085" t="s">
        <v>4822</v>
      </c>
      <c r="V1085" t="s">
        <v>36</v>
      </c>
      <c r="W1085" t="s">
        <v>82</v>
      </c>
      <c r="X1085">
        <v>4</v>
      </c>
    </row>
    <row r="1086" spans="2:24">
      <c r="B1086" t="s">
        <v>1244</v>
      </c>
      <c r="C1086" t="s">
        <v>160</v>
      </c>
      <c r="D1086" t="s">
        <v>41</v>
      </c>
      <c r="E1086" t="s">
        <v>3549</v>
      </c>
      <c r="F1086" t="s">
        <v>154</v>
      </c>
      <c r="G1086" t="s">
        <v>90</v>
      </c>
      <c r="H1086">
        <v>24</v>
      </c>
      <c r="I1086" t="s">
        <v>3550</v>
      </c>
      <c r="J1086" t="s">
        <v>30</v>
      </c>
      <c r="K1086" t="s">
        <v>43</v>
      </c>
      <c r="L1086" t="s">
        <v>91</v>
      </c>
      <c r="M1086" t="s">
        <v>92</v>
      </c>
      <c r="N1086" t="s">
        <v>33</v>
      </c>
      <c r="O1086" t="s">
        <v>3552</v>
      </c>
      <c r="P1086">
        <v>1.7</v>
      </c>
      <c r="Q1086">
        <v>800</v>
      </c>
      <c r="R1086">
        <v>78</v>
      </c>
      <c r="S1086" t="s">
        <v>78</v>
      </c>
      <c r="T1086" t="s">
        <v>30</v>
      </c>
      <c r="U1086" t="s">
        <v>4823</v>
      </c>
      <c r="V1086" t="s">
        <v>36</v>
      </c>
      <c r="W1086" t="s">
        <v>82</v>
      </c>
      <c r="X1086">
        <v>4</v>
      </c>
    </row>
    <row r="1087" spans="2:24">
      <c r="B1087" t="s">
        <v>1245</v>
      </c>
      <c r="C1087" t="s">
        <v>160</v>
      </c>
      <c r="D1087" t="s">
        <v>55</v>
      </c>
      <c r="E1087" t="s">
        <v>3549</v>
      </c>
      <c r="F1087" t="s">
        <v>154</v>
      </c>
      <c r="G1087" t="s">
        <v>90</v>
      </c>
      <c r="H1087">
        <v>25</v>
      </c>
      <c r="I1087" t="s">
        <v>3550</v>
      </c>
      <c r="J1087" t="s">
        <v>63</v>
      </c>
      <c r="K1087" t="s">
        <v>42</v>
      </c>
      <c r="L1087" t="s">
        <v>91</v>
      </c>
      <c r="M1087" t="s">
        <v>92</v>
      </c>
      <c r="N1087" t="s">
        <v>33</v>
      </c>
      <c r="O1087" t="s">
        <v>20</v>
      </c>
      <c r="P1087">
        <v>1.7</v>
      </c>
      <c r="Q1087">
        <v>800</v>
      </c>
      <c r="R1087">
        <v>81</v>
      </c>
      <c r="S1087" t="s">
        <v>78</v>
      </c>
      <c r="T1087" t="s">
        <v>30</v>
      </c>
      <c r="U1087" t="s">
        <v>4824</v>
      </c>
      <c r="V1087" t="s">
        <v>36</v>
      </c>
      <c r="W1087" t="s">
        <v>82</v>
      </c>
      <c r="X1087">
        <v>4</v>
      </c>
    </row>
    <row r="1088" spans="2:24">
      <c r="B1088" t="s">
        <v>1246</v>
      </c>
      <c r="C1088" t="s">
        <v>160</v>
      </c>
      <c r="D1088" t="s">
        <v>55</v>
      </c>
      <c r="E1088" t="s">
        <v>3549</v>
      </c>
      <c r="F1088" t="s">
        <v>154</v>
      </c>
      <c r="G1088" t="s">
        <v>90</v>
      </c>
      <c r="H1088">
        <v>25</v>
      </c>
      <c r="I1088" t="s">
        <v>3550</v>
      </c>
      <c r="J1088" t="s">
        <v>28</v>
      </c>
      <c r="K1088" t="s">
        <v>42</v>
      </c>
      <c r="L1088" t="s">
        <v>91</v>
      </c>
      <c r="M1088" t="s">
        <v>92</v>
      </c>
      <c r="N1088" t="s">
        <v>33</v>
      </c>
      <c r="O1088" t="s">
        <v>20</v>
      </c>
      <c r="P1088">
        <v>1.7</v>
      </c>
      <c r="Q1088">
        <v>800</v>
      </c>
      <c r="R1088">
        <v>81</v>
      </c>
      <c r="S1088" t="s">
        <v>78</v>
      </c>
      <c r="T1088" t="s">
        <v>30</v>
      </c>
      <c r="U1088" t="s">
        <v>4825</v>
      </c>
      <c r="V1088" t="s">
        <v>36</v>
      </c>
      <c r="W1088" t="s">
        <v>82</v>
      </c>
      <c r="X1088">
        <v>4</v>
      </c>
    </row>
    <row r="1089" spans="2:24">
      <c r="B1089" t="s">
        <v>1247</v>
      </c>
      <c r="C1089" t="s">
        <v>160</v>
      </c>
      <c r="D1089" t="s">
        <v>55</v>
      </c>
      <c r="E1089" t="s">
        <v>3549</v>
      </c>
      <c r="F1089" t="s">
        <v>154</v>
      </c>
      <c r="G1089" t="s">
        <v>90</v>
      </c>
      <c r="H1089">
        <v>25</v>
      </c>
      <c r="I1089" t="s">
        <v>3550</v>
      </c>
      <c r="J1089" t="s">
        <v>79</v>
      </c>
      <c r="K1089" t="s">
        <v>42</v>
      </c>
      <c r="L1089" t="s">
        <v>91</v>
      </c>
      <c r="M1089" t="s">
        <v>92</v>
      </c>
      <c r="N1089" t="s">
        <v>33</v>
      </c>
      <c r="O1089" t="s">
        <v>20</v>
      </c>
      <c r="P1089">
        <v>1.7</v>
      </c>
      <c r="Q1089">
        <v>800</v>
      </c>
      <c r="R1089">
        <v>81</v>
      </c>
      <c r="S1089" t="s">
        <v>78</v>
      </c>
      <c r="T1089" t="s">
        <v>30</v>
      </c>
      <c r="U1089" t="s">
        <v>4826</v>
      </c>
      <c r="V1089" t="s">
        <v>36</v>
      </c>
      <c r="W1089" t="s">
        <v>82</v>
      </c>
      <c r="X1089">
        <v>4</v>
      </c>
    </row>
    <row r="1090" spans="2:24">
      <c r="B1090" t="s">
        <v>1248</v>
      </c>
      <c r="C1090" t="s">
        <v>160</v>
      </c>
      <c r="D1090" t="s">
        <v>55</v>
      </c>
      <c r="E1090" t="s">
        <v>3549</v>
      </c>
      <c r="F1090" t="s">
        <v>154</v>
      </c>
      <c r="G1090" t="s">
        <v>90</v>
      </c>
      <c r="H1090">
        <v>25</v>
      </c>
      <c r="I1090" t="s">
        <v>3550</v>
      </c>
      <c r="J1090" t="s">
        <v>30</v>
      </c>
      <c r="K1090" t="s">
        <v>42</v>
      </c>
      <c r="L1090" t="s">
        <v>91</v>
      </c>
      <c r="M1090" t="s">
        <v>92</v>
      </c>
      <c r="N1090" t="s">
        <v>33</v>
      </c>
      <c r="O1090" t="s">
        <v>20</v>
      </c>
      <c r="P1090">
        <v>1.7</v>
      </c>
      <c r="Q1090">
        <v>800</v>
      </c>
      <c r="R1090">
        <v>81</v>
      </c>
      <c r="S1090" t="s">
        <v>78</v>
      </c>
      <c r="T1090" t="s">
        <v>30</v>
      </c>
      <c r="U1090" t="s">
        <v>4827</v>
      </c>
      <c r="V1090" t="s">
        <v>36</v>
      </c>
      <c r="W1090" t="s">
        <v>82</v>
      </c>
      <c r="X1090">
        <v>4</v>
      </c>
    </row>
    <row r="1091" spans="2:24">
      <c r="B1091" t="s">
        <v>1249</v>
      </c>
      <c r="C1091" t="s">
        <v>160</v>
      </c>
      <c r="D1091" t="s">
        <v>41</v>
      </c>
      <c r="E1091" t="s">
        <v>3549</v>
      </c>
      <c r="F1091" t="s">
        <v>154</v>
      </c>
      <c r="G1091" t="s">
        <v>90</v>
      </c>
      <c r="H1091">
        <v>30</v>
      </c>
      <c r="I1091" t="s">
        <v>3550</v>
      </c>
      <c r="J1091" t="s">
        <v>63</v>
      </c>
      <c r="K1091" t="s">
        <v>43</v>
      </c>
      <c r="L1091" t="s">
        <v>91</v>
      </c>
      <c r="M1091" t="s">
        <v>92</v>
      </c>
      <c r="N1091" t="s">
        <v>33</v>
      </c>
      <c r="O1091" t="s">
        <v>20</v>
      </c>
      <c r="P1091">
        <v>2</v>
      </c>
      <c r="Q1091">
        <v>1000</v>
      </c>
      <c r="R1091">
        <v>81</v>
      </c>
      <c r="S1091" t="s">
        <v>78</v>
      </c>
      <c r="T1091" t="s">
        <v>30</v>
      </c>
      <c r="U1091" t="s">
        <v>4828</v>
      </c>
      <c r="V1091" t="s">
        <v>36</v>
      </c>
      <c r="W1091" t="s">
        <v>82</v>
      </c>
      <c r="X1091">
        <v>4</v>
      </c>
    </row>
    <row r="1092" spans="2:24">
      <c r="B1092" t="s">
        <v>1250</v>
      </c>
      <c r="C1092" t="s">
        <v>160</v>
      </c>
      <c r="D1092" t="s">
        <v>41</v>
      </c>
      <c r="E1092" t="s">
        <v>3549</v>
      </c>
      <c r="F1092" t="s">
        <v>154</v>
      </c>
      <c r="G1092" t="s">
        <v>90</v>
      </c>
      <c r="H1092">
        <v>30</v>
      </c>
      <c r="I1092" t="s">
        <v>3550</v>
      </c>
      <c r="J1092" t="s">
        <v>28</v>
      </c>
      <c r="K1092" t="s">
        <v>43</v>
      </c>
      <c r="L1092" t="s">
        <v>91</v>
      </c>
      <c r="M1092" t="s">
        <v>92</v>
      </c>
      <c r="N1092" t="s">
        <v>33</v>
      </c>
      <c r="O1092" t="s">
        <v>20</v>
      </c>
      <c r="P1092">
        <v>2</v>
      </c>
      <c r="Q1092">
        <v>1000</v>
      </c>
      <c r="R1092">
        <v>81</v>
      </c>
      <c r="S1092" t="s">
        <v>78</v>
      </c>
      <c r="T1092" t="s">
        <v>30</v>
      </c>
      <c r="U1092" t="s">
        <v>4829</v>
      </c>
      <c r="V1092" t="s">
        <v>36</v>
      </c>
      <c r="W1092" t="s">
        <v>82</v>
      </c>
      <c r="X1092">
        <v>4</v>
      </c>
    </row>
    <row r="1093" spans="2:24">
      <c r="B1093" t="s">
        <v>1251</v>
      </c>
      <c r="C1093" t="s">
        <v>160</v>
      </c>
      <c r="D1093" t="s">
        <v>41</v>
      </c>
      <c r="E1093" t="s">
        <v>3549</v>
      </c>
      <c r="F1093" t="s">
        <v>154</v>
      </c>
      <c r="G1093" t="s">
        <v>90</v>
      </c>
      <c r="H1093">
        <v>30</v>
      </c>
      <c r="I1093" t="s">
        <v>3550</v>
      </c>
      <c r="J1093" t="s">
        <v>79</v>
      </c>
      <c r="K1093" t="s">
        <v>43</v>
      </c>
      <c r="L1093" t="s">
        <v>91</v>
      </c>
      <c r="M1093" t="s">
        <v>92</v>
      </c>
      <c r="N1093" t="s">
        <v>33</v>
      </c>
      <c r="O1093" t="s">
        <v>20</v>
      </c>
      <c r="P1093">
        <v>2</v>
      </c>
      <c r="Q1093">
        <v>1000</v>
      </c>
      <c r="R1093">
        <v>81</v>
      </c>
      <c r="S1093" t="s">
        <v>78</v>
      </c>
      <c r="T1093" t="s">
        <v>30</v>
      </c>
      <c r="U1093" t="s">
        <v>4830</v>
      </c>
      <c r="V1093" t="s">
        <v>36</v>
      </c>
      <c r="W1093" t="s">
        <v>82</v>
      </c>
      <c r="X1093">
        <v>4</v>
      </c>
    </row>
    <row r="1094" spans="2:24">
      <c r="B1094" t="s">
        <v>1252</v>
      </c>
      <c r="C1094" t="s">
        <v>160</v>
      </c>
      <c r="D1094" t="s">
        <v>41</v>
      </c>
      <c r="E1094" t="s">
        <v>3549</v>
      </c>
      <c r="F1094" t="s">
        <v>154</v>
      </c>
      <c r="G1094" t="s">
        <v>90</v>
      </c>
      <c r="H1094">
        <v>30</v>
      </c>
      <c r="I1094" t="s">
        <v>3550</v>
      </c>
      <c r="J1094" t="s">
        <v>30</v>
      </c>
      <c r="K1094" t="s">
        <v>43</v>
      </c>
      <c r="L1094" t="s">
        <v>91</v>
      </c>
      <c r="M1094" t="s">
        <v>92</v>
      </c>
      <c r="N1094" t="s">
        <v>33</v>
      </c>
      <c r="O1094" t="s">
        <v>20</v>
      </c>
      <c r="P1094">
        <v>2</v>
      </c>
      <c r="Q1094">
        <v>1000</v>
      </c>
      <c r="R1094">
        <v>81</v>
      </c>
      <c r="S1094" t="s">
        <v>78</v>
      </c>
      <c r="T1094" t="s">
        <v>30</v>
      </c>
      <c r="U1094" t="s">
        <v>4831</v>
      </c>
      <c r="V1094" t="s">
        <v>36</v>
      </c>
      <c r="W1094" t="s">
        <v>82</v>
      </c>
      <c r="X1094">
        <v>4</v>
      </c>
    </row>
    <row r="1095" spans="2:24">
      <c r="B1095" t="s">
        <v>1253</v>
      </c>
      <c r="C1095" t="s">
        <v>160</v>
      </c>
      <c r="D1095" t="s">
        <v>55</v>
      </c>
      <c r="E1095" t="s">
        <v>3549</v>
      </c>
      <c r="F1095" t="s">
        <v>154</v>
      </c>
      <c r="G1095" t="s">
        <v>90</v>
      </c>
      <c r="H1095">
        <v>31</v>
      </c>
      <c r="I1095" t="s">
        <v>3550</v>
      </c>
      <c r="J1095" t="s">
        <v>63</v>
      </c>
      <c r="K1095" t="s">
        <v>42</v>
      </c>
      <c r="L1095" t="s">
        <v>91</v>
      </c>
      <c r="M1095" t="s">
        <v>92</v>
      </c>
      <c r="N1095" t="s">
        <v>33</v>
      </c>
      <c r="O1095" t="s">
        <v>20</v>
      </c>
      <c r="P1095">
        <v>2.2000000000000002</v>
      </c>
      <c r="Q1095">
        <v>1000</v>
      </c>
      <c r="R1095">
        <v>84</v>
      </c>
      <c r="S1095" t="s">
        <v>78</v>
      </c>
      <c r="T1095" t="s">
        <v>30</v>
      </c>
      <c r="U1095" t="s">
        <v>4832</v>
      </c>
      <c r="V1095" t="s">
        <v>36</v>
      </c>
      <c r="W1095" t="s">
        <v>82</v>
      </c>
      <c r="X1095">
        <v>4</v>
      </c>
    </row>
    <row r="1096" spans="2:24">
      <c r="B1096" t="s">
        <v>1254</v>
      </c>
      <c r="C1096" t="s">
        <v>160</v>
      </c>
      <c r="D1096" t="s">
        <v>55</v>
      </c>
      <c r="E1096" t="s">
        <v>3549</v>
      </c>
      <c r="F1096" t="s">
        <v>154</v>
      </c>
      <c r="G1096" t="s">
        <v>90</v>
      </c>
      <c r="H1096">
        <v>31</v>
      </c>
      <c r="I1096" t="s">
        <v>3550</v>
      </c>
      <c r="J1096" t="s">
        <v>28</v>
      </c>
      <c r="K1096" t="s">
        <v>42</v>
      </c>
      <c r="L1096" t="s">
        <v>91</v>
      </c>
      <c r="M1096" t="s">
        <v>92</v>
      </c>
      <c r="N1096" t="s">
        <v>33</v>
      </c>
      <c r="O1096" t="s">
        <v>20</v>
      </c>
      <c r="P1096">
        <v>2.2000000000000002</v>
      </c>
      <c r="Q1096">
        <v>1000</v>
      </c>
      <c r="R1096">
        <v>84</v>
      </c>
      <c r="S1096" t="s">
        <v>78</v>
      </c>
      <c r="T1096" t="s">
        <v>30</v>
      </c>
      <c r="U1096" t="s">
        <v>4833</v>
      </c>
      <c r="V1096" t="s">
        <v>36</v>
      </c>
      <c r="W1096" t="s">
        <v>82</v>
      </c>
      <c r="X1096">
        <v>4</v>
      </c>
    </row>
    <row r="1097" spans="2:24">
      <c r="B1097" t="s">
        <v>1255</v>
      </c>
      <c r="C1097" t="s">
        <v>160</v>
      </c>
      <c r="D1097" t="s">
        <v>55</v>
      </c>
      <c r="E1097" t="s">
        <v>3549</v>
      </c>
      <c r="F1097" t="s">
        <v>154</v>
      </c>
      <c r="G1097" t="s">
        <v>90</v>
      </c>
      <c r="H1097">
        <v>31</v>
      </c>
      <c r="I1097" t="s">
        <v>3550</v>
      </c>
      <c r="J1097" t="s">
        <v>79</v>
      </c>
      <c r="K1097" t="s">
        <v>42</v>
      </c>
      <c r="L1097" t="s">
        <v>91</v>
      </c>
      <c r="M1097" t="s">
        <v>92</v>
      </c>
      <c r="N1097" t="s">
        <v>33</v>
      </c>
      <c r="O1097" t="s">
        <v>20</v>
      </c>
      <c r="P1097">
        <v>2.2000000000000002</v>
      </c>
      <c r="Q1097">
        <v>1000</v>
      </c>
      <c r="R1097">
        <v>84</v>
      </c>
      <c r="S1097" t="s">
        <v>78</v>
      </c>
      <c r="T1097" t="s">
        <v>30</v>
      </c>
      <c r="U1097" t="s">
        <v>4834</v>
      </c>
      <c r="V1097" t="s">
        <v>36</v>
      </c>
      <c r="W1097" t="s">
        <v>82</v>
      </c>
      <c r="X1097">
        <v>4</v>
      </c>
    </row>
    <row r="1098" spans="2:24">
      <c r="B1098" t="s">
        <v>1256</v>
      </c>
      <c r="C1098" t="s">
        <v>160</v>
      </c>
      <c r="D1098" t="s">
        <v>55</v>
      </c>
      <c r="E1098" t="s">
        <v>3549</v>
      </c>
      <c r="F1098" t="s">
        <v>154</v>
      </c>
      <c r="G1098" t="s">
        <v>90</v>
      </c>
      <c r="H1098">
        <v>31</v>
      </c>
      <c r="I1098" t="s">
        <v>3550</v>
      </c>
      <c r="J1098" t="s">
        <v>30</v>
      </c>
      <c r="K1098" t="s">
        <v>42</v>
      </c>
      <c r="L1098" t="s">
        <v>91</v>
      </c>
      <c r="M1098" t="s">
        <v>92</v>
      </c>
      <c r="N1098" t="s">
        <v>33</v>
      </c>
      <c r="O1098" t="s">
        <v>20</v>
      </c>
      <c r="P1098">
        <v>2.2000000000000002</v>
      </c>
      <c r="Q1098">
        <v>1000</v>
      </c>
      <c r="R1098">
        <v>84</v>
      </c>
      <c r="S1098" t="s">
        <v>78</v>
      </c>
      <c r="T1098" t="s">
        <v>30</v>
      </c>
      <c r="U1098" t="s">
        <v>4835</v>
      </c>
      <c r="V1098" t="s">
        <v>36</v>
      </c>
      <c r="W1098" t="s">
        <v>82</v>
      </c>
      <c r="X1098">
        <v>4</v>
      </c>
    </row>
    <row r="1099" spans="2:24">
      <c r="B1099" t="s">
        <v>1257</v>
      </c>
      <c r="C1099" t="s">
        <v>160</v>
      </c>
      <c r="D1099" t="s">
        <v>41</v>
      </c>
      <c r="E1099" t="s">
        <v>3549</v>
      </c>
      <c r="F1099" t="s">
        <v>154</v>
      </c>
      <c r="G1099" t="s">
        <v>90</v>
      </c>
      <c r="H1099">
        <v>36</v>
      </c>
      <c r="I1099" t="s">
        <v>3550</v>
      </c>
      <c r="J1099" t="s">
        <v>63</v>
      </c>
      <c r="K1099" t="s">
        <v>43</v>
      </c>
      <c r="L1099" t="s">
        <v>91</v>
      </c>
      <c r="M1099" t="s">
        <v>92</v>
      </c>
      <c r="N1099" t="s">
        <v>33</v>
      </c>
      <c r="O1099" t="s">
        <v>20</v>
      </c>
      <c r="P1099">
        <v>2</v>
      </c>
      <c r="Q1099">
        <v>1200</v>
      </c>
      <c r="R1099">
        <v>81</v>
      </c>
      <c r="S1099" t="s">
        <v>78</v>
      </c>
      <c r="T1099" t="s">
        <v>30</v>
      </c>
      <c r="U1099" t="s">
        <v>4836</v>
      </c>
      <c r="V1099" t="s">
        <v>36</v>
      </c>
      <c r="W1099" t="s">
        <v>82</v>
      </c>
      <c r="X1099">
        <v>4</v>
      </c>
    </row>
    <row r="1100" spans="2:24">
      <c r="B1100" t="s">
        <v>1258</v>
      </c>
      <c r="C1100" t="s">
        <v>160</v>
      </c>
      <c r="D1100" t="s">
        <v>41</v>
      </c>
      <c r="E1100" t="s">
        <v>3549</v>
      </c>
      <c r="F1100" t="s">
        <v>154</v>
      </c>
      <c r="G1100" t="s">
        <v>90</v>
      </c>
      <c r="H1100">
        <v>36</v>
      </c>
      <c r="I1100" t="s">
        <v>3550</v>
      </c>
      <c r="J1100" t="s">
        <v>28</v>
      </c>
      <c r="K1100" t="s">
        <v>43</v>
      </c>
      <c r="L1100" t="s">
        <v>91</v>
      </c>
      <c r="M1100" t="s">
        <v>92</v>
      </c>
      <c r="N1100" t="s">
        <v>33</v>
      </c>
      <c r="O1100" t="s">
        <v>20</v>
      </c>
      <c r="P1100">
        <v>2</v>
      </c>
      <c r="Q1100">
        <v>1200</v>
      </c>
      <c r="R1100">
        <v>81</v>
      </c>
      <c r="S1100" t="s">
        <v>78</v>
      </c>
      <c r="T1100" t="s">
        <v>30</v>
      </c>
      <c r="U1100" t="s">
        <v>4837</v>
      </c>
      <c r="V1100" t="s">
        <v>36</v>
      </c>
      <c r="W1100" t="s">
        <v>82</v>
      </c>
      <c r="X1100">
        <v>4</v>
      </c>
    </row>
    <row r="1101" spans="2:24">
      <c r="B1101" t="s">
        <v>1259</v>
      </c>
      <c r="C1101" t="s">
        <v>160</v>
      </c>
      <c r="D1101" t="s">
        <v>41</v>
      </c>
      <c r="E1101" t="s">
        <v>3549</v>
      </c>
      <c r="F1101" t="s">
        <v>154</v>
      </c>
      <c r="G1101" t="s">
        <v>90</v>
      </c>
      <c r="H1101">
        <v>36</v>
      </c>
      <c r="I1101" t="s">
        <v>3550</v>
      </c>
      <c r="J1101" t="s">
        <v>79</v>
      </c>
      <c r="K1101" t="s">
        <v>43</v>
      </c>
      <c r="L1101" t="s">
        <v>91</v>
      </c>
      <c r="M1101" t="s">
        <v>92</v>
      </c>
      <c r="N1101" t="s">
        <v>33</v>
      </c>
      <c r="O1101" t="s">
        <v>20</v>
      </c>
      <c r="P1101">
        <v>2</v>
      </c>
      <c r="Q1101">
        <v>1200</v>
      </c>
      <c r="R1101">
        <v>81</v>
      </c>
      <c r="S1101" t="s">
        <v>78</v>
      </c>
      <c r="T1101" t="s">
        <v>30</v>
      </c>
      <c r="U1101" t="s">
        <v>4838</v>
      </c>
      <c r="V1101" t="s">
        <v>36</v>
      </c>
      <c r="W1101" t="s">
        <v>82</v>
      </c>
      <c r="X1101">
        <v>4</v>
      </c>
    </row>
    <row r="1102" spans="2:24">
      <c r="B1102" t="s">
        <v>1260</v>
      </c>
      <c r="C1102" t="s">
        <v>160</v>
      </c>
      <c r="D1102" t="s">
        <v>41</v>
      </c>
      <c r="E1102" t="s">
        <v>3549</v>
      </c>
      <c r="F1102" t="s">
        <v>154</v>
      </c>
      <c r="G1102" t="s">
        <v>90</v>
      </c>
      <c r="H1102">
        <v>36</v>
      </c>
      <c r="I1102" t="s">
        <v>3550</v>
      </c>
      <c r="J1102" t="s">
        <v>30</v>
      </c>
      <c r="K1102" t="s">
        <v>43</v>
      </c>
      <c r="L1102" t="s">
        <v>91</v>
      </c>
      <c r="M1102" t="s">
        <v>92</v>
      </c>
      <c r="N1102" t="s">
        <v>33</v>
      </c>
      <c r="O1102" t="s">
        <v>20</v>
      </c>
      <c r="P1102">
        <v>2</v>
      </c>
      <c r="Q1102">
        <v>1200</v>
      </c>
      <c r="R1102">
        <v>81</v>
      </c>
      <c r="S1102" t="s">
        <v>78</v>
      </c>
      <c r="T1102" t="s">
        <v>30</v>
      </c>
      <c r="U1102" t="s">
        <v>4839</v>
      </c>
      <c r="V1102" t="s">
        <v>36</v>
      </c>
      <c r="W1102" t="s">
        <v>82</v>
      </c>
      <c r="X1102">
        <v>4</v>
      </c>
    </row>
    <row r="1103" spans="2:24">
      <c r="B1103" t="s">
        <v>1261</v>
      </c>
      <c r="C1103" t="s">
        <v>160</v>
      </c>
      <c r="D1103" t="s">
        <v>55</v>
      </c>
      <c r="E1103" t="s">
        <v>3549</v>
      </c>
      <c r="F1103" t="s">
        <v>154</v>
      </c>
      <c r="G1103" t="s">
        <v>90</v>
      </c>
      <c r="H1103">
        <v>37</v>
      </c>
      <c r="I1103" t="s">
        <v>3550</v>
      </c>
      <c r="J1103" t="s">
        <v>63</v>
      </c>
      <c r="K1103" t="s">
        <v>42</v>
      </c>
      <c r="L1103" t="s">
        <v>91</v>
      </c>
      <c r="M1103" t="s">
        <v>92</v>
      </c>
      <c r="N1103" t="s">
        <v>33</v>
      </c>
      <c r="O1103" t="s">
        <v>35</v>
      </c>
      <c r="P1103">
        <v>2.9</v>
      </c>
      <c r="Q1103">
        <v>1200</v>
      </c>
      <c r="R1103">
        <v>84</v>
      </c>
      <c r="S1103" t="s">
        <v>78</v>
      </c>
      <c r="T1103" t="s">
        <v>30</v>
      </c>
      <c r="U1103" t="s">
        <v>4840</v>
      </c>
      <c r="V1103" t="s">
        <v>36</v>
      </c>
      <c r="W1103" t="s">
        <v>82</v>
      </c>
      <c r="X1103">
        <v>4</v>
      </c>
    </row>
    <row r="1104" spans="2:24">
      <c r="B1104" t="s">
        <v>1262</v>
      </c>
      <c r="C1104" t="s">
        <v>160</v>
      </c>
      <c r="D1104" t="s">
        <v>55</v>
      </c>
      <c r="E1104" t="s">
        <v>3549</v>
      </c>
      <c r="F1104" t="s">
        <v>154</v>
      </c>
      <c r="G1104" t="s">
        <v>90</v>
      </c>
      <c r="H1104">
        <v>37</v>
      </c>
      <c r="I1104" t="s">
        <v>3550</v>
      </c>
      <c r="J1104" t="s">
        <v>28</v>
      </c>
      <c r="K1104" t="s">
        <v>42</v>
      </c>
      <c r="L1104" t="s">
        <v>91</v>
      </c>
      <c r="M1104" t="s">
        <v>92</v>
      </c>
      <c r="N1104" t="s">
        <v>33</v>
      </c>
      <c r="O1104" t="s">
        <v>35</v>
      </c>
      <c r="P1104">
        <v>2.9</v>
      </c>
      <c r="Q1104">
        <v>1200</v>
      </c>
      <c r="R1104">
        <v>84</v>
      </c>
      <c r="S1104" t="s">
        <v>78</v>
      </c>
      <c r="T1104" t="s">
        <v>30</v>
      </c>
      <c r="U1104" t="s">
        <v>4841</v>
      </c>
      <c r="V1104" t="s">
        <v>36</v>
      </c>
      <c r="W1104" t="s">
        <v>82</v>
      </c>
      <c r="X1104">
        <v>4</v>
      </c>
    </row>
    <row r="1105" spans="2:24">
      <c r="B1105" t="s">
        <v>1263</v>
      </c>
      <c r="C1105" t="s">
        <v>160</v>
      </c>
      <c r="D1105" t="s">
        <v>55</v>
      </c>
      <c r="E1105" t="s">
        <v>3549</v>
      </c>
      <c r="F1105" t="s">
        <v>154</v>
      </c>
      <c r="G1105" t="s">
        <v>90</v>
      </c>
      <c r="H1105">
        <v>37</v>
      </c>
      <c r="I1105" t="s">
        <v>3550</v>
      </c>
      <c r="J1105" t="s">
        <v>79</v>
      </c>
      <c r="K1105" t="s">
        <v>42</v>
      </c>
      <c r="L1105" t="s">
        <v>91</v>
      </c>
      <c r="M1105" t="s">
        <v>92</v>
      </c>
      <c r="N1105" t="s">
        <v>33</v>
      </c>
      <c r="O1105" t="s">
        <v>35</v>
      </c>
      <c r="P1105">
        <v>2.9</v>
      </c>
      <c r="Q1105">
        <v>1200</v>
      </c>
      <c r="R1105">
        <v>84</v>
      </c>
      <c r="S1105" t="s">
        <v>78</v>
      </c>
      <c r="T1105" t="s">
        <v>30</v>
      </c>
      <c r="U1105" t="s">
        <v>4842</v>
      </c>
      <c r="V1105" t="s">
        <v>36</v>
      </c>
      <c r="W1105" t="s">
        <v>82</v>
      </c>
      <c r="X1105">
        <v>4</v>
      </c>
    </row>
    <row r="1106" spans="2:24">
      <c r="B1106" t="s">
        <v>1264</v>
      </c>
      <c r="C1106" t="s">
        <v>160</v>
      </c>
      <c r="D1106" t="s">
        <v>55</v>
      </c>
      <c r="E1106" t="s">
        <v>3549</v>
      </c>
      <c r="F1106" t="s">
        <v>154</v>
      </c>
      <c r="G1106" t="s">
        <v>90</v>
      </c>
      <c r="H1106">
        <v>37</v>
      </c>
      <c r="I1106" t="s">
        <v>3550</v>
      </c>
      <c r="J1106" t="s">
        <v>30</v>
      </c>
      <c r="K1106" t="s">
        <v>42</v>
      </c>
      <c r="L1106" t="s">
        <v>91</v>
      </c>
      <c r="M1106" t="s">
        <v>92</v>
      </c>
      <c r="N1106" t="s">
        <v>33</v>
      </c>
      <c r="O1106" t="s">
        <v>35</v>
      </c>
      <c r="P1106">
        <v>2.9</v>
      </c>
      <c r="Q1106">
        <v>1200</v>
      </c>
      <c r="R1106">
        <v>84</v>
      </c>
      <c r="S1106" t="s">
        <v>78</v>
      </c>
      <c r="T1106" t="s">
        <v>30</v>
      </c>
      <c r="U1106" t="s">
        <v>4843</v>
      </c>
      <c r="V1106" t="s">
        <v>36</v>
      </c>
      <c r="W1106" t="s">
        <v>82</v>
      </c>
      <c r="X1106">
        <v>4</v>
      </c>
    </row>
    <row r="1107" spans="2:24">
      <c r="B1107" t="s">
        <v>1265</v>
      </c>
      <c r="C1107" t="s">
        <v>160</v>
      </c>
      <c r="D1107" t="s">
        <v>55</v>
      </c>
      <c r="E1107" t="s">
        <v>3549</v>
      </c>
      <c r="F1107" t="s">
        <v>154</v>
      </c>
      <c r="G1107" t="s">
        <v>90</v>
      </c>
      <c r="H1107">
        <v>39</v>
      </c>
      <c r="I1107" t="s">
        <v>3550</v>
      </c>
      <c r="J1107" t="s">
        <v>63</v>
      </c>
      <c r="K1107" t="s">
        <v>42</v>
      </c>
      <c r="L1107" t="s">
        <v>91</v>
      </c>
      <c r="M1107" t="s">
        <v>92</v>
      </c>
      <c r="N1107" t="s">
        <v>33</v>
      </c>
      <c r="O1107" t="s">
        <v>35</v>
      </c>
      <c r="P1107">
        <v>2.9</v>
      </c>
      <c r="Q1107">
        <v>1200</v>
      </c>
      <c r="R1107">
        <v>87</v>
      </c>
      <c r="S1107" t="s">
        <v>78</v>
      </c>
      <c r="T1107" t="s">
        <v>30</v>
      </c>
      <c r="U1107" t="s">
        <v>4844</v>
      </c>
      <c r="V1107" t="s">
        <v>36</v>
      </c>
      <c r="W1107" t="s">
        <v>82</v>
      </c>
      <c r="X1107">
        <v>4</v>
      </c>
    </row>
    <row r="1108" spans="2:24">
      <c r="B1108" t="s">
        <v>1266</v>
      </c>
      <c r="C1108" t="s">
        <v>160</v>
      </c>
      <c r="D1108" t="s">
        <v>55</v>
      </c>
      <c r="E1108" t="s">
        <v>3549</v>
      </c>
      <c r="F1108" t="s">
        <v>154</v>
      </c>
      <c r="G1108" t="s">
        <v>90</v>
      </c>
      <c r="H1108">
        <v>39</v>
      </c>
      <c r="I1108" t="s">
        <v>3550</v>
      </c>
      <c r="J1108" t="s">
        <v>28</v>
      </c>
      <c r="K1108" t="s">
        <v>42</v>
      </c>
      <c r="L1108" t="s">
        <v>91</v>
      </c>
      <c r="M1108" t="s">
        <v>92</v>
      </c>
      <c r="N1108" t="s">
        <v>33</v>
      </c>
      <c r="O1108" t="s">
        <v>35</v>
      </c>
      <c r="P1108">
        <v>2.9</v>
      </c>
      <c r="Q1108">
        <v>1200</v>
      </c>
      <c r="R1108">
        <v>87</v>
      </c>
      <c r="S1108" t="s">
        <v>78</v>
      </c>
      <c r="T1108" t="s">
        <v>30</v>
      </c>
      <c r="U1108" t="s">
        <v>4845</v>
      </c>
      <c r="V1108" t="s">
        <v>36</v>
      </c>
      <c r="W1108" t="s">
        <v>82</v>
      </c>
      <c r="X1108">
        <v>4</v>
      </c>
    </row>
    <row r="1109" spans="2:24">
      <c r="B1109" t="s">
        <v>1267</v>
      </c>
      <c r="C1109" t="s">
        <v>160</v>
      </c>
      <c r="D1109" t="s">
        <v>55</v>
      </c>
      <c r="E1109" t="s">
        <v>3549</v>
      </c>
      <c r="F1109" t="s">
        <v>154</v>
      </c>
      <c r="G1109" t="s">
        <v>90</v>
      </c>
      <c r="H1109">
        <v>39</v>
      </c>
      <c r="I1109" t="s">
        <v>3550</v>
      </c>
      <c r="J1109" t="s">
        <v>79</v>
      </c>
      <c r="K1109" t="s">
        <v>42</v>
      </c>
      <c r="L1109" t="s">
        <v>91</v>
      </c>
      <c r="M1109" t="s">
        <v>92</v>
      </c>
      <c r="N1109" t="s">
        <v>33</v>
      </c>
      <c r="O1109" t="s">
        <v>35</v>
      </c>
      <c r="P1109">
        <v>2.9</v>
      </c>
      <c r="Q1109">
        <v>1200</v>
      </c>
      <c r="R1109">
        <v>87</v>
      </c>
      <c r="S1109" t="s">
        <v>78</v>
      </c>
      <c r="T1109" t="s">
        <v>30</v>
      </c>
      <c r="U1109" t="s">
        <v>4846</v>
      </c>
      <c r="V1109" t="s">
        <v>36</v>
      </c>
      <c r="W1109" t="s">
        <v>82</v>
      </c>
      <c r="X1109">
        <v>4</v>
      </c>
    </row>
    <row r="1110" spans="2:24">
      <c r="B1110" t="s">
        <v>1268</v>
      </c>
      <c r="C1110" t="s">
        <v>160</v>
      </c>
      <c r="D1110" t="s">
        <v>55</v>
      </c>
      <c r="E1110" t="s">
        <v>3549</v>
      </c>
      <c r="F1110" t="s">
        <v>154</v>
      </c>
      <c r="G1110" t="s">
        <v>90</v>
      </c>
      <c r="H1110">
        <v>39</v>
      </c>
      <c r="I1110" t="s">
        <v>3550</v>
      </c>
      <c r="J1110" t="s">
        <v>30</v>
      </c>
      <c r="K1110" t="s">
        <v>42</v>
      </c>
      <c r="L1110" t="s">
        <v>91</v>
      </c>
      <c r="M1110" t="s">
        <v>92</v>
      </c>
      <c r="N1110" t="s">
        <v>33</v>
      </c>
      <c r="O1110" t="s">
        <v>35</v>
      </c>
      <c r="P1110">
        <v>2.9</v>
      </c>
      <c r="Q1110">
        <v>1200</v>
      </c>
      <c r="R1110">
        <v>87</v>
      </c>
      <c r="S1110" t="s">
        <v>78</v>
      </c>
      <c r="T1110" t="s">
        <v>30</v>
      </c>
      <c r="U1110" t="s">
        <v>4847</v>
      </c>
      <c r="V1110" t="s">
        <v>36</v>
      </c>
      <c r="W1110" t="s">
        <v>82</v>
      </c>
      <c r="X1110">
        <v>4</v>
      </c>
    </row>
    <row r="1111" spans="2:24">
      <c r="B1111" t="s">
        <v>1269</v>
      </c>
      <c r="C1111" t="s">
        <v>160</v>
      </c>
      <c r="D1111" t="s">
        <v>41</v>
      </c>
      <c r="E1111" t="s">
        <v>3549</v>
      </c>
      <c r="F1111" t="s">
        <v>154</v>
      </c>
      <c r="G1111" t="s">
        <v>93</v>
      </c>
      <c r="H1111">
        <v>18</v>
      </c>
      <c r="I1111" t="s">
        <v>3550</v>
      </c>
      <c r="J1111" t="s">
        <v>63</v>
      </c>
      <c r="K1111" t="s">
        <v>43</v>
      </c>
      <c r="L1111" t="s">
        <v>91</v>
      </c>
      <c r="M1111" t="s">
        <v>92</v>
      </c>
      <c r="N1111" t="s">
        <v>81</v>
      </c>
      <c r="O1111" t="s">
        <v>3552</v>
      </c>
      <c r="P1111">
        <v>1.7</v>
      </c>
      <c r="Q1111">
        <v>600</v>
      </c>
      <c r="R1111">
        <v>78</v>
      </c>
      <c r="S1111" t="s">
        <v>78</v>
      </c>
      <c r="T1111" t="s">
        <v>30</v>
      </c>
      <c r="U1111" t="s">
        <v>4848</v>
      </c>
      <c r="V1111" t="s">
        <v>36</v>
      </c>
      <c r="W1111" t="s">
        <v>82</v>
      </c>
      <c r="X1111">
        <v>4</v>
      </c>
    </row>
    <row r="1112" spans="2:24">
      <c r="B1112" t="s">
        <v>1270</v>
      </c>
      <c r="C1112" t="s">
        <v>160</v>
      </c>
      <c r="D1112" t="s">
        <v>41</v>
      </c>
      <c r="E1112" t="s">
        <v>3549</v>
      </c>
      <c r="F1112" t="s">
        <v>154</v>
      </c>
      <c r="G1112" t="s">
        <v>93</v>
      </c>
      <c r="H1112">
        <v>18</v>
      </c>
      <c r="I1112" t="s">
        <v>3550</v>
      </c>
      <c r="J1112" t="s">
        <v>28</v>
      </c>
      <c r="K1112" t="s">
        <v>43</v>
      </c>
      <c r="L1112" t="s">
        <v>91</v>
      </c>
      <c r="M1112" t="s">
        <v>92</v>
      </c>
      <c r="N1112" t="s">
        <v>81</v>
      </c>
      <c r="O1112" t="s">
        <v>3552</v>
      </c>
      <c r="P1112">
        <v>1.7</v>
      </c>
      <c r="Q1112">
        <v>600</v>
      </c>
      <c r="R1112">
        <v>78</v>
      </c>
      <c r="S1112" t="s">
        <v>78</v>
      </c>
      <c r="T1112" t="s">
        <v>30</v>
      </c>
      <c r="U1112" t="s">
        <v>4849</v>
      </c>
      <c r="V1112" t="s">
        <v>36</v>
      </c>
      <c r="W1112" t="s">
        <v>82</v>
      </c>
      <c r="X1112">
        <v>4</v>
      </c>
    </row>
    <row r="1113" spans="2:24">
      <c r="B1113" t="s">
        <v>1271</v>
      </c>
      <c r="C1113" t="s">
        <v>160</v>
      </c>
      <c r="D1113" t="s">
        <v>41</v>
      </c>
      <c r="E1113" t="s">
        <v>3549</v>
      </c>
      <c r="F1113" t="s">
        <v>154</v>
      </c>
      <c r="G1113" t="s">
        <v>93</v>
      </c>
      <c r="H1113">
        <v>18</v>
      </c>
      <c r="I1113" t="s">
        <v>3550</v>
      </c>
      <c r="J1113" t="s">
        <v>79</v>
      </c>
      <c r="K1113" t="s">
        <v>43</v>
      </c>
      <c r="L1113" t="s">
        <v>91</v>
      </c>
      <c r="M1113" t="s">
        <v>92</v>
      </c>
      <c r="N1113" t="s">
        <v>81</v>
      </c>
      <c r="O1113" t="s">
        <v>3552</v>
      </c>
      <c r="P1113">
        <v>1.7</v>
      </c>
      <c r="Q1113">
        <v>600</v>
      </c>
      <c r="R1113">
        <v>78</v>
      </c>
      <c r="S1113" t="s">
        <v>78</v>
      </c>
      <c r="T1113" t="s">
        <v>30</v>
      </c>
      <c r="U1113" t="s">
        <v>4850</v>
      </c>
      <c r="V1113" t="s">
        <v>36</v>
      </c>
      <c r="W1113" t="s">
        <v>82</v>
      </c>
      <c r="X1113">
        <v>4</v>
      </c>
    </row>
    <row r="1114" spans="2:24">
      <c r="B1114" t="s">
        <v>1272</v>
      </c>
      <c r="C1114" t="s">
        <v>160</v>
      </c>
      <c r="D1114" t="s">
        <v>41</v>
      </c>
      <c r="E1114" t="s">
        <v>3549</v>
      </c>
      <c r="F1114" t="s">
        <v>154</v>
      </c>
      <c r="G1114" t="s">
        <v>93</v>
      </c>
      <c r="H1114">
        <v>18</v>
      </c>
      <c r="I1114" t="s">
        <v>3550</v>
      </c>
      <c r="J1114" t="s">
        <v>30</v>
      </c>
      <c r="K1114" t="s">
        <v>43</v>
      </c>
      <c r="L1114" t="s">
        <v>91</v>
      </c>
      <c r="M1114" t="s">
        <v>92</v>
      </c>
      <c r="N1114" t="s">
        <v>81</v>
      </c>
      <c r="O1114" t="s">
        <v>3552</v>
      </c>
      <c r="P1114">
        <v>1.7</v>
      </c>
      <c r="Q1114">
        <v>600</v>
      </c>
      <c r="R1114">
        <v>78</v>
      </c>
      <c r="S1114" t="s">
        <v>78</v>
      </c>
      <c r="T1114" t="s">
        <v>30</v>
      </c>
      <c r="U1114" t="s">
        <v>4851</v>
      </c>
      <c r="V1114" t="s">
        <v>36</v>
      </c>
      <c r="W1114" t="s">
        <v>82</v>
      </c>
      <c r="X1114">
        <v>4</v>
      </c>
    </row>
    <row r="1115" spans="2:24">
      <c r="B1115" t="s">
        <v>1273</v>
      </c>
      <c r="C1115" t="s">
        <v>160</v>
      </c>
      <c r="D1115" t="s">
        <v>55</v>
      </c>
      <c r="E1115" t="s">
        <v>3549</v>
      </c>
      <c r="F1115" t="s">
        <v>154</v>
      </c>
      <c r="G1115" t="s">
        <v>93</v>
      </c>
      <c r="H1115">
        <v>19</v>
      </c>
      <c r="I1115" t="s">
        <v>3550</v>
      </c>
      <c r="J1115" t="s">
        <v>63</v>
      </c>
      <c r="K1115" t="s">
        <v>42</v>
      </c>
      <c r="L1115" t="s">
        <v>91</v>
      </c>
      <c r="M1115" t="s">
        <v>92</v>
      </c>
      <c r="N1115" t="s">
        <v>81</v>
      </c>
      <c r="O1115" t="s">
        <v>20</v>
      </c>
      <c r="P1115">
        <v>0.8</v>
      </c>
      <c r="Q1115">
        <v>600</v>
      </c>
      <c r="R1115">
        <v>81</v>
      </c>
      <c r="S1115" t="s">
        <v>78</v>
      </c>
      <c r="T1115" t="s">
        <v>30</v>
      </c>
      <c r="U1115" t="s">
        <v>4852</v>
      </c>
      <c r="V1115" t="s">
        <v>36</v>
      </c>
      <c r="W1115" t="s">
        <v>82</v>
      </c>
      <c r="X1115">
        <v>4</v>
      </c>
    </row>
    <row r="1116" spans="2:24">
      <c r="B1116" t="s">
        <v>1274</v>
      </c>
      <c r="C1116" t="s">
        <v>160</v>
      </c>
      <c r="D1116" t="s">
        <v>55</v>
      </c>
      <c r="E1116" t="s">
        <v>3549</v>
      </c>
      <c r="F1116" t="s">
        <v>154</v>
      </c>
      <c r="G1116" t="s">
        <v>93</v>
      </c>
      <c r="H1116">
        <v>19</v>
      </c>
      <c r="I1116" t="s">
        <v>3550</v>
      </c>
      <c r="J1116" t="s">
        <v>28</v>
      </c>
      <c r="K1116" t="s">
        <v>42</v>
      </c>
      <c r="L1116" t="s">
        <v>91</v>
      </c>
      <c r="M1116" t="s">
        <v>92</v>
      </c>
      <c r="N1116" t="s">
        <v>81</v>
      </c>
      <c r="O1116" t="s">
        <v>20</v>
      </c>
      <c r="P1116">
        <v>0.8</v>
      </c>
      <c r="Q1116">
        <v>600</v>
      </c>
      <c r="R1116">
        <v>81</v>
      </c>
      <c r="S1116" t="s">
        <v>78</v>
      </c>
      <c r="T1116" t="s">
        <v>30</v>
      </c>
      <c r="U1116" t="s">
        <v>4853</v>
      </c>
      <c r="V1116" t="s">
        <v>36</v>
      </c>
      <c r="W1116" t="s">
        <v>82</v>
      </c>
      <c r="X1116">
        <v>4</v>
      </c>
    </row>
    <row r="1117" spans="2:24">
      <c r="B1117" t="s">
        <v>1275</v>
      </c>
      <c r="C1117" t="s">
        <v>160</v>
      </c>
      <c r="D1117" t="s">
        <v>55</v>
      </c>
      <c r="E1117" t="s">
        <v>3549</v>
      </c>
      <c r="F1117" t="s">
        <v>154</v>
      </c>
      <c r="G1117" t="s">
        <v>93</v>
      </c>
      <c r="H1117">
        <v>19</v>
      </c>
      <c r="I1117" t="s">
        <v>3550</v>
      </c>
      <c r="J1117" t="s">
        <v>79</v>
      </c>
      <c r="K1117" t="s">
        <v>42</v>
      </c>
      <c r="L1117" t="s">
        <v>91</v>
      </c>
      <c r="M1117" t="s">
        <v>92</v>
      </c>
      <c r="N1117" t="s">
        <v>81</v>
      </c>
      <c r="O1117" t="s">
        <v>20</v>
      </c>
      <c r="P1117">
        <v>0.8</v>
      </c>
      <c r="Q1117">
        <v>600</v>
      </c>
      <c r="R1117">
        <v>81</v>
      </c>
      <c r="S1117" t="s">
        <v>78</v>
      </c>
      <c r="T1117" t="s">
        <v>30</v>
      </c>
      <c r="U1117" t="s">
        <v>4854</v>
      </c>
      <c r="V1117" t="s">
        <v>36</v>
      </c>
      <c r="W1117" t="s">
        <v>82</v>
      </c>
      <c r="X1117">
        <v>4</v>
      </c>
    </row>
    <row r="1118" spans="2:24">
      <c r="B1118" t="s">
        <v>1276</v>
      </c>
      <c r="C1118" t="s">
        <v>160</v>
      </c>
      <c r="D1118" t="s">
        <v>55</v>
      </c>
      <c r="E1118" t="s">
        <v>3549</v>
      </c>
      <c r="F1118" t="s">
        <v>154</v>
      </c>
      <c r="G1118" t="s">
        <v>93</v>
      </c>
      <c r="H1118">
        <v>19</v>
      </c>
      <c r="I1118" t="s">
        <v>3550</v>
      </c>
      <c r="J1118" t="s">
        <v>30</v>
      </c>
      <c r="K1118" t="s">
        <v>42</v>
      </c>
      <c r="L1118" t="s">
        <v>91</v>
      </c>
      <c r="M1118" t="s">
        <v>92</v>
      </c>
      <c r="N1118" t="s">
        <v>81</v>
      </c>
      <c r="O1118" t="s">
        <v>20</v>
      </c>
      <c r="P1118">
        <v>0.8</v>
      </c>
      <c r="Q1118">
        <v>600</v>
      </c>
      <c r="R1118">
        <v>81</v>
      </c>
      <c r="S1118" t="s">
        <v>78</v>
      </c>
      <c r="T1118" t="s">
        <v>30</v>
      </c>
      <c r="U1118" t="s">
        <v>4855</v>
      </c>
      <c r="V1118" t="s">
        <v>36</v>
      </c>
      <c r="W1118" t="s">
        <v>82</v>
      </c>
      <c r="X1118">
        <v>4</v>
      </c>
    </row>
    <row r="1119" spans="2:24">
      <c r="B1119" t="s">
        <v>1277</v>
      </c>
      <c r="C1119" t="s">
        <v>160</v>
      </c>
      <c r="D1119" t="s">
        <v>41</v>
      </c>
      <c r="E1119" t="s">
        <v>3549</v>
      </c>
      <c r="F1119" t="s">
        <v>154</v>
      </c>
      <c r="G1119" t="s">
        <v>93</v>
      </c>
      <c r="H1119">
        <v>24</v>
      </c>
      <c r="I1119" t="s">
        <v>3550</v>
      </c>
      <c r="J1119" t="s">
        <v>63</v>
      </c>
      <c r="K1119" t="s">
        <v>43</v>
      </c>
      <c r="L1119" t="s">
        <v>91</v>
      </c>
      <c r="M1119" t="s">
        <v>92</v>
      </c>
      <c r="N1119" t="s">
        <v>81</v>
      </c>
      <c r="O1119" t="s">
        <v>3552</v>
      </c>
      <c r="P1119">
        <v>1.7</v>
      </c>
      <c r="Q1119">
        <v>800</v>
      </c>
      <c r="R1119">
        <v>78</v>
      </c>
      <c r="S1119" t="s">
        <v>78</v>
      </c>
      <c r="T1119" t="s">
        <v>30</v>
      </c>
      <c r="U1119" t="s">
        <v>4856</v>
      </c>
      <c r="V1119" t="s">
        <v>36</v>
      </c>
      <c r="W1119" t="s">
        <v>82</v>
      </c>
      <c r="X1119">
        <v>4</v>
      </c>
    </row>
    <row r="1120" spans="2:24">
      <c r="B1120" t="s">
        <v>1278</v>
      </c>
      <c r="C1120" t="s">
        <v>160</v>
      </c>
      <c r="D1120" t="s">
        <v>41</v>
      </c>
      <c r="E1120" t="s">
        <v>3549</v>
      </c>
      <c r="F1120" t="s">
        <v>154</v>
      </c>
      <c r="G1120" t="s">
        <v>93</v>
      </c>
      <c r="H1120">
        <v>24</v>
      </c>
      <c r="I1120" t="s">
        <v>3550</v>
      </c>
      <c r="J1120" t="s">
        <v>28</v>
      </c>
      <c r="K1120" t="s">
        <v>43</v>
      </c>
      <c r="L1120" t="s">
        <v>91</v>
      </c>
      <c r="M1120" t="s">
        <v>92</v>
      </c>
      <c r="N1120" t="s">
        <v>81</v>
      </c>
      <c r="O1120" t="s">
        <v>3552</v>
      </c>
      <c r="P1120">
        <v>1.7</v>
      </c>
      <c r="Q1120">
        <v>800</v>
      </c>
      <c r="R1120">
        <v>78</v>
      </c>
      <c r="S1120" t="s">
        <v>78</v>
      </c>
      <c r="T1120" t="s">
        <v>30</v>
      </c>
      <c r="U1120" t="s">
        <v>4857</v>
      </c>
      <c r="V1120" t="s">
        <v>36</v>
      </c>
      <c r="W1120" t="s">
        <v>82</v>
      </c>
      <c r="X1120">
        <v>4</v>
      </c>
    </row>
    <row r="1121" spans="2:24">
      <c r="B1121" t="s">
        <v>1279</v>
      </c>
      <c r="C1121" t="s">
        <v>160</v>
      </c>
      <c r="D1121" t="s">
        <v>41</v>
      </c>
      <c r="E1121" t="s">
        <v>3549</v>
      </c>
      <c r="F1121" t="s">
        <v>154</v>
      </c>
      <c r="G1121" t="s">
        <v>93</v>
      </c>
      <c r="H1121">
        <v>24</v>
      </c>
      <c r="I1121" t="s">
        <v>3550</v>
      </c>
      <c r="J1121" t="s">
        <v>79</v>
      </c>
      <c r="K1121" t="s">
        <v>43</v>
      </c>
      <c r="L1121" t="s">
        <v>91</v>
      </c>
      <c r="M1121" t="s">
        <v>92</v>
      </c>
      <c r="N1121" t="s">
        <v>81</v>
      </c>
      <c r="O1121" t="s">
        <v>3552</v>
      </c>
      <c r="P1121">
        <v>1.7</v>
      </c>
      <c r="Q1121">
        <v>800</v>
      </c>
      <c r="R1121">
        <v>78</v>
      </c>
      <c r="S1121" t="s">
        <v>78</v>
      </c>
      <c r="T1121" t="s">
        <v>30</v>
      </c>
      <c r="U1121" t="s">
        <v>4858</v>
      </c>
      <c r="V1121" t="s">
        <v>36</v>
      </c>
      <c r="W1121" t="s">
        <v>82</v>
      </c>
      <c r="X1121">
        <v>4</v>
      </c>
    </row>
    <row r="1122" spans="2:24">
      <c r="B1122" t="s">
        <v>1280</v>
      </c>
      <c r="C1122" t="s">
        <v>160</v>
      </c>
      <c r="D1122" t="s">
        <v>41</v>
      </c>
      <c r="E1122" t="s">
        <v>3549</v>
      </c>
      <c r="F1122" t="s">
        <v>154</v>
      </c>
      <c r="G1122" t="s">
        <v>93</v>
      </c>
      <c r="H1122">
        <v>24</v>
      </c>
      <c r="I1122" t="s">
        <v>3550</v>
      </c>
      <c r="J1122" t="s">
        <v>30</v>
      </c>
      <c r="K1122" t="s">
        <v>43</v>
      </c>
      <c r="L1122" t="s">
        <v>91</v>
      </c>
      <c r="M1122" t="s">
        <v>92</v>
      </c>
      <c r="N1122" t="s">
        <v>81</v>
      </c>
      <c r="O1122" t="s">
        <v>3552</v>
      </c>
      <c r="P1122">
        <v>1.7</v>
      </c>
      <c r="Q1122">
        <v>800</v>
      </c>
      <c r="R1122">
        <v>78</v>
      </c>
      <c r="S1122" t="s">
        <v>78</v>
      </c>
      <c r="T1122" t="s">
        <v>30</v>
      </c>
      <c r="U1122" t="s">
        <v>4859</v>
      </c>
      <c r="V1122" t="s">
        <v>36</v>
      </c>
      <c r="W1122" t="s">
        <v>82</v>
      </c>
      <c r="X1122">
        <v>4</v>
      </c>
    </row>
    <row r="1123" spans="2:24">
      <c r="B1123" t="s">
        <v>1281</v>
      </c>
      <c r="C1123" t="s">
        <v>160</v>
      </c>
      <c r="D1123" t="s">
        <v>55</v>
      </c>
      <c r="E1123" t="s">
        <v>3549</v>
      </c>
      <c r="F1123" t="s">
        <v>154</v>
      </c>
      <c r="G1123" t="s">
        <v>93</v>
      </c>
      <c r="H1123">
        <v>25</v>
      </c>
      <c r="I1123" t="s">
        <v>3550</v>
      </c>
      <c r="J1123" t="s">
        <v>63</v>
      </c>
      <c r="K1123" t="s">
        <v>42</v>
      </c>
      <c r="L1123" t="s">
        <v>91</v>
      </c>
      <c r="M1123" t="s">
        <v>92</v>
      </c>
      <c r="N1123" t="s">
        <v>81</v>
      </c>
      <c r="O1123" t="s">
        <v>20</v>
      </c>
      <c r="P1123">
        <v>1.7</v>
      </c>
      <c r="Q1123">
        <v>800</v>
      </c>
      <c r="R1123">
        <v>81</v>
      </c>
      <c r="S1123" t="s">
        <v>78</v>
      </c>
      <c r="T1123" t="s">
        <v>30</v>
      </c>
      <c r="U1123" t="s">
        <v>4860</v>
      </c>
      <c r="V1123" t="s">
        <v>36</v>
      </c>
      <c r="W1123" t="s">
        <v>82</v>
      </c>
      <c r="X1123">
        <v>4</v>
      </c>
    </row>
    <row r="1124" spans="2:24">
      <c r="B1124" t="s">
        <v>1282</v>
      </c>
      <c r="C1124" t="s">
        <v>160</v>
      </c>
      <c r="D1124" t="s">
        <v>55</v>
      </c>
      <c r="E1124" t="s">
        <v>3549</v>
      </c>
      <c r="F1124" t="s">
        <v>154</v>
      </c>
      <c r="G1124" t="s">
        <v>93</v>
      </c>
      <c r="H1124">
        <v>25</v>
      </c>
      <c r="I1124" t="s">
        <v>3550</v>
      </c>
      <c r="J1124" t="s">
        <v>28</v>
      </c>
      <c r="K1124" t="s">
        <v>42</v>
      </c>
      <c r="L1124" t="s">
        <v>91</v>
      </c>
      <c r="M1124" t="s">
        <v>92</v>
      </c>
      <c r="N1124" t="s">
        <v>81</v>
      </c>
      <c r="O1124" t="s">
        <v>20</v>
      </c>
      <c r="P1124">
        <v>1.7</v>
      </c>
      <c r="Q1124">
        <v>800</v>
      </c>
      <c r="R1124">
        <v>81</v>
      </c>
      <c r="S1124" t="s">
        <v>78</v>
      </c>
      <c r="T1124" t="s">
        <v>30</v>
      </c>
      <c r="U1124" t="s">
        <v>4861</v>
      </c>
      <c r="V1124" t="s">
        <v>36</v>
      </c>
      <c r="W1124" t="s">
        <v>82</v>
      </c>
      <c r="X1124">
        <v>4</v>
      </c>
    </row>
    <row r="1125" spans="2:24">
      <c r="B1125" t="s">
        <v>1283</v>
      </c>
      <c r="C1125" t="s">
        <v>160</v>
      </c>
      <c r="D1125" t="s">
        <v>55</v>
      </c>
      <c r="E1125" t="s">
        <v>3549</v>
      </c>
      <c r="F1125" t="s">
        <v>154</v>
      </c>
      <c r="G1125" t="s">
        <v>93</v>
      </c>
      <c r="H1125">
        <v>25</v>
      </c>
      <c r="I1125" t="s">
        <v>3550</v>
      </c>
      <c r="J1125" t="s">
        <v>79</v>
      </c>
      <c r="K1125" t="s">
        <v>42</v>
      </c>
      <c r="L1125" t="s">
        <v>91</v>
      </c>
      <c r="M1125" t="s">
        <v>92</v>
      </c>
      <c r="N1125" t="s">
        <v>81</v>
      </c>
      <c r="O1125" t="s">
        <v>20</v>
      </c>
      <c r="P1125">
        <v>1.7</v>
      </c>
      <c r="Q1125">
        <v>800</v>
      </c>
      <c r="R1125">
        <v>81</v>
      </c>
      <c r="S1125" t="s">
        <v>78</v>
      </c>
      <c r="T1125" t="s">
        <v>30</v>
      </c>
      <c r="U1125" t="s">
        <v>4862</v>
      </c>
      <c r="V1125" t="s">
        <v>36</v>
      </c>
      <c r="W1125" t="s">
        <v>82</v>
      </c>
      <c r="X1125">
        <v>4</v>
      </c>
    </row>
    <row r="1126" spans="2:24">
      <c r="B1126" t="s">
        <v>1284</v>
      </c>
      <c r="C1126" t="s">
        <v>160</v>
      </c>
      <c r="D1126" t="s">
        <v>55</v>
      </c>
      <c r="E1126" t="s">
        <v>3549</v>
      </c>
      <c r="F1126" t="s">
        <v>154</v>
      </c>
      <c r="G1126" t="s">
        <v>93</v>
      </c>
      <c r="H1126">
        <v>25</v>
      </c>
      <c r="I1126" t="s">
        <v>3550</v>
      </c>
      <c r="J1126" t="s">
        <v>30</v>
      </c>
      <c r="K1126" t="s">
        <v>42</v>
      </c>
      <c r="L1126" t="s">
        <v>91</v>
      </c>
      <c r="M1126" t="s">
        <v>92</v>
      </c>
      <c r="N1126" t="s">
        <v>81</v>
      </c>
      <c r="O1126" t="s">
        <v>20</v>
      </c>
      <c r="P1126">
        <v>1.7</v>
      </c>
      <c r="Q1126">
        <v>800</v>
      </c>
      <c r="R1126">
        <v>81</v>
      </c>
      <c r="S1126" t="s">
        <v>78</v>
      </c>
      <c r="T1126" t="s">
        <v>30</v>
      </c>
      <c r="U1126" t="s">
        <v>4863</v>
      </c>
      <c r="V1126" t="s">
        <v>36</v>
      </c>
      <c r="W1126" t="s">
        <v>82</v>
      </c>
      <c r="X1126">
        <v>4</v>
      </c>
    </row>
    <row r="1127" spans="2:24">
      <c r="B1127" t="s">
        <v>1285</v>
      </c>
      <c r="C1127" t="s">
        <v>160</v>
      </c>
      <c r="D1127" t="s">
        <v>41</v>
      </c>
      <c r="E1127" t="s">
        <v>3549</v>
      </c>
      <c r="F1127" t="s">
        <v>154</v>
      </c>
      <c r="G1127" t="s">
        <v>93</v>
      </c>
      <c r="H1127">
        <v>30</v>
      </c>
      <c r="I1127" t="s">
        <v>3550</v>
      </c>
      <c r="J1127" t="s">
        <v>63</v>
      </c>
      <c r="K1127" t="s">
        <v>43</v>
      </c>
      <c r="L1127" t="s">
        <v>91</v>
      </c>
      <c r="M1127" t="s">
        <v>92</v>
      </c>
      <c r="N1127" t="s">
        <v>81</v>
      </c>
      <c r="O1127" t="s">
        <v>20</v>
      </c>
      <c r="P1127">
        <v>2</v>
      </c>
      <c r="Q1127">
        <v>1000</v>
      </c>
      <c r="R1127">
        <v>81</v>
      </c>
      <c r="S1127" t="s">
        <v>78</v>
      </c>
      <c r="T1127" t="s">
        <v>30</v>
      </c>
      <c r="U1127" t="s">
        <v>4864</v>
      </c>
      <c r="V1127" t="s">
        <v>36</v>
      </c>
      <c r="W1127" t="s">
        <v>82</v>
      </c>
      <c r="X1127">
        <v>4</v>
      </c>
    </row>
    <row r="1128" spans="2:24">
      <c r="B1128" t="s">
        <v>1286</v>
      </c>
      <c r="C1128" t="s">
        <v>160</v>
      </c>
      <c r="D1128" t="s">
        <v>41</v>
      </c>
      <c r="E1128" t="s">
        <v>3549</v>
      </c>
      <c r="F1128" t="s">
        <v>154</v>
      </c>
      <c r="G1128" t="s">
        <v>93</v>
      </c>
      <c r="H1128">
        <v>30</v>
      </c>
      <c r="I1128" t="s">
        <v>3550</v>
      </c>
      <c r="J1128" t="s">
        <v>28</v>
      </c>
      <c r="K1128" t="s">
        <v>43</v>
      </c>
      <c r="L1128" t="s">
        <v>91</v>
      </c>
      <c r="M1128" t="s">
        <v>92</v>
      </c>
      <c r="N1128" t="s">
        <v>81</v>
      </c>
      <c r="O1128" t="s">
        <v>20</v>
      </c>
      <c r="P1128">
        <v>2</v>
      </c>
      <c r="Q1128">
        <v>1000</v>
      </c>
      <c r="R1128">
        <v>81</v>
      </c>
      <c r="S1128" t="s">
        <v>78</v>
      </c>
      <c r="T1128" t="s">
        <v>30</v>
      </c>
      <c r="U1128" t="s">
        <v>4865</v>
      </c>
      <c r="V1128" t="s">
        <v>36</v>
      </c>
      <c r="W1128" t="s">
        <v>82</v>
      </c>
      <c r="X1128">
        <v>4</v>
      </c>
    </row>
    <row r="1129" spans="2:24">
      <c r="B1129" t="s">
        <v>1287</v>
      </c>
      <c r="C1129" t="s">
        <v>160</v>
      </c>
      <c r="D1129" t="s">
        <v>41</v>
      </c>
      <c r="E1129" t="s">
        <v>3549</v>
      </c>
      <c r="F1129" t="s">
        <v>154</v>
      </c>
      <c r="G1129" t="s">
        <v>93</v>
      </c>
      <c r="H1129">
        <v>30</v>
      </c>
      <c r="I1129" t="s">
        <v>3550</v>
      </c>
      <c r="J1129" t="s">
        <v>79</v>
      </c>
      <c r="K1129" t="s">
        <v>43</v>
      </c>
      <c r="L1129" t="s">
        <v>91</v>
      </c>
      <c r="M1129" t="s">
        <v>92</v>
      </c>
      <c r="N1129" t="s">
        <v>81</v>
      </c>
      <c r="O1129" t="s">
        <v>20</v>
      </c>
      <c r="P1129">
        <v>2</v>
      </c>
      <c r="Q1129">
        <v>1000</v>
      </c>
      <c r="R1129">
        <v>81</v>
      </c>
      <c r="S1129" t="s">
        <v>78</v>
      </c>
      <c r="T1129" t="s">
        <v>30</v>
      </c>
      <c r="U1129" t="s">
        <v>4866</v>
      </c>
      <c r="V1129" t="s">
        <v>36</v>
      </c>
      <c r="W1129" t="s">
        <v>82</v>
      </c>
      <c r="X1129">
        <v>4</v>
      </c>
    </row>
    <row r="1130" spans="2:24">
      <c r="B1130" t="s">
        <v>1288</v>
      </c>
      <c r="C1130" t="s">
        <v>160</v>
      </c>
      <c r="D1130" t="s">
        <v>41</v>
      </c>
      <c r="E1130" t="s">
        <v>3549</v>
      </c>
      <c r="F1130" t="s">
        <v>154</v>
      </c>
      <c r="G1130" t="s">
        <v>93</v>
      </c>
      <c r="H1130">
        <v>30</v>
      </c>
      <c r="I1130" t="s">
        <v>3550</v>
      </c>
      <c r="J1130" t="s">
        <v>30</v>
      </c>
      <c r="K1130" t="s">
        <v>43</v>
      </c>
      <c r="L1130" t="s">
        <v>91</v>
      </c>
      <c r="M1130" t="s">
        <v>92</v>
      </c>
      <c r="N1130" t="s">
        <v>81</v>
      </c>
      <c r="O1130" t="s">
        <v>20</v>
      </c>
      <c r="P1130">
        <v>2</v>
      </c>
      <c r="Q1130">
        <v>1000</v>
      </c>
      <c r="R1130">
        <v>81</v>
      </c>
      <c r="S1130" t="s">
        <v>78</v>
      </c>
      <c r="T1130" t="s">
        <v>30</v>
      </c>
      <c r="U1130" t="s">
        <v>4867</v>
      </c>
      <c r="V1130" t="s">
        <v>36</v>
      </c>
      <c r="W1130" t="s">
        <v>82</v>
      </c>
      <c r="X1130">
        <v>4</v>
      </c>
    </row>
    <row r="1131" spans="2:24">
      <c r="B1131" t="s">
        <v>1289</v>
      </c>
      <c r="C1131" t="s">
        <v>160</v>
      </c>
      <c r="D1131" t="s">
        <v>55</v>
      </c>
      <c r="E1131" t="s">
        <v>3549</v>
      </c>
      <c r="F1131" t="s">
        <v>154</v>
      </c>
      <c r="G1131" t="s">
        <v>93</v>
      </c>
      <c r="H1131">
        <v>31</v>
      </c>
      <c r="I1131" t="s">
        <v>3550</v>
      </c>
      <c r="J1131" t="s">
        <v>63</v>
      </c>
      <c r="K1131" t="s">
        <v>42</v>
      </c>
      <c r="L1131" t="s">
        <v>91</v>
      </c>
      <c r="M1131" t="s">
        <v>92</v>
      </c>
      <c r="N1131" t="s">
        <v>81</v>
      </c>
      <c r="O1131" t="s">
        <v>20</v>
      </c>
      <c r="P1131">
        <v>2.2000000000000002</v>
      </c>
      <c r="Q1131">
        <v>1000</v>
      </c>
      <c r="R1131">
        <v>84</v>
      </c>
      <c r="S1131" t="s">
        <v>78</v>
      </c>
      <c r="T1131" t="s">
        <v>30</v>
      </c>
      <c r="U1131" t="s">
        <v>4868</v>
      </c>
      <c r="V1131" t="s">
        <v>36</v>
      </c>
      <c r="W1131" t="s">
        <v>82</v>
      </c>
      <c r="X1131">
        <v>4</v>
      </c>
    </row>
    <row r="1132" spans="2:24">
      <c r="B1132" t="s">
        <v>1290</v>
      </c>
      <c r="C1132" t="s">
        <v>160</v>
      </c>
      <c r="D1132" t="s">
        <v>55</v>
      </c>
      <c r="E1132" t="s">
        <v>3549</v>
      </c>
      <c r="F1132" t="s">
        <v>154</v>
      </c>
      <c r="G1132" t="s">
        <v>93</v>
      </c>
      <c r="H1132">
        <v>31</v>
      </c>
      <c r="I1132" t="s">
        <v>3550</v>
      </c>
      <c r="J1132" t="s">
        <v>28</v>
      </c>
      <c r="K1132" t="s">
        <v>42</v>
      </c>
      <c r="L1132" t="s">
        <v>91</v>
      </c>
      <c r="M1132" t="s">
        <v>92</v>
      </c>
      <c r="N1132" t="s">
        <v>81</v>
      </c>
      <c r="O1132" t="s">
        <v>20</v>
      </c>
      <c r="P1132">
        <v>2.2000000000000002</v>
      </c>
      <c r="Q1132">
        <v>1000</v>
      </c>
      <c r="R1132">
        <v>84</v>
      </c>
      <c r="S1132" t="s">
        <v>78</v>
      </c>
      <c r="T1132" t="s">
        <v>30</v>
      </c>
      <c r="U1132" t="s">
        <v>4869</v>
      </c>
      <c r="V1132" t="s">
        <v>36</v>
      </c>
      <c r="W1132" t="s">
        <v>82</v>
      </c>
      <c r="X1132">
        <v>4</v>
      </c>
    </row>
    <row r="1133" spans="2:24">
      <c r="B1133" t="s">
        <v>1291</v>
      </c>
      <c r="C1133" t="s">
        <v>160</v>
      </c>
      <c r="D1133" t="s">
        <v>55</v>
      </c>
      <c r="E1133" t="s">
        <v>3549</v>
      </c>
      <c r="F1133" t="s">
        <v>154</v>
      </c>
      <c r="G1133" t="s">
        <v>93</v>
      </c>
      <c r="H1133">
        <v>31</v>
      </c>
      <c r="I1133" t="s">
        <v>3550</v>
      </c>
      <c r="J1133" t="s">
        <v>79</v>
      </c>
      <c r="K1133" t="s">
        <v>42</v>
      </c>
      <c r="L1133" t="s">
        <v>91</v>
      </c>
      <c r="M1133" t="s">
        <v>92</v>
      </c>
      <c r="N1133" t="s">
        <v>81</v>
      </c>
      <c r="O1133" t="s">
        <v>20</v>
      </c>
      <c r="P1133">
        <v>2.2000000000000002</v>
      </c>
      <c r="Q1133">
        <v>1000</v>
      </c>
      <c r="R1133">
        <v>84</v>
      </c>
      <c r="S1133" t="s">
        <v>78</v>
      </c>
      <c r="T1133" t="s">
        <v>30</v>
      </c>
      <c r="U1133" t="s">
        <v>4870</v>
      </c>
      <c r="V1133" t="s">
        <v>36</v>
      </c>
      <c r="W1133" t="s">
        <v>82</v>
      </c>
      <c r="X1133">
        <v>4</v>
      </c>
    </row>
    <row r="1134" spans="2:24">
      <c r="B1134" t="s">
        <v>1292</v>
      </c>
      <c r="C1134" t="s">
        <v>160</v>
      </c>
      <c r="D1134" t="s">
        <v>55</v>
      </c>
      <c r="E1134" t="s">
        <v>3549</v>
      </c>
      <c r="F1134" t="s">
        <v>154</v>
      </c>
      <c r="G1134" t="s">
        <v>93</v>
      </c>
      <c r="H1134">
        <v>31</v>
      </c>
      <c r="I1134" t="s">
        <v>3550</v>
      </c>
      <c r="J1134" t="s">
        <v>30</v>
      </c>
      <c r="K1134" t="s">
        <v>42</v>
      </c>
      <c r="L1134" t="s">
        <v>91</v>
      </c>
      <c r="M1134" t="s">
        <v>92</v>
      </c>
      <c r="N1134" t="s">
        <v>81</v>
      </c>
      <c r="O1134" t="s">
        <v>20</v>
      </c>
      <c r="P1134">
        <v>2.2000000000000002</v>
      </c>
      <c r="Q1134">
        <v>1000</v>
      </c>
      <c r="R1134">
        <v>84</v>
      </c>
      <c r="S1134" t="s">
        <v>78</v>
      </c>
      <c r="T1134" t="s">
        <v>30</v>
      </c>
      <c r="U1134" t="s">
        <v>4871</v>
      </c>
      <c r="V1134" t="s">
        <v>36</v>
      </c>
      <c r="W1134" t="s">
        <v>82</v>
      </c>
      <c r="X1134">
        <v>4</v>
      </c>
    </row>
    <row r="1135" spans="2:24">
      <c r="B1135" t="s">
        <v>1293</v>
      </c>
      <c r="C1135" t="s">
        <v>160</v>
      </c>
      <c r="D1135" t="s">
        <v>41</v>
      </c>
      <c r="E1135" t="s">
        <v>3549</v>
      </c>
      <c r="F1135" t="s">
        <v>154</v>
      </c>
      <c r="G1135" t="s">
        <v>93</v>
      </c>
      <c r="H1135">
        <v>36</v>
      </c>
      <c r="I1135" t="s">
        <v>3550</v>
      </c>
      <c r="J1135" t="s">
        <v>63</v>
      </c>
      <c r="K1135" t="s">
        <v>43</v>
      </c>
      <c r="L1135" t="s">
        <v>91</v>
      </c>
      <c r="M1135" t="s">
        <v>92</v>
      </c>
      <c r="N1135" t="s">
        <v>81</v>
      </c>
      <c r="O1135" t="s">
        <v>20</v>
      </c>
      <c r="P1135">
        <v>2</v>
      </c>
      <c r="Q1135">
        <v>1200</v>
      </c>
      <c r="R1135">
        <v>81</v>
      </c>
      <c r="S1135" t="s">
        <v>78</v>
      </c>
      <c r="T1135" t="s">
        <v>30</v>
      </c>
      <c r="U1135" t="s">
        <v>4872</v>
      </c>
      <c r="V1135" t="s">
        <v>36</v>
      </c>
      <c r="W1135" t="s">
        <v>82</v>
      </c>
      <c r="X1135">
        <v>4</v>
      </c>
    </row>
    <row r="1136" spans="2:24">
      <c r="B1136" t="s">
        <v>1294</v>
      </c>
      <c r="C1136" t="s">
        <v>160</v>
      </c>
      <c r="D1136" t="s">
        <v>41</v>
      </c>
      <c r="E1136" t="s">
        <v>3549</v>
      </c>
      <c r="F1136" t="s">
        <v>154</v>
      </c>
      <c r="G1136" t="s">
        <v>93</v>
      </c>
      <c r="H1136">
        <v>36</v>
      </c>
      <c r="I1136" t="s">
        <v>3550</v>
      </c>
      <c r="J1136" t="s">
        <v>28</v>
      </c>
      <c r="K1136" t="s">
        <v>43</v>
      </c>
      <c r="L1136" t="s">
        <v>91</v>
      </c>
      <c r="M1136" t="s">
        <v>92</v>
      </c>
      <c r="N1136" t="s">
        <v>81</v>
      </c>
      <c r="O1136" t="s">
        <v>20</v>
      </c>
      <c r="P1136">
        <v>2</v>
      </c>
      <c r="Q1136">
        <v>1200</v>
      </c>
      <c r="R1136">
        <v>81</v>
      </c>
      <c r="S1136" t="s">
        <v>78</v>
      </c>
      <c r="T1136" t="s">
        <v>30</v>
      </c>
      <c r="U1136" t="s">
        <v>4873</v>
      </c>
      <c r="V1136" t="s">
        <v>36</v>
      </c>
      <c r="W1136" t="s">
        <v>82</v>
      </c>
      <c r="X1136">
        <v>4</v>
      </c>
    </row>
    <row r="1137" spans="2:24">
      <c r="B1137" t="s">
        <v>1295</v>
      </c>
      <c r="C1137" t="s">
        <v>160</v>
      </c>
      <c r="D1137" t="s">
        <v>41</v>
      </c>
      <c r="E1137" t="s">
        <v>3549</v>
      </c>
      <c r="F1137" t="s">
        <v>154</v>
      </c>
      <c r="G1137" t="s">
        <v>93</v>
      </c>
      <c r="H1137">
        <v>36</v>
      </c>
      <c r="I1137" t="s">
        <v>3550</v>
      </c>
      <c r="J1137" t="s">
        <v>79</v>
      </c>
      <c r="K1137" t="s">
        <v>43</v>
      </c>
      <c r="L1137" t="s">
        <v>91</v>
      </c>
      <c r="M1137" t="s">
        <v>92</v>
      </c>
      <c r="N1137" t="s">
        <v>81</v>
      </c>
      <c r="O1137" t="s">
        <v>20</v>
      </c>
      <c r="P1137">
        <v>2</v>
      </c>
      <c r="Q1137">
        <v>1200</v>
      </c>
      <c r="R1137">
        <v>81</v>
      </c>
      <c r="S1137" t="s">
        <v>78</v>
      </c>
      <c r="T1137" t="s">
        <v>30</v>
      </c>
      <c r="U1137" t="s">
        <v>4874</v>
      </c>
      <c r="V1137" t="s">
        <v>36</v>
      </c>
      <c r="W1137" t="s">
        <v>82</v>
      </c>
      <c r="X1137">
        <v>4</v>
      </c>
    </row>
    <row r="1138" spans="2:24">
      <c r="B1138" t="s">
        <v>1296</v>
      </c>
      <c r="C1138" t="s">
        <v>160</v>
      </c>
      <c r="D1138" t="s">
        <v>41</v>
      </c>
      <c r="E1138" t="s">
        <v>3549</v>
      </c>
      <c r="F1138" t="s">
        <v>154</v>
      </c>
      <c r="G1138" t="s">
        <v>93</v>
      </c>
      <c r="H1138">
        <v>36</v>
      </c>
      <c r="I1138" t="s">
        <v>3550</v>
      </c>
      <c r="J1138" t="s">
        <v>30</v>
      </c>
      <c r="K1138" t="s">
        <v>43</v>
      </c>
      <c r="L1138" t="s">
        <v>91</v>
      </c>
      <c r="M1138" t="s">
        <v>92</v>
      </c>
      <c r="N1138" t="s">
        <v>81</v>
      </c>
      <c r="O1138" t="s">
        <v>20</v>
      </c>
      <c r="P1138">
        <v>2</v>
      </c>
      <c r="Q1138">
        <v>1200</v>
      </c>
      <c r="R1138">
        <v>81</v>
      </c>
      <c r="S1138" t="s">
        <v>78</v>
      </c>
      <c r="T1138" t="s">
        <v>30</v>
      </c>
      <c r="U1138" t="s">
        <v>4875</v>
      </c>
      <c r="V1138" t="s">
        <v>36</v>
      </c>
      <c r="W1138" t="s">
        <v>82</v>
      </c>
      <c r="X1138">
        <v>4</v>
      </c>
    </row>
    <row r="1139" spans="2:24">
      <c r="B1139" t="s">
        <v>1297</v>
      </c>
      <c r="C1139" t="s">
        <v>160</v>
      </c>
      <c r="D1139" t="s">
        <v>55</v>
      </c>
      <c r="E1139" t="s">
        <v>3549</v>
      </c>
      <c r="F1139" t="s">
        <v>154</v>
      </c>
      <c r="G1139" t="s">
        <v>93</v>
      </c>
      <c r="H1139">
        <v>37</v>
      </c>
      <c r="I1139" t="s">
        <v>3550</v>
      </c>
      <c r="J1139" t="s">
        <v>63</v>
      </c>
      <c r="K1139" t="s">
        <v>42</v>
      </c>
      <c r="L1139" t="s">
        <v>91</v>
      </c>
      <c r="M1139" t="s">
        <v>92</v>
      </c>
      <c r="N1139" t="s">
        <v>81</v>
      </c>
      <c r="O1139" t="s">
        <v>35</v>
      </c>
      <c r="P1139">
        <v>2.9</v>
      </c>
      <c r="Q1139">
        <v>1200</v>
      </c>
      <c r="R1139">
        <v>84</v>
      </c>
      <c r="S1139" t="s">
        <v>78</v>
      </c>
      <c r="T1139" t="s">
        <v>30</v>
      </c>
      <c r="U1139" t="s">
        <v>4876</v>
      </c>
      <c r="V1139" t="s">
        <v>36</v>
      </c>
      <c r="W1139" t="s">
        <v>82</v>
      </c>
      <c r="X1139">
        <v>4</v>
      </c>
    </row>
    <row r="1140" spans="2:24">
      <c r="B1140" t="s">
        <v>1298</v>
      </c>
      <c r="C1140" t="s">
        <v>160</v>
      </c>
      <c r="D1140" t="s">
        <v>55</v>
      </c>
      <c r="E1140" t="s">
        <v>3549</v>
      </c>
      <c r="F1140" t="s">
        <v>154</v>
      </c>
      <c r="G1140" t="s">
        <v>93</v>
      </c>
      <c r="H1140">
        <v>37</v>
      </c>
      <c r="I1140" t="s">
        <v>3550</v>
      </c>
      <c r="J1140" t="s">
        <v>28</v>
      </c>
      <c r="K1140" t="s">
        <v>42</v>
      </c>
      <c r="L1140" t="s">
        <v>91</v>
      </c>
      <c r="M1140" t="s">
        <v>92</v>
      </c>
      <c r="N1140" t="s">
        <v>81</v>
      </c>
      <c r="O1140" t="s">
        <v>35</v>
      </c>
      <c r="P1140">
        <v>2.9</v>
      </c>
      <c r="Q1140">
        <v>1200</v>
      </c>
      <c r="R1140">
        <v>84</v>
      </c>
      <c r="S1140" t="s">
        <v>78</v>
      </c>
      <c r="T1140" t="s">
        <v>30</v>
      </c>
      <c r="U1140" t="s">
        <v>4877</v>
      </c>
      <c r="V1140" t="s">
        <v>36</v>
      </c>
      <c r="W1140" t="s">
        <v>82</v>
      </c>
      <c r="X1140">
        <v>4</v>
      </c>
    </row>
    <row r="1141" spans="2:24">
      <c r="B1141" t="s">
        <v>1299</v>
      </c>
      <c r="C1141" t="s">
        <v>160</v>
      </c>
      <c r="D1141" t="s">
        <v>55</v>
      </c>
      <c r="E1141" t="s">
        <v>3549</v>
      </c>
      <c r="F1141" t="s">
        <v>154</v>
      </c>
      <c r="G1141" t="s">
        <v>93</v>
      </c>
      <c r="H1141">
        <v>37</v>
      </c>
      <c r="I1141" t="s">
        <v>3550</v>
      </c>
      <c r="J1141" t="s">
        <v>79</v>
      </c>
      <c r="K1141" t="s">
        <v>42</v>
      </c>
      <c r="L1141" t="s">
        <v>91</v>
      </c>
      <c r="M1141" t="s">
        <v>92</v>
      </c>
      <c r="N1141" t="s">
        <v>81</v>
      </c>
      <c r="O1141" t="s">
        <v>35</v>
      </c>
      <c r="P1141">
        <v>2.9</v>
      </c>
      <c r="Q1141">
        <v>1200</v>
      </c>
      <c r="R1141">
        <v>84</v>
      </c>
      <c r="S1141" t="s">
        <v>78</v>
      </c>
      <c r="T1141" t="s">
        <v>30</v>
      </c>
      <c r="U1141" t="s">
        <v>4878</v>
      </c>
      <c r="V1141" t="s">
        <v>36</v>
      </c>
      <c r="W1141" t="s">
        <v>82</v>
      </c>
      <c r="X1141">
        <v>4</v>
      </c>
    </row>
    <row r="1142" spans="2:24">
      <c r="B1142" t="s">
        <v>1300</v>
      </c>
      <c r="C1142" t="s">
        <v>160</v>
      </c>
      <c r="D1142" t="s">
        <v>55</v>
      </c>
      <c r="E1142" t="s">
        <v>3549</v>
      </c>
      <c r="F1142" t="s">
        <v>154</v>
      </c>
      <c r="G1142" t="s">
        <v>93</v>
      </c>
      <c r="H1142">
        <v>37</v>
      </c>
      <c r="I1142" t="s">
        <v>3550</v>
      </c>
      <c r="J1142" t="s">
        <v>30</v>
      </c>
      <c r="K1142" t="s">
        <v>42</v>
      </c>
      <c r="L1142" t="s">
        <v>91</v>
      </c>
      <c r="M1142" t="s">
        <v>92</v>
      </c>
      <c r="N1142" t="s">
        <v>81</v>
      </c>
      <c r="O1142" t="s">
        <v>35</v>
      </c>
      <c r="P1142">
        <v>2.9</v>
      </c>
      <c r="Q1142">
        <v>1200</v>
      </c>
      <c r="R1142">
        <v>84</v>
      </c>
      <c r="S1142" t="s">
        <v>78</v>
      </c>
      <c r="T1142" t="s">
        <v>30</v>
      </c>
      <c r="U1142" t="s">
        <v>4879</v>
      </c>
      <c r="V1142" t="s">
        <v>36</v>
      </c>
      <c r="W1142" t="s">
        <v>82</v>
      </c>
      <c r="X1142">
        <v>4</v>
      </c>
    </row>
    <row r="1143" spans="2:24">
      <c r="B1143" t="s">
        <v>1301</v>
      </c>
      <c r="C1143" t="s">
        <v>160</v>
      </c>
      <c r="D1143" t="s">
        <v>55</v>
      </c>
      <c r="E1143" t="s">
        <v>3549</v>
      </c>
      <c r="F1143" t="s">
        <v>154</v>
      </c>
      <c r="G1143" t="s">
        <v>93</v>
      </c>
      <c r="H1143">
        <v>39</v>
      </c>
      <c r="I1143" t="s">
        <v>3550</v>
      </c>
      <c r="J1143" t="s">
        <v>63</v>
      </c>
      <c r="K1143" t="s">
        <v>42</v>
      </c>
      <c r="L1143" t="s">
        <v>91</v>
      </c>
      <c r="M1143" t="s">
        <v>92</v>
      </c>
      <c r="N1143" t="s">
        <v>81</v>
      </c>
      <c r="O1143" t="s">
        <v>35</v>
      </c>
      <c r="P1143">
        <v>2.9</v>
      </c>
      <c r="Q1143">
        <v>1200</v>
      </c>
      <c r="R1143">
        <v>87</v>
      </c>
      <c r="S1143" t="s">
        <v>78</v>
      </c>
      <c r="T1143" t="s">
        <v>30</v>
      </c>
      <c r="U1143" t="s">
        <v>4880</v>
      </c>
      <c r="V1143" t="s">
        <v>36</v>
      </c>
      <c r="W1143" t="s">
        <v>82</v>
      </c>
      <c r="X1143">
        <v>4</v>
      </c>
    </row>
    <row r="1144" spans="2:24">
      <c r="B1144" t="s">
        <v>1302</v>
      </c>
      <c r="C1144" t="s">
        <v>160</v>
      </c>
      <c r="D1144" t="s">
        <v>55</v>
      </c>
      <c r="E1144" t="s">
        <v>3549</v>
      </c>
      <c r="F1144" t="s">
        <v>154</v>
      </c>
      <c r="G1144" t="s">
        <v>93</v>
      </c>
      <c r="H1144">
        <v>39</v>
      </c>
      <c r="I1144" t="s">
        <v>3550</v>
      </c>
      <c r="J1144" t="s">
        <v>28</v>
      </c>
      <c r="K1144" t="s">
        <v>42</v>
      </c>
      <c r="L1144" t="s">
        <v>91</v>
      </c>
      <c r="M1144" t="s">
        <v>92</v>
      </c>
      <c r="N1144" t="s">
        <v>81</v>
      </c>
      <c r="O1144" t="s">
        <v>35</v>
      </c>
      <c r="P1144">
        <v>2.9</v>
      </c>
      <c r="Q1144">
        <v>1200</v>
      </c>
      <c r="R1144">
        <v>87</v>
      </c>
      <c r="S1144" t="s">
        <v>78</v>
      </c>
      <c r="T1144" t="s">
        <v>30</v>
      </c>
      <c r="U1144" t="s">
        <v>4881</v>
      </c>
      <c r="V1144" t="s">
        <v>36</v>
      </c>
      <c r="W1144" t="s">
        <v>82</v>
      </c>
      <c r="X1144">
        <v>4</v>
      </c>
    </row>
    <row r="1145" spans="2:24">
      <c r="B1145" t="s">
        <v>1303</v>
      </c>
      <c r="C1145" t="s">
        <v>160</v>
      </c>
      <c r="D1145" t="s">
        <v>55</v>
      </c>
      <c r="E1145" t="s">
        <v>3549</v>
      </c>
      <c r="F1145" t="s">
        <v>154</v>
      </c>
      <c r="G1145" t="s">
        <v>93</v>
      </c>
      <c r="H1145">
        <v>39</v>
      </c>
      <c r="I1145" t="s">
        <v>3550</v>
      </c>
      <c r="J1145" t="s">
        <v>79</v>
      </c>
      <c r="K1145" t="s">
        <v>42</v>
      </c>
      <c r="L1145" t="s">
        <v>91</v>
      </c>
      <c r="M1145" t="s">
        <v>92</v>
      </c>
      <c r="N1145" t="s">
        <v>81</v>
      </c>
      <c r="O1145" t="s">
        <v>35</v>
      </c>
      <c r="P1145">
        <v>2.9</v>
      </c>
      <c r="Q1145">
        <v>1200</v>
      </c>
      <c r="R1145">
        <v>87</v>
      </c>
      <c r="S1145" t="s">
        <v>78</v>
      </c>
      <c r="T1145" t="s">
        <v>30</v>
      </c>
      <c r="U1145" t="s">
        <v>4882</v>
      </c>
      <c r="V1145" t="s">
        <v>36</v>
      </c>
      <c r="W1145" t="s">
        <v>82</v>
      </c>
      <c r="X1145">
        <v>4</v>
      </c>
    </row>
    <row r="1146" spans="2:24">
      <c r="B1146" t="s">
        <v>1304</v>
      </c>
      <c r="C1146" t="s">
        <v>160</v>
      </c>
      <c r="D1146" t="s">
        <v>55</v>
      </c>
      <c r="E1146" t="s">
        <v>3549</v>
      </c>
      <c r="F1146" t="s">
        <v>154</v>
      </c>
      <c r="G1146" t="s">
        <v>93</v>
      </c>
      <c r="H1146">
        <v>39</v>
      </c>
      <c r="I1146" t="s">
        <v>3550</v>
      </c>
      <c r="J1146" t="s">
        <v>30</v>
      </c>
      <c r="K1146" t="s">
        <v>42</v>
      </c>
      <c r="L1146" t="s">
        <v>91</v>
      </c>
      <c r="M1146" t="s">
        <v>92</v>
      </c>
      <c r="N1146" t="s">
        <v>81</v>
      </c>
      <c r="O1146" t="s">
        <v>35</v>
      </c>
      <c r="P1146">
        <v>2.9</v>
      </c>
      <c r="Q1146">
        <v>1200</v>
      </c>
      <c r="R1146">
        <v>87</v>
      </c>
      <c r="S1146" t="s">
        <v>78</v>
      </c>
      <c r="T1146" t="s">
        <v>30</v>
      </c>
      <c r="U1146" t="s">
        <v>4883</v>
      </c>
      <c r="V1146" t="s">
        <v>36</v>
      </c>
      <c r="W1146" t="s">
        <v>82</v>
      </c>
      <c r="X1146">
        <v>4</v>
      </c>
    </row>
    <row r="1147" spans="2:24">
      <c r="B1147" t="s">
        <v>1305</v>
      </c>
      <c r="C1147" t="s">
        <v>160</v>
      </c>
      <c r="D1147" t="s">
        <v>41</v>
      </c>
      <c r="E1147" t="s">
        <v>3549</v>
      </c>
      <c r="F1147" t="s">
        <v>154</v>
      </c>
      <c r="G1147" t="s">
        <v>94</v>
      </c>
      <c r="H1147">
        <v>18</v>
      </c>
      <c r="I1147" t="s">
        <v>3550</v>
      </c>
      <c r="J1147" t="s">
        <v>63</v>
      </c>
      <c r="K1147" t="s">
        <v>43</v>
      </c>
      <c r="L1147" t="s">
        <v>91</v>
      </c>
      <c r="M1147" t="s">
        <v>95</v>
      </c>
      <c r="N1147" t="s">
        <v>81</v>
      </c>
      <c r="O1147" t="s">
        <v>3552</v>
      </c>
      <c r="P1147">
        <v>1.7</v>
      </c>
      <c r="Q1147">
        <v>600</v>
      </c>
      <c r="R1147">
        <v>78</v>
      </c>
      <c r="S1147" t="s">
        <v>78</v>
      </c>
      <c r="T1147" t="s">
        <v>30</v>
      </c>
      <c r="U1147" t="s">
        <v>4884</v>
      </c>
      <c r="V1147" t="s">
        <v>36</v>
      </c>
      <c r="W1147" t="s">
        <v>82</v>
      </c>
      <c r="X1147">
        <v>4</v>
      </c>
    </row>
    <row r="1148" spans="2:24">
      <c r="B1148" t="s">
        <v>1306</v>
      </c>
      <c r="C1148" t="s">
        <v>160</v>
      </c>
      <c r="D1148" t="s">
        <v>41</v>
      </c>
      <c r="E1148" t="s">
        <v>3549</v>
      </c>
      <c r="F1148" t="s">
        <v>154</v>
      </c>
      <c r="G1148" t="s">
        <v>94</v>
      </c>
      <c r="H1148">
        <v>18</v>
      </c>
      <c r="I1148" t="s">
        <v>3550</v>
      </c>
      <c r="J1148" t="s">
        <v>28</v>
      </c>
      <c r="K1148" t="s">
        <v>43</v>
      </c>
      <c r="L1148" t="s">
        <v>91</v>
      </c>
      <c r="M1148" t="s">
        <v>95</v>
      </c>
      <c r="N1148" t="s">
        <v>81</v>
      </c>
      <c r="O1148" t="s">
        <v>3552</v>
      </c>
      <c r="P1148">
        <v>1.7</v>
      </c>
      <c r="Q1148">
        <v>600</v>
      </c>
      <c r="R1148">
        <v>78</v>
      </c>
      <c r="S1148" t="s">
        <v>78</v>
      </c>
      <c r="T1148" t="s">
        <v>30</v>
      </c>
      <c r="U1148" t="s">
        <v>4885</v>
      </c>
      <c r="V1148" t="s">
        <v>36</v>
      </c>
      <c r="W1148" t="s">
        <v>82</v>
      </c>
      <c r="X1148">
        <v>4</v>
      </c>
    </row>
    <row r="1149" spans="2:24">
      <c r="B1149" t="s">
        <v>1307</v>
      </c>
      <c r="C1149" t="s">
        <v>160</v>
      </c>
      <c r="D1149" t="s">
        <v>41</v>
      </c>
      <c r="E1149" t="s">
        <v>3549</v>
      </c>
      <c r="F1149" t="s">
        <v>154</v>
      </c>
      <c r="G1149" t="s">
        <v>94</v>
      </c>
      <c r="H1149">
        <v>18</v>
      </c>
      <c r="I1149" t="s">
        <v>3550</v>
      </c>
      <c r="J1149" t="s">
        <v>79</v>
      </c>
      <c r="K1149" t="s">
        <v>43</v>
      </c>
      <c r="L1149" t="s">
        <v>91</v>
      </c>
      <c r="M1149" t="s">
        <v>95</v>
      </c>
      <c r="N1149" t="s">
        <v>81</v>
      </c>
      <c r="O1149" t="s">
        <v>3552</v>
      </c>
      <c r="P1149">
        <v>1.7</v>
      </c>
      <c r="Q1149">
        <v>600</v>
      </c>
      <c r="R1149">
        <v>78</v>
      </c>
      <c r="S1149" t="s">
        <v>78</v>
      </c>
      <c r="T1149" t="s">
        <v>30</v>
      </c>
      <c r="U1149" t="s">
        <v>4886</v>
      </c>
      <c r="V1149" t="s">
        <v>36</v>
      </c>
      <c r="W1149" t="s">
        <v>82</v>
      </c>
      <c r="X1149">
        <v>4</v>
      </c>
    </row>
    <row r="1150" spans="2:24">
      <c r="B1150" t="s">
        <v>1308</v>
      </c>
      <c r="C1150" t="s">
        <v>160</v>
      </c>
      <c r="D1150" t="s">
        <v>41</v>
      </c>
      <c r="E1150" t="s">
        <v>3549</v>
      </c>
      <c r="F1150" t="s">
        <v>154</v>
      </c>
      <c r="G1150" t="s">
        <v>94</v>
      </c>
      <c r="H1150">
        <v>18</v>
      </c>
      <c r="I1150" t="s">
        <v>3550</v>
      </c>
      <c r="J1150" t="s">
        <v>30</v>
      </c>
      <c r="K1150" t="s">
        <v>43</v>
      </c>
      <c r="L1150" t="s">
        <v>91</v>
      </c>
      <c r="M1150" t="s">
        <v>95</v>
      </c>
      <c r="N1150" t="s">
        <v>81</v>
      </c>
      <c r="O1150" t="s">
        <v>3552</v>
      </c>
      <c r="P1150">
        <v>1.7</v>
      </c>
      <c r="Q1150">
        <v>600</v>
      </c>
      <c r="R1150">
        <v>78</v>
      </c>
      <c r="S1150" t="s">
        <v>78</v>
      </c>
      <c r="T1150" t="s">
        <v>30</v>
      </c>
      <c r="U1150" t="s">
        <v>4887</v>
      </c>
      <c r="V1150" t="s">
        <v>36</v>
      </c>
      <c r="W1150" t="s">
        <v>82</v>
      </c>
      <c r="X1150">
        <v>4</v>
      </c>
    </row>
    <row r="1151" spans="2:24">
      <c r="B1151" t="s">
        <v>1309</v>
      </c>
      <c r="C1151" t="s">
        <v>160</v>
      </c>
      <c r="D1151" t="s">
        <v>55</v>
      </c>
      <c r="E1151" t="s">
        <v>3549</v>
      </c>
      <c r="F1151" t="s">
        <v>154</v>
      </c>
      <c r="G1151" t="s">
        <v>94</v>
      </c>
      <c r="H1151">
        <v>19</v>
      </c>
      <c r="I1151" t="s">
        <v>3550</v>
      </c>
      <c r="J1151" t="s">
        <v>63</v>
      </c>
      <c r="K1151" t="s">
        <v>42</v>
      </c>
      <c r="L1151" t="s">
        <v>91</v>
      </c>
      <c r="M1151" t="s">
        <v>95</v>
      </c>
      <c r="N1151" t="s">
        <v>81</v>
      </c>
      <c r="O1151" t="s">
        <v>20</v>
      </c>
      <c r="P1151">
        <v>0.8</v>
      </c>
      <c r="Q1151">
        <v>600</v>
      </c>
      <c r="R1151">
        <v>81</v>
      </c>
      <c r="S1151" t="s">
        <v>78</v>
      </c>
      <c r="T1151" t="s">
        <v>30</v>
      </c>
      <c r="U1151" t="s">
        <v>4888</v>
      </c>
      <c r="V1151" t="s">
        <v>36</v>
      </c>
      <c r="W1151" t="s">
        <v>82</v>
      </c>
      <c r="X1151">
        <v>4</v>
      </c>
    </row>
    <row r="1152" spans="2:24">
      <c r="B1152" t="s">
        <v>1310</v>
      </c>
      <c r="C1152" t="s">
        <v>160</v>
      </c>
      <c r="D1152" t="s">
        <v>55</v>
      </c>
      <c r="E1152" t="s">
        <v>3549</v>
      </c>
      <c r="F1152" t="s">
        <v>154</v>
      </c>
      <c r="G1152" t="s">
        <v>94</v>
      </c>
      <c r="H1152">
        <v>19</v>
      </c>
      <c r="I1152" t="s">
        <v>3550</v>
      </c>
      <c r="J1152" t="s">
        <v>28</v>
      </c>
      <c r="K1152" t="s">
        <v>42</v>
      </c>
      <c r="L1152" t="s">
        <v>91</v>
      </c>
      <c r="M1152" t="s">
        <v>95</v>
      </c>
      <c r="N1152" t="s">
        <v>81</v>
      </c>
      <c r="O1152" t="s">
        <v>20</v>
      </c>
      <c r="P1152">
        <v>0.8</v>
      </c>
      <c r="Q1152">
        <v>600</v>
      </c>
      <c r="R1152">
        <v>81</v>
      </c>
      <c r="S1152" t="s">
        <v>78</v>
      </c>
      <c r="T1152" t="s">
        <v>30</v>
      </c>
      <c r="U1152" t="s">
        <v>4889</v>
      </c>
      <c r="V1152" t="s">
        <v>36</v>
      </c>
      <c r="W1152" t="s">
        <v>82</v>
      </c>
      <c r="X1152">
        <v>4</v>
      </c>
    </row>
    <row r="1153" spans="2:24">
      <c r="B1153" t="s">
        <v>1311</v>
      </c>
      <c r="C1153" t="s">
        <v>160</v>
      </c>
      <c r="D1153" t="s">
        <v>55</v>
      </c>
      <c r="E1153" t="s">
        <v>3549</v>
      </c>
      <c r="F1153" t="s">
        <v>154</v>
      </c>
      <c r="G1153" t="s">
        <v>94</v>
      </c>
      <c r="H1153">
        <v>19</v>
      </c>
      <c r="I1153" t="s">
        <v>3550</v>
      </c>
      <c r="J1153" t="s">
        <v>79</v>
      </c>
      <c r="K1153" t="s">
        <v>42</v>
      </c>
      <c r="L1153" t="s">
        <v>91</v>
      </c>
      <c r="M1153" t="s">
        <v>95</v>
      </c>
      <c r="N1153" t="s">
        <v>81</v>
      </c>
      <c r="O1153" t="s">
        <v>20</v>
      </c>
      <c r="P1153">
        <v>0.8</v>
      </c>
      <c r="Q1153">
        <v>600</v>
      </c>
      <c r="R1153">
        <v>81</v>
      </c>
      <c r="S1153" t="s">
        <v>78</v>
      </c>
      <c r="T1153" t="s">
        <v>30</v>
      </c>
      <c r="U1153" t="s">
        <v>4890</v>
      </c>
      <c r="V1153" t="s">
        <v>36</v>
      </c>
      <c r="W1153" t="s">
        <v>82</v>
      </c>
      <c r="X1153">
        <v>4</v>
      </c>
    </row>
    <row r="1154" spans="2:24">
      <c r="B1154" t="s">
        <v>1312</v>
      </c>
      <c r="C1154" t="s">
        <v>160</v>
      </c>
      <c r="D1154" t="s">
        <v>55</v>
      </c>
      <c r="E1154" t="s">
        <v>3549</v>
      </c>
      <c r="F1154" t="s">
        <v>154</v>
      </c>
      <c r="G1154" t="s">
        <v>94</v>
      </c>
      <c r="H1154">
        <v>19</v>
      </c>
      <c r="I1154" t="s">
        <v>3550</v>
      </c>
      <c r="J1154" t="s">
        <v>30</v>
      </c>
      <c r="K1154" t="s">
        <v>42</v>
      </c>
      <c r="L1154" t="s">
        <v>91</v>
      </c>
      <c r="M1154" t="s">
        <v>95</v>
      </c>
      <c r="N1154" t="s">
        <v>81</v>
      </c>
      <c r="O1154" t="s">
        <v>20</v>
      </c>
      <c r="P1154">
        <v>0.8</v>
      </c>
      <c r="Q1154">
        <v>600</v>
      </c>
      <c r="R1154">
        <v>81</v>
      </c>
      <c r="S1154" t="s">
        <v>78</v>
      </c>
      <c r="T1154" t="s">
        <v>30</v>
      </c>
      <c r="U1154" t="s">
        <v>4891</v>
      </c>
      <c r="V1154" t="s">
        <v>36</v>
      </c>
      <c r="W1154" t="s">
        <v>82</v>
      </c>
      <c r="X1154">
        <v>4</v>
      </c>
    </row>
    <row r="1155" spans="2:24">
      <c r="B1155" t="s">
        <v>1313</v>
      </c>
      <c r="C1155" t="s">
        <v>160</v>
      </c>
      <c r="D1155" t="s">
        <v>41</v>
      </c>
      <c r="E1155" t="s">
        <v>3549</v>
      </c>
      <c r="F1155" t="s">
        <v>154</v>
      </c>
      <c r="G1155" t="s">
        <v>94</v>
      </c>
      <c r="H1155">
        <v>24</v>
      </c>
      <c r="I1155" t="s">
        <v>3550</v>
      </c>
      <c r="J1155" t="s">
        <v>63</v>
      </c>
      <c r="K1155" t="s">
        <v>43</v>
      </c>
      <c r="L1155" t="s">
        <v>91</v>
      </c>
      <c r="M1155" t="s">
        <v>95</v>
      </c>
      <c r="N1155" t="s">
        <v>81</v>
      </c>
      <c r="O1155" t="s">
        <v>3552</v>
      </c>
      <c r="P1155">
        <v>1.7</v>
      </c>
      <c r="Q1155">
        <v>800</v>
      </c>
      <c r="R1155">
        <v>78</v>
      </c>
      <c r="S1155" t="s">
        <v>78</v>
      </c>
      <c r="T1155" t="s">
        <v>30</v>
      </c>
      <c r="U1155" t="s">
        <v>4892</v>
      </c>
      <c r="V1155" t="s">
        <v>36</v>
      </c>
      <c r="W1155" t="s">
        <v>82</v>
      </c>
      <c r="X1155">
        <v>4</v>
      </c>
    </row>
    <row r="1156" spans="2:24">
      <c r="B1156" t="s">
        <v>1314</v>
      </c>
      <c r="C1156" t="s">
        <v>160</v>
      </c>
      <c r="D1156" t="s">
        <v>41</v>
      </c>
      <c r="E1156" t="s">
        <v>3549</v>
      </c>
      <c r="F1156" t="s">
        <v>154</v>
      </c>
      <c r="G1156" t="s">
        <v>94</v>
      </c>
      <c r="H1156">
        <v>24</v>
      </c>
      <c r="I1156" t="s">
        <v>3550</v>
      </c>
      <c r="J1156" t="s">
        <v>28</v>
      </c>
      <c r="K1156" t="s">
        <v>43</v>
      </c>
      <c r="L1156" t="s">
        <v>91</v>
      </c>
      <c r="M1156" t="s">
        <v>95</v>
      </c>
      <c r="N1156" t="s">
        <v>81</v>
      </c>
      <c r="O1156" t="s">
        <v>3552</v>
      </c>
      <c r="P1156">
        <v>1.7</v>
      </c>
      <c r="Q1156">
        <v>800</v>
      </c>
      <c r="R1156">
        <v>78</v>
      </c>
      <c r="S1156" t="s">
        <v>78</v>
      </c>
      <c r="T1156" t="s">
        <v>30</v>
      </c>
      <c r="U1156" t="s">
        <v>4893</v>
      </c>
      <c r="V1156" t="s">
        <v>36</v>
      </c>
      <c r="W1156" t="s">
        <v>82</v>
      </c>
      <c r="X1156">
        <v>4</v>
      </c>
    </row>
    <row r="1157" spans="2:24">
      <c r="B1157" t="s">
        <v>1315</v>
      </c>
      <c r="C1157" t="s">
        <v>160</v>
      </c>
      <c r="D1157" t="s">
        <v>41</v>
      </c>
      <c r="E1157" t="s">
        <v>3549</v>
      </c>
      <c r="F1157" t="s">
        <v>154</v>
      </c>
      <c r="G1157" t="s">
        <v>94</v>
      </c>
      <c r="H1157">
        <v>24</v>
      </c>
      <c r="I1157" t="s">
        <v>3550</v>
      </c>
      <c r="J1157" t="s">
        <v>79</v>
      </c>
      <c r="K1157" t="s">
        <v>43</v>
      </c>
      <c r="L1157" t="s">
        <v>91</v>
      </c>
      <c r="M1157" t="s">
        <v>95</v>
      </c>
      <c r="N1157" t="s">
        <v>81</v>
      </c>
      <c r="O1157" t="s">
        <v>3552</v>
      </c>
      <c r="P1157">
        <v>1.7</v>
      </c>
      <c r="Q1157">
        <v>800</v>
      </c>
      <c r="R1157">
        <v>78</v>
      </c>
      <c r="S1157" t="s">
        <v>78</v>
      </c>
      <c r="T1157" t="s">
        <v>30</v>
      </c>
      <c r="U1157" t="s">
        <v>4894</v>
      </c>
      <c r="V1157" t="s">
        <v>36</v>
      </c>
      <c r="W1157" t="s">
        <v>82</v>
      </c>
      <c r="X1157">
        <v>4</v>
      </c>
    </row>
    <row r="1158" spans="2:24">
      <c r="B1158" t="s">
        <v>1316</v>
      </c>
      <c r="C1158" t="s">
        <v>160</v>
      </c>
      <c r="D1158" t="s">
        <v>41</v>
      </c>
      <c r="E1158" t="s">
        <v>3549</v>
      </c>
      <c r="F1158" t="s">
        <v>154</v>
      </c>
      <c r="G1158" t="s">
        <v>94</v>
      </c>
      <c r="H1158">
        <v>24</v>
      </c>
      <c r="I1158" t="s">
        <v>3550</v>
      </c>
      <c r="J1158" t="s">
        <v>30</v>
      </c>
      <c r="K1158" t="s">
        <v>43</v>
      </c>
      <c r="L1158" t="s">
        <v>91</v>
      </c>
      <c r="M1158" t="s">
        <v>95</v>
      </c>
      <c r="N1158" t="s">
        <v>81</v>
      </c>
      <c r="O1158" t="s">
        <v>3552</v>
      </c>
      <c r="P1158">
        <v>1.7</v>
      </c>
      <c r="Q1158">
        <v>800</v>
      </c>
      <c r="R1158">
        <v>78</v>
      </c>
      <c r="S1158" t="s">
        <v>78</v>
      </c>
      <c r="T1158" t="s">
        <v>30</v>
      </c>
      <c r="U1158" t="s">
        <v>4895</v>
      </c>
      <c r="V1158" t="s">
        <v>36</v>
      </c>
      <c r="W1158" t="s">
        <v>82</v>
      </c>
      <c r="X1158">
        <v>4</v>
      </c>
    </row>
    <row r="1159" spans="2:24">
      <c r="B1159" t="s">
        <v>1317</v>
      </c>
      <c r="C1159" t="s">
        <v>160</v>
      </c>
      <c r="D1159" t="s">
        <v>55</v>
      </c>
      <c r="E1159" t="s">
        <v>3549</v>
      </c>
      <c r="F1159" t="s">
        <v>154</v>
      </c>
      <c r="G1159" t="s">
        <v>94</v>
      </c>
      <c r="H1159">
        <v>25</v>
      </c>
      <c r="I1159" t="s">
        <v>3550</v>
      </c>
      <c r="J1159" t="s">
        <v>63</v>
      </c>
      <c r="K1159" t="s">
        <v>42</v>
      </c>
      <c r="L1159" t="s">
        <v>91</v>
      </c>
      <c r="M1159" t="s">
        <v>95</v>
      </c>
      <c r="N1159" t="s">
        <v>81</v>
      </c>
      <c r="O1159" t="s">
        <v>20</v>
      </c>
      <c r="P1159">
        <v>1.7</v>
      </c>
      <c r="Q1159">
        <v>800</v>
      </c>
      <c r="R1159">
        <v>81</v>
      </c>
      <c r="S1159" t="s">
        <v>78</v>
      </c>
      <c r="T1159" t="s">
        <v>30</v>
      </c>
      <c r="U1159" t="s">
        <v>4896</v>
      </c>
      <c r="V1159" t="s">
        <v>36</v>
      </c>
      <c r="W1159" t="s">
        <v>82</v>
      </c>
      <c r="X1159">
        <v>4</v>
      </c>
    </row>
    <row r="1160" spans="2:24">
      <c r="B1160" t="s">
        <v>1318</v>
      </c>
      <c r="C1160" t="s">
        <v>160</v>
      </c>
      <c r="D1160" t="s">
        <v>55</v>
      </c>
      <c r="E1160" t="s">
        <v>3549</v>
      </c>
      <c r="F1160" t="s">
        <v>154</v>
      </c>
      <c r="G1160" t="s">
        <v>94</v>
      </c>
      <c r="H1160">
        <v>25</v>
      </c>
      <c r="I1160" t="s">
        <v>3550</v>
      </c>
      <c r="J1160" t="s">
        <v>28</v>
      </c>
      <c r="K1160" t="s">
        <v>42</v>
      </c>
      <c r="L1160" t="s">
        <v>91</v>
      </c>
      <c r="M1160" t="s">
        <v>95</v>
      </c>
      <c r="N1160" t="s">
        <v>81</v>
      </c>
      <c r="O1160" t="s">
        <v>20</v>
      </c>
      <c r="P1160">
        <v>1.7</v>
      </c>
      <c r="Q1160">
        <v>800</v>
      </c>
      <c r="R1160">
        <v>81</v>
      </c>
      <c r="S1160" t="s">
        <v>78</v>
      </c>
      <c r="T1160" t="s">
        <v>30</v>
      </c>
      <c r="U1160" t="s">
        <v>4897</v>
      </c>
      <c r="V1160" t="s">
        <v>36</v>
      </c>
      <c r="W1160" t="s">
        <v>82</v>
      </c>
      <c r="X1160">
        <v>4</v>
      </c>
    </row>
    <row r="1161" spans="2:24">
      <c r="B1161" t="s">
        <v>1319</v>
      </c>
      <c r="C1161" t="s">
        <v>160</v>
      </c>
      <c r="D1161" t="s">
        <v>55</v>
      </c>
      <c r="E1161" t="s">
        <v>3549</v>
      </c>
      <c r="F1161" t="s">
        <v>154</v>
      </c>
      <c r="G1161" t="s">
        <v>94</v>
      </c>
      <c r="H1161">
        <v>25</v>
      </c>
      <c r="I1161" t="s">
        <v>3550</v>
      </c>
      <c r="J1161" t="s">
        <v>79</v>
      </c>
      <c r="K1161" t="s">
        <v>42</v>
      </c>
      <c r="L1161" t="s">
        <v>91</v>
      </c>
      <c r="M1161" t="s">
        <v>95</v>
      </c>
      <c r="N1161" t="s">
        <v>81</v>
      </c>
      <c r="O1161" t="s">
        <v>20</v>
      </c>
      <c r="P1161">
        <v>1.7</v>
      </c>
      <c r="Q1161">
        <v>800</v>
      </c>
      <c r="R1161">
        <v>81</v>
      </c>
      <c r="S1161" t="s">
        <v>78</v>
      </c>
      <c r="T1161" t="s">
        <v>30</v>
      </c>
      <c r="U1161" t="s">
        <v>4898</v>
      </c>
      <c r="V1161" t="s">
        <v>36</v>
      </c>
      <c r="W1161" t="s">
        <v>82</v>
      </c>
      <c r="X1161">
        <v>4</v>
      </c>
    </row>
    <row r="1162" spans="2:24">
      <c r="B1162" t="s">
        <v>1320</v>
      </c>
      <c r="C1162" t="s">
        <v>160</v>
      </c>
      <c r="D1162" t="s">
        <v>55</v>
      </c>
      <c r="E1162" t="s">
        <v>3549</v>
      </c>
      <c r="F1162" t="s">
        <v>154</v>
      </c>
      <c r="G1162" t="s">
        <v>94</v>
      </c>
      <c r="H1162">
        <v>25</v>
      </c>
      <c r="I1162" t="s">
        <v>3550</v>
      </c>
      <c r="J1162" t="s">
        <v>30</v>
      </c>
      <c r="K1162" t="s">
        <v>42</v>
      </c>
      <c r="L1162" t="s">
        <v>91</v>
      </c>
      <c r="M1162" t="s">
        <v>95</v>
      </c>
      <c r="N1162" t="s">
        <v>81</v>
      </c>
      <c r="O1162" t="s">
        <v>20</v>
      </c>
      <c r="P1162">
        <v>1.7</v>
      </c>
      <c r="Q1162">
        <v>800</v>
      </c>
      <c r="R1162">
        <v>81</v>
      </c>
      <c r="S1162" t="s">
        <v>78</v>
      </c>
      <c r="T1162" t="s">
        <v>30</v>
      </c>
      <c r="U1162" t="s">
        <v>4899</v>
      </c>
      <c r="V1162" t="s">
        <v>36</v>
      </c>
      <c r="W1162" t="s">
        <v>82</v>
      </c>
      <c r="X1162">
        <v>4</v>
      </c>
    </row>
    <row r="1163" spans="2:24">
      <c r="B1163" t="s">
        <v>1321</v>
      </c>
      <c r="C1163" t="s">
        <v>160</v>
      </c>
      <c r="D1163" t="s">
        <v>41</v>
      </c>
      <c r="E1163" t="s">
        <v>3549</v>
      </c>
      <c r="F1163" t="s">
        <v>154</v>
      </c>
      <c r="G1163" t="s">
        <v>94</v>
      </c>
      <c r="H1163">
        <v>30</v>
      </c>
      <c r="I1163" t="s">
        <v>3550</v>
      </c>
      <c r="J1163" t="s">
        <v>63</v>
      </c>
      <c r="K1163" t="s">
        <v>43</v>
      </c>
      <c r="L1163" t="s">
        <v>91</v>
      </c>
      <c r="M1163" t="s">
        <v>95</v>
      </c>
      <c r="N1163" t="s">
        <v>81</v>
      </c>
      <c r="O1163" t="s">
        <v>20</v>
      </c>
      <c r="P1163">
        <v>2</v>
      </c>
      <c r="Q1163">
        <v>1000</v>
      </c>
      <c r="R1163">
        <v>81</v>
      </c>
      <c r="S1163" t="s">
        <v>78</v>
      </c>
      <c r="T1163" t="s">
        <v>30</v>
      </c>
      <c r="U1163" t="s">
        <v>4900</v>
      </c>
      <c r="V1163" t="s">
        <v>36</v>
      </c>
      <c r="W1163" t="s">
        <v>82</v>
      </c>
      <c r="X1163">
        <v>4</v>
      </c>
    </row>
    <row r="1164" spans="2:24">
      <c r="B1164" t="s">
        <v>1322</v>
      </c>
      <c r="C1164" t="s">
        <v>160</v>
      </c>
      <c r="D1164" t="s">
        <v>41</v>
      </c>
      <c r="E1164" t="s">
        <v>3549</v>
      </c>
      <c r="F1164" t="s">
        <v>154</v>
      </c>
      <c r="G1164" t="s">
        <v>94</v>
      </c>
      <c r="H1164">
        <v>30</v>
      </c>
      <c r="I1164" t="s">
        <v>3550</v>
      </c>
      <c r="J1164" t="s">
        <v>28</v>
      </c>
      <c r="K1164" t="s">
        <v>43</v>
      </c>
      <c r="L1164" t="s">
        <v>91</v>
      </c>
      <c r="M1164" t="s">
        <v>95</v>
      </c>
      <c r="N1164" t="s">
        <v>81</v>
      </c>
      <c r="O1164" t="s">
        <v>20</v>
      </c>
      <c r="P1164">
        <v>2</v>
      </c>
      <c r="Q1164">
        <v>1000</v>
      </c>
      <c r="R1164">
        <v>81</v>
      </c>
      <c r="S1164" t="s">
        <v>78</v>
      </c>
      <c r="T1164" t="s">
        <v>30</v>
      </c>
      <c r="U1164" t="s">
        <v>4901</v>
      </c>
      <c r="V1164" t="s">
        <v>36</v>
      </c>
      <c r="W1164" t="s">
        <v>82</v>
      </c>
      <c r="X1164">
        <v>4</v>
      </c>
    </row>
    <row r="1165" spans="2:24">
      <c r="B1165" t="s">
        <v>1323</v>
      </c>
      <c r="C1165" t="s">
        <v>160</v>
      </c>
      <c r="D1165" t="s">
        <v>41</v>
      </c>
      <c r="E1165" t="s">
        <v>3549</v>
      </c>
      <c r="F1165" t="s">
        <v>154</v>
      </c>
      <c r="G1165" t="s">
        <v>94</v>
      </c>
      <c r="H1165">
        <v>30</v>
      </c>
      <c r="I1165" t="s">
        <v>3550</v>
      </c>
      <c r="J1165" t="s">
        <v>79</v>
      </c>
      <c r="K1165" t="s">
        <v>43</v>
      </c>
      <c r="L1165" t="s">
        <v>91</v>
      </c>
      <c r="M1165" t="s">
        <v>95</v>
      </c>
      <c r="N1165" t="s">
        <v>81</v>
      </c>
      <c r="O1165" t="s">
        <v>20</v>
      </c>
      <c r="P1165">
        <v>2</v>
      </c>
      <c r="Q1165">
        <v>1000</v>
      </c>
      <c r="R1165">
        <v>81</v>
      </c>
      <c r="S1165" t="s">
        <v>78</v>
      </c>
      <c r="T1165" t="s">
        <v>30</v>
      </c>
      <c r="U1165" t="s">
        <v>4902</v>
      </c>
      <c r="V1165" t="s">
        <v>36</v>
      </c>
      <c r="W1165" t="s">
        <v>82</v>
      </c>
      <c r="X1165">
        <v>4</v>
      </c>
    </row>
    <row r="1166" spans="2:24">
      <c r="B1166" t="s">
        <v>1324</v>
      </c>
      <c r="C1166" t="s">
        <v>160</v>
      </c>
      <c r="D1166" t="s">
        <v>41</v>
      </c>
      <c r="E1166" t="s">
        <v>3549</v>
      </c>
      <c r="F1166" t="s">
        <v>154</v>
      </c>
      <c r="G1166" t="s">
        <v>94</v>
      </c>
      <c r="H1166">
        <v>30</v>
      </c>
      <c r="I1166" t="s">
        <v>3550</v>
      </c>
      <c r="J1166" t="s">
        <v>30</v>
      </c>
      <c r="K1166" t="s">
        <v>43</v>
      </c>
      <c r="L1166" t="s">
        <v>91</v>
      </c>
      <c r="M1166" t="s">
        <v>95</v>
      </c>
      <c r="N1166" t="s">
        <v>81</v>
      </c>
      <c r="O1166" t="s">
        <v>20</v>
      </c>
      <c r="P1166">
        <v>2</v>
      </c>
      <c r="Q1166">
        <v>1000</v>
      </c>
      <c r="R1166">
        <v>81</v>
      </c>
      <c r="S1166" t="s">
        <v>78</v>
      </c>
      <c r="T1166" t="s">
        <v>30</v>
      </c>
      <c r="U1166" t="s">
        <v>4903</v>
      </c>
      <c r="V1166" t="s">
        <v>36</v>
      </c>
      <c r="W1166" t="s">
        <v>82</v>
      </c>
      <c r="X1166">
        <v>4</v>
      </c>
    </row>
    <row r="1167" spans="2:24">
      <c r="B1167" t="s">
        <v>1325</v>
      </c>
      <c r="C1167" t="s">
        <v>160</v>
      </c>
      <c r="D1167" t="s">
        <v>55</v>
      </c>
      <c r="E1167" t="s">
        <v>3549</v>
      </c>
      <c r="F1167" t="s">
        <v>154</v>
      </c>
      <c r="G1167" t="s">
        <v>94</v>
      </c>
      <c r="H1167">
        <v>31</v>
      </c>
      <c r="I1167" t="s">
        <v>3550</v>
      </c>
      <c r="J1167" t="s">
        <v>63</v>
      </c>
      <c r="K1167" t="s">
        <v>42</v>
      </c>
      <c r="L1167" t="s">
        <v>91</v>
      </c>
      <c r="M1167" t="s">
        <v>95</v>
      </c>
      <c r="N1167" t="s">
        <v>81</v>
      </c>
      <c r="O1167" t="s">
        <v>20</v>
      </c>
      <c r="P1167">
        <v>2.2000000000000002</v>
      </c>
      <c r="Q1167">
        <v>1000</v>
      </c>
      <c r="R1167">
        <v>84</v>
      </c>
      <c r="S1167" t="s">
        <v>78</v>
      </c>
      <c r="T1167" t="s">
        <v>30</v>
      </c>
      <c r="U1167" t="s">
        <v>4904</v>
      </c>
      <c r="V1167" t="s">
        <v>36</v>
      </c>
      <c r="W1167" t="s">
        <v>82</v>
      </c>
      <c r="X1167">
        <v>4</v>
      </c>
    </row>
    <row r="1168" spans="2:24">
      <c r="B1168" t="s">
        <v>1326</v>
      </c>
      <c r="C1168" t="s">
        <v>160</v>
      </c>
      <c r="D1168" t="s">
        <v>55</v>
      </c>
      <c r="E1168" t="s">
        <v>3549</v>
      </c>
      <c r="F1168" t="s">
        <v>154</v>
      </c>
      <c r="G1168" t="s">
        <v>94</v>
      </c>
      <c r="H1168">
        <v>31</v>
      </c>
      <c r="I1168" t="s">
        <v>3550</v>
      </c>
      <c r="J1168" t="s">
        <v>28</v>
      </c>
      <c r="K1168" t="s">
        <v>42</v>
      </c>
      <c r="L1168" t="s">
        <v>91</v>
      </c>
      <c r="M1168" t="s">
        <v>95</v>
      </c>
      <c r="N1168" t="s">
        <v>81</v>
      </c>
      <c r="O1168" t="s">
        <v>20</v>
      </c>
      <c r="P1168">
        <v>2.2000000000000002</v>
      </c>
      <c r="Q1168">
        <v>1000</v>
      </c>
      <c r="R1168">
        <v>84</v>
      </c>
      <c r="S1168" t="s">
        <v>78</v>
      </c>
      <c r="T1168" t="s">
        <v>30</v>
      </c>
      <c r="U1168" t="s">
        <v>4905</v>
      </c>
      <c r="V1168" t="s">
        <v>36</v>
      </c>
      <c r="W1168" t="s">
        <v>82</v>
      </c>
      <c r="X1168">
        <v>4</v>
      </c>
    </row>
    <row r="1169" spans="2:24">
      <c r="B1169" t="s">
        <v>1327</v>
      </c>
      <c r="C1169" t="s">
        <v>160</v>
      </c>
      <c r="D1169" t="s">
        <v>55</v>
      </c>
      <c r="E1169" t="s">
        <v>3549</v>
      </c>
      <c r="F1169" t="s">
        <v>154</v>
      </c>
      <c r="G1169" t="s">
        <v>94</v>
      </c>
      <c r="H1169">
        <v>31</v>
      </c>
      <c r="I1169" t="s">
        <v>3550</v>
      </c>
      <c r="J1169" t="s">
        <v>79</v>
      </c>
      <c r="K1169" t="s">
        <v>42</v>
      </c>
      <c r="L1169" t="s">
        <v>91</v>
      </c>
      <c r="M1169" t="s">
        <v>95</v>
      </c>
      <c r="N1169" t="s">
        <v>81</v>
      </c>
      <c r="O1169" t="s">
        <v>20</v>
      </c>
      <c r="P1169">
        <v>2.2000000000000002</v>
      </c>
      <c r="Q1169">
        <v>1000</v>
      </c>
      <c r="R1169">
        <v>84</v>
      </c>
      <c r="S1169" t="s">
        <v>78</v>
      </c>
      <c r="T1169" t="s">
        <v>30</v>
      </c>
      <c r="U1169" t="s">
        <v>4906</v>
      </c>
      <c r="V1169" t="s">
        <v>36</v>
      </c>
      <c r="W1169" t="s">
        <v>82</v>
      </c>
      <c r="X1169">
        <v>4</v>
      </c>
    </row>
    <row r="1170" spans="2:24">
      <c r="B1170" t="s">
        <v>1328</v>
      </c>
      <c r="C1170" t="s">
        <v>160</v>
      </c>
      <c r="D1170" t="s">
        <v>55</v>
      </c>
      <c r="E1170" t="s">
        <v>3549</v>
      </c>
      <c r="F1170" t="s">
        <v>154</v>
      </c>
      <c r="G1170" t="s">
        <v>94</v>
      </c>
      <c r="H1170">
        <v>31</v>
      </c>
      <c r="I1170" t="s">
        <v>3550</v>
      </c>
      <c r="J1170" t="s">
        <v>30</v>
      </c>
      <c r="K1170" t="s">
        <v>42</v>
      </c>
      <c r="L1170" t="s">
        <v>91</v>
      </c>
      <c r="M1170" t="s">
        <v>95</v>
      </c>
      <c r="N1170" t="s">
        <v>81</v>
      </c>
      <c r="O1170" t="s">
        <v>20</v>
      </c>
      <c r="P1170">
        <v>2.2000000000000002</v>
      </c>
      <c r="Q1170">
        <v>1000</v>
      </c>
      <c r="R1170">
        <v>84</v>
      </c>
      <c r="S1170" t="s">
        <v>78</v>
      </c>
      <c r="T1170" t="s">
        <v>30</v>
      </c>
      <c r="U1170" t="s">
        <v>4907</v>
      </c>
      <c r="V1170" t="s">
        <v>36</v>
      </c>
      <c r="W1170" t="s">
        <v>82</v>
      </c>
      <c r="X1170">
        <v>4</v>
      </c>
    </row>
    <row r="1171" spans="2:24">
      <c r="B1171" t="s">
        <v>1329</v>
      </c>
      <c r="C1171" t="s">
        <v>160</v>
      </c>
      <c r="D1171" t="s">
        <v>41</v>
      </c>
      <c r="E1171" t="s">
        <v>3549</v>
      </c>
      <c r="F1171" t="s">
        <v>154</v>
      </c>
      <c r="G1171" t="s">
        <v>94</v>
      </c>
      <c r="H1171">
        <v>36</v>
      </c>
      <c r="I1171" t="s">
        <v>3550</v>
      </c>
      <c r="J1171" t="s">
        <v>63</v>
      </c>
      <c r="K1171" t="s">
        <v>43</v>
      </c>
      <c r="L1171" t="s">
        <v>91</v>
      </c>
      <c r="M1171" t="s">
        <v>95</v>
      </c>
      <c r="N1171" t="s">
        <v>81</v>
      </c>
      <c r="O1171" t="s">
        <v>20</v>
      </c>
      <c r="P1171">
        <v>2</v>
      </c>
      <c r="Q1171">
        <v>1200</v>
      </c>
      <c r="R1171">
        <v>81</v>
      </c>
      <c r="S1171" t="s">
        <v>78</v>
      </c>
      <c r="T1171" t="s">
        <v>30</v>
      </c>
      <c r="U1171" t="s">
        <v>4908</v>
      </c>
      <c r="V1171" t="s">
        <v>36</v>
      </c>
      <c r="W1171" t="s">
        <v>82</v>
      </c>
      <c r="X1171">
        <v>4</v>
      </c>
    </row>
    <row r="1172" spans="2:24">
      <c r="B1172" t="s">
        <v>1330</v>
      </c>
      <c r="C1172" t="s">
        <v>160</v>
      </c>
      <c r="D1172" t="s">
        <v>41</v>
      </c>
      <c r="E1172" t="s">
        <v>3549</v>
      </c>
      <c r="F1172" t="s">
        <v>154</v>
      </c>
      <c r="G1172" t="s">
        <v>94</v>
      </c>
      <c r="H1172">
        <v>36</v>
      </c>
      <c r="I1172" t="s">
        <v>3550</v>
      </c>
      <c r="J1172" t="s">
        <v>28</v>
      </c>
      <c r="K1172" t="s">
        <v>43</v>
      </c>
      <c r="L1172" t="s">
        <v>91</v>
      </c>
      <c r="M1172" t="s">
        <v>95</v>
      </c>
      <c r="N1172" t="s">
        <v>81</v>
      </c>
      <c r="O1172" t="s">
        <v>20</v>
      </c>
      <c r="P1172">
        <v>2</v>
      </c>
      <c r="Q1172">
        <v>1200</v>
      </c>
      <c r="R1172">
        <v>81</v>
      </c>
      <c r="S1172" t="s">
        <v>78</v>
      </c>
      <c r="T1172" t="s">
        <v>30</v>
      </c>
      <c r="U1172" t="s">
        <v>4909</v>
      </c>
      <c r="V1172" t="s">
        <v>36</v>
      </c>
      <c r="W1172" t="s">
        <v>82</v>
      </c>
      <c r="X1172">
        <v>4</v>
      </c>
    </row>
    <row r="1173" spans="2:24">
      <c r="B1173" t="s">
        <v>1331</v>
      </c>
      <c r="C1173" t="s">
        <v>160</v>
      </c>
      <c r="D1173" t="s">
        <v>41</v>
      </c>
      <c r="E1173" t="s">
        <v>3549</v>
      </c>
      <c r="F1173" t="s">
        <v>154</v>
      </c>
      <c r="G1173" t="s">
        <v>94</v>
      </c>
      <c r="H1173">
        <v>36</v>
      </c>
      <c r="I1173" t="s">
        <v>3550</v>
      </c>
      <c r="J1173" t="s">
        <v>79</v>
      </c>
      <c r="K1173" t="s">
        <v>43</v>
      </c>
      <c r="L1173" t="s">
        <v>91</v>
      </c>
      <c r="M1173" t="s">
        <v>95</v>
      </c>
      <c r="N1173" t="s">
        <v>81</v>
      </c>
      <c r="O1173" t="s">
        <v>20</v>
      </c>
      <c r="P1173">
        <v>2</v>
      </c>
      <c r="Q1173">
        <v>1200</v>
      </c>
      <c r="R1173">
        <v>81</v>
      </c>
      <c r="S1173" t="s">
        <v>78</v>
      </c>
      <c r="T1173" t="s">
        <v>30</v>
      </c>
      <c r="U1173" t="s">
        <v>4910</v>
      </c>
      <c r="V1173" t="s">
        <v>36</v>
      </c>
      <c r="W1173" t="s">
        <v>82</v>
      </c>
      <c r="X1173">
        <v>4</v>
      </c>
    </row>
    <row r="1174" spans="2:24">
      <c r="B1174" t="s">
        <v>1332</v>
      </c>
      <c r="C1174" t="s">
        <v>160</v>
      </c>
      <c r="D1174" t="s">
        <v>41</v>
      </c>
      <c r="E1174" t="s">
        <v>3549</v>
      </c>
      <c r="F1174" t="s">
        <v>154</v>
      </c>
      <c r="G1174" t="s">
        <v>94</v>
      </c>
      <c r="H1174">
        <v>36</v>
      </c>
      <c r="I1174" t="s">
        <v>3550</v>
      </c>
      <c r="J1174" t="s">
        <v>30</v>
      </c>
      <c r="K1174" t="s">
        <v>43</v>
      </c>
      <c r="L1174" t="s">
        <v>91</v>
      </c>
      <c r="M1174" t="s">
        <v>95</v>
      </c>
      <c r="N1174" t="s">
        <v>81</v>
      </c>
      <c r="O1174" t="s">
        <v>20</v>
      </c>
      <c r="P1174">
        <v>2</v>
      </c>
      <c r="Q1174">
        <v>1200</v>
      </c>
      <c r="R1174">
        <v>81</v>
      </c>
      <c r="S1174" t="s">
        <v>78</v>
      </c>
      <c r="T1174" t="s">
        <v>30</v>
      </c>
      <c r="U1174" t="s">
        <v>4911</v>
      </c>
      <c r="V1174" t="s">
        <v>36</v>
      </c>
      <c r="W1174" t="s">
        <v>82</v>
      </c>
      <c r="X1174">
        <v>4</v>
      </c>
    </row>
    <row r="1175" spans="2:24">
      <c r="B1175" t="s">
        <v>1333</v>
      </c>
      <c r="C1175" t="s">
        <v>160</v>
      </c>
      <c r="D1175" t="s">
        <v>55</v>
      </c>
      <c r="E1175" t="s">
        <v>3549</v>
      </c>
      <c r="F1175" t="s">
        <v>154</v>
      </c>
      <c r="G1175" t="s">
        <v>94</v>
      </c>
      <c r="H1175">
        <v>37</v>
      </c>
      <c r="I1175" t="s">
        <v>3550</v>
      </c>
      <c r="J1175" t="s">
        <v>63</v>
      </c>
      <c r="K1175" t="s">
        <v>42</v>
      </c>
      <c r="L1175" t="s">
        <v>91</v>
      </c>
      <c r="M1175" t="s">
        <v>95</v>
      </c>
      <c r="N1175" t="s">
        <v>81</v>
      </c>
      <c r="O1175" t="s">
        <v>35</v>
      </c>
      <c r="P1175">
        <v>2.9</v>
      </c>
      <c r="Q1175">
        <v>1200</v>
      </c>
      <c r="R1175">
        <v>84</v>
      </c>
      <c r="S1175" t="s">
        <v>78</v>
      </c>
      <c r="T1175" t="s">
        <v>30</v>
      </c>
      <c r="U1175" t="s">
        <v>4912</v>
      </c>
      <c r="V1175" t="s">
        <v>36</v>
      </c>
      <c r="W1175" t="s">
        <v>82</v>
      </c>
      <c r="X1175">
        <v>4</v>
      </c>
    </row>
    <row r="1176" spans="2:24">
      <c r="B1176" t="s">
        <v>1334</v>
      </c>
      <c r="C1176" t="s">
        <v>160</v>
      </c>
      <c r="D1176" t="s">
        <v>55</v>
      </c>
      <c r="E1176" t="s">
        <v>3549</v>
      </c>
      <c r="F1176" t="s">
        <v>154</v>
      </c>
      <c r="G1176" t="s">
        <v>94</v>
      </c>
      <c r="H1176">
        <v>37</v>
      </c>
      <c r="I1176" t="s">
        <v>3550</v>
      </c>
      <c r="J1176" t="s">
        <v>28</v>
      </c>
      <c r="K1176" t="s">
        <v>42</v>
      </c>
      <c r="L1176" t="s">
        <v>91</v>
      </c>
      <c r="M1176" t="s">
        <v>95</v>
      </c>
      <c r="N1176" t="s">
        <v>81</v>
      </c>
      <c r="O1176" t="s">
        <v>35</v>
      </c>
      <c r="P1176">
        <v>2.9</v>
      </c>
      <c r="Q1176">
        <v>1200</v>
      </c>
      <c r="R1176">
        <v>84</v>
      </c>
      <c r="S1176" t="s">
        <v>78</v>
      </c>
      <c r="T1176" t="s">
        <v>30</v>
      </c>
      <c r="U1176" t="s">
        <v>4913</v>
      </c>
      <c r="V1176" t="s">
        <v>36</v>
      </c>
      <c r="W1176" t="s">
        <v>82</v>
      </c>
      <c r="X1176">
        <v>4</v>
      </c>
    </row>
    <row r="1177" spans="2:24">
      <c r="B1177" t="s">
        <v>1335</v>
      </c>
      <c r="C1177" t="s">
        <v>160</v>
      </c>
      <c r="D1177" t="s">
        <v>55</v>
      </c>
      <c r="E1177" t="s">
        <v>3549</v>
      </c>
      <c r="F1177" t="s">
        <v>154</v>
      </c>
      <c r="G1177" t="s">
        <v>94</v>
      </c>
      <c r="H1177">
        <v>37</v>
      </c>
      <c r="I1177" t="s">
        <v>3550</v>
      </c>
      <c r="J1177" t="s">
        <v>79</v>
      </c>
      <c r="K1177" t="s">
        <v>42</v>
      </c>
      <c r="L1177" t="s">
        <v>91</v>
      </c>
      <c r="M1177" t="s">
        <v>95</v>
      </c>
      <c r="N1177" t="s">
        <v>81</v>
      </c>
      <c r="O1177" t="s">
        <v>35</v>
      </c>
      <c r="P1177">
        <v>2.9</v>
      </c>
      <c r="Q1177">
        <v>1200</v>
      </c>
      <c r="R1177">
        <v>84</v>
      </c>
      <c r="S1177" t="s">
        <v>78</v>
      </c>
      <c r="T1177" t="s">
        <v>30</v>
      </c>
      <c r="U1177" t="s">
        <v>4914</v>
      </c>
      <c r="V1177" t="s">
        <v>36</v>
      </c>
      <c r="W1177" t="s">
        <v>82</v>
      </c>
      <c r="X1177">
        <v>4</v>
      </c>
    </row>
    <row r="1178" spans="2:24">
      <c r="B1178" t="s">
        <v>1336</v>
      </c>
      <c r="C1178" t="s">
        <v>160</v>
      </c>
      <c r="D1178" t="s">
        <v>55</v>
      </c>
      <c r="E1178" t="s">
        <v>3549</v>
      </c>
      <c r="F1178" t="s">
        <v>154</v>
      </c>
      <c r="G1178" t="s">
        <v>94</v>
      </c>
      <c r="H1178">
        <v>37</v>
      </c>
      <c r="I1178" t="s">
        <v>3550</v>
      </c>
      <c r="J1178" t="s">
        <v>30</v>
      </c>
      <c r="K1178" t="s">
        <v>42</v>
      </c>
      <c r="L1178" t="s">
        <v>91</v>
      </c>
      <c r="M1178" t="s">
        <v>95</v>
      </c>
      <c r="N1178" t="s">
        <v>81</v>
      </c>
      <c r="O1178" t="s">
        <v>35</v>
      </c>
      <c r="P1178">
        <v>2.9</v>
      </c>
      <c r="Q1178">
        <v>1200</v>
      </c>
      <c r="R1178">
        <v>84</v>
      </c>
      <c r="S1178" t="s">
        <v>78</v>
      </c>
      <c r="T1178" t="s">
        <v>30</v>
      </c>
      <c r="U1178" t="s">
        <v>4915</v>
      </c>
      <c r="V1178" t="s">
        <v>36</v>
      </c>
      <c r="W1178" t="s">
        <v>82</v>
      </c>
      <c r="X1178">
        <v>4</v>
      </c>
    </row>
    <row r="1179" spans="2:24">
      <c r="B1179" t="s">
        <v>1337</v>
      </c>
      <c r="C1179" t="s">
        <v>160</v>
      </c>
      <c r="D1179" t="s">
        <v>55</v>
      </c>
      <c r="E1179" t="s">
        <v>3549</v>
      </c>
      <c r="F1179" t="s">
        <v>154</v>
      </c>
      <c r="G1179" t="s">
        <v>94</v>
      </c>
      <c r="H1179">
        <v>39</v>
      </c>
      <c r="I1179" t="s">
        <v>3550</v>
      </c>
      <c r="J1179" t="s">
        <v>63</v>
      </c>
      <c r="K1179" t="s">
        <v>42</v>
      </c>
      <c r="L1179" t="s">
        <v>91</v>
      </c>
      <c r="M1179" t="s">
        <v>95</v>
      </c>
      <c r="N1179" t="s">
        <v>81</v>
      </c>
      <c r="O1179" t="s">
        <v>35</v>
      </c>
      <c r="P1179">
        <v>2.9</v>
      </c>
      <c r="Q1179">
        <v>1200</v>
      </c>
      <c r="R1179">
        <v>87</v>
      </c>
      <c r="S1179" t="s">
        <v>78</v>
      </c>
      <c r="T1179" t="s">
        <v>30</v>
      </c>
      <c r="U1179" t="s">
        <v>4916</v>
      </c>
      <c r="V1179" t="s">
        <v>36</v>
      </c>
      <c r="W1179" t="s">
        <v>82</v>
      </c>
      <c r="X1179">
        <v>4</v>
      </c>
    </row>
    <row r="1180" spans="2:24">
      <c r="B1180" t="s">
        <v>1338</v>
      </c>
      <c r="C1180" t="s">
        <v>160</v>
      </c>
      <c r="D1180" t="s">
        <v>55</v>
      </c>
      <c r="E1180" t="s">
        <v>3549</v>
      </c>
      <c r="F1180" t="s">
        <v>154</v>
      </c>
      <c r="G1180" t="s">
        <v>94</v>
      </c>
      <c r="H1180">
        <v>39</v>
      </c>
      <c r="I1180" t="s">
        <v>3550</v>
      </c>
      <c r="J1180" t="s">
        <v>28</v>
      </c>
      <c r="K1180" t="s">
        <v>42</v>
      </c>
      <c r="L1180" t="s">
        <v>91</v>
      </c>
      <c r="M1180" t="s">
        <v>95</v>
      </c>
      <c r="N1180" t="s">
        <v>81</v>
      </c>
      <c r="O1180" t="s">
        <v>35</v>
      </c>
      <c r="P1180">
        <v>2.9</v>
      </c>
      <c r="Q1180">
        <v>1200</v>
      </c>
      <c r="R1180">
        <v>87</v>
      </c>
      <c r="S1180" t="s">
        <v>78</v>
      </c>
      <c r="T1180" t="s">
        <v>30</v>
      </c>
      <c r="U1180" t="s">
        <v>4917</v>
      </c>
      <c r="V1180" t="s">
        <v>36</v>
      </c>
      <c r="W1180" t="s">
        <v>82</v>
      </c>
      <c r="X1180">
        <v>4</v>
      </c>
    </row>
    <row r="1181" spans="2:24">
      <c r="B1181" t="s">
        <v>1339</v>
      </c>
      <c r="C1181" t="s">
        <v>160</v>
      </c>
      <c r="D1181" t="s">
        <v>55</v>
      </c>
      <c r="E1181" t="s">
        <v>3549</v>
      </c>
      <c r="F1181" t="s">
        <v>154</v>
      </c>
      <c r="G1181" t="s">
        <v>94</v>
      </c>
      <c r="H1181">
        <v>39</v>
      </c>
      <c r="I1181" t="s">
        <v>3550</v>
      </c>
      <c r="J1181" t="s">
        <v>79</v>
      </c>
      <c r="K1181" t="s">
        <v>42</v>
      </c>
      <c r="L1181" t="s">
        <v>91</v>
      </c>
      <c r="M1181" t="s">
        <v>95</v>
      </c>
      <c r="N1181" t="s">
        <v>81</v>
      </c>
      <c r="O1181" t="s">
        <v>35</v>
      </c>
      <c r="P1181">
        <v>2.9</v>
      </c>
      <c r="Q1181">
        <v>1200</v>
      </c>
      <c r="R1181">
        <v>87</v>
      </c>
      <c r="S1181" t="s">
        <v>78</v>
      </c>
      <c r="T1181" t="s">
        <v>30</v>
      </c>
      <c r="U1181" t="s">
        <v>4918</v>
      </c>
      <c r="V1181" t="s">
        <v>36</v>
      </c>
      <c r="W1181" t="s">
        <v>82</v>
      </c>
      <c r="X1181">
        <v>4</v>
      </c>
    </row>
    <row r="1182" spans="2:24">
      <c r="B1182" t="s">
        <v>1340</v>
      </c>
      <c r="C1182" t="s">
        <v>160</v>
      </c>
      <c r="D1182" t="s">
        <v>55</v>
      </c>
      <c r="E1182" t="s">
        <v>3549</v>
      </c>
      <c r="F1182" t="s">
        <v>154</v>
      </c>
      <c r="G1182" t="s">
        <v>94</v>
      </c>
      <c r="H1182">
        <v>39</v>
      </c>
      <c r="I1182" t="s">
        <v>3550</v>
      </c>
      <c r="J1182" t="s">
        <v>30</v>
      </c>
      <c r="K1182" t="s">
        <v>42</v>
      </c>
      <c r="L1182" t="s">
        <v>91</v>
      </c>
      <c r="M1182" t="s">
        <v>95</v>
      </c>
      <c r="N1182" t="s">
        <v>81</v>
      </c>
      <c r="O1182" t="s">
        <v>35</v>
      </c>
      <c r="P1182">
        <v>2.9</v>
      </c>
      <c r="Q1182">
        <v>1200</v>
      </c>
      <c r="R1182">
        <v>87</v>
      </c>
      <c r="S1182" t="s">
        <v>78</v>
      </c>
      <c r="T1182" t="s">
        <v>30</v>
      </c>
      <c r="U1182" t="s">
        <v>4919</v>
      </c>
      <c r="V1182" t="s">
        <v>36</v>
      </c>
      <c r="W1182" t="s">
        <v>82</v>
      </c>
      <c r="X1182">
        <v>4</v>
      </c>
    </row>
    <row r="1183" spans="2:24">
      <c r="B1183" t="s">
        <v>1341</v>
      </c>
      <c r="C1183" t="s">
        <v>160</v>
      </c>
      <c r="D1183" t="s">
        <v>41</v>
      </c>
      <c r="E1183" t="s">
        <v>3549</v>
      </c>
      <c r="F1183" t="s">
        <v>154</v>
      </c>
      <c r="G1183" t="s">
        <v>96</v>
      </c>
      <c r="H1183">
        <v>18</v>
      </c>
      <c r="I1183" t="s">
        <v>3550</v>
      </c>
      <c r="J1183" t="s">
        <v>63</v>
      </c>
      <c r="K1183" t="s">
        <v>43</v>
      </c>
      <c r="L1183" t="s">
        <v>91</v>
      </c>
      <c r="M1183" t="s">
        <v>92</v>
      </c>
      <c r="N1183" t="s">
        <v>80</v>
      </c>
      <c r="O1183" t="s">
        <v>3552</v>
      </c>
      <c r="P1183">
        <v>1.7</v>
      </c>
      <c r="Q1183">
        <v>600</v>
      </c>
      <c r="R1183">
        <v>78</v>
      </c>
      <c r="S1183" t="s">
        <v>78</v>
      </c>
      <c r="T1183" t="s">
        <v>30</v>
      </c>
      <c r="U1183" t="s">
        <v>4920</v>
      </c>
      <c r="V1183" t="s">
        <v>36</v>
      </c>
      <c r="W1183" t="s">
        <v>82</v>
      </c>
      <c r="X1183">
        <v>4</v>
      </c>
    </row>
    <row r="1184" spans="2:24">
      <c r="B1184" t="s">
        <v>1342</v>
      </c>
      <c r="C1184" t="s">
        <v>160</v>
      </c>
      <c r="D1184" t="s">
        <v>41</v>
      </c>
      <c r="E1184" t="s">
        <v>3549</v>
      </c>
      <c r="F1184" t="s">
        <v>154</v>
      </c>
      <c r="G1184" t="s">
        <v>96</v>
      </c>
      <c r="H1184">
        <v>18</v>
      </c>
      <c r="I1184" t="s">
        <v>3550</v>
      </c>
      <c r="J1184" t="s">
        <v>28</v>
      </c>
      <c r="K1184" t="s">
        <v>43</v>
      </c>
      <c r="L1184" t="s">
        <v>91</v>
      </c>
      <c r="M1184" t="s">
        <v>92</v>
      </c>
      <c r="N1184" t="s">
        <v>80</v>
      </c>
      <c r="O1184" t="s">
        <v>3552</v>
      </c>
      <c r="P1184">
        <v>1.7</v>
      </c>
      <c r="Q1184">
        <v>600</v>
      </c>
      <c r="R1184">
        <v>78</v>
      </c>
      <c r="S1184" t="s">
        <v>78</v>
      </c>
      <c r="T1184" t="s">
        <v>30</v>
      </c>
      <c r="U1184" t="s">
        <v>4921</v>
      </c>
      <c r="V1184" t="s">
        <v>36</v>
      </c>
      <c r="W1184" t="s">
        <v>82</v>
      </c>
      <c r="X1184">
        <v>4</v>
      </c>
    </row>
    <row r="1185" spans="2:24">
      <c r="B1185" t="s">
        <v>1343</v>
      </c>
      <c r="C1185" t="s">
        <v>160</v>
      </c>
      <c r="D1185" t="s">
        <v>41</v>
      </c>
      <c r="E1185" t="s">
        <v>3549</v>
      </c>
      <c r="F1185" t="s">
        <v>154</v>
      </c>
      <c r="G1185" t="s">
        <v>96</v>
      </c>
      <c r="H1185">
        <v>18</v>
      </c>
      <c r="I1185" t="s">
        <v>3550</v>
      </c>
      <c r="J1185" t="s">
        <v>79</v>
      </c>
      <c r="K1185" t="s">
        <v>43</v>
      </c>
      <c r="L1185" t="s">
        <v>91</v>
      </c>
      <c r="M1185" t="s">
        <v>92</v>
      </c>
      <c r="N1185" t="s">
        <v>80</v>
      </c>
      <c r="O1185" t="s">
        <v>3552</v>
      </c>
      <c r="P1185">
        <v>1.7</v>
      </c>
      <c r="Q1185">
        <v>600</v>
      </c>
      <c r="R1185">
        <v>78</v>
      </c>
      <c r="S1185" t="s">
        <v>78</v>
      </c>
      <c r="T1185" t="s">
        <v>30</v>
      </c>
      <c r="U1185" t="s">
        <v>4922</v>
      </c>
      <c r="V1185" t="s">
        <v>36</v>
      </c>
      <c r="W1185" t="s">
        <v>82</v>
      </c>
      <c r="X1185">
        <v>4</v>
      </c>
    </row>
    <row r="1186" spans="2:24">
      <c r="B1186" t="s">
        <v>1344</v>
      </c>
      <c r="C1186" t="s">
        <v>160</v>
      </c>
      <c r="D1186" t="s">
        <v>41</v>
      </c>
      <c r="E1186" t="s">
        <v>3549</v>
      </c>
      <c r="F1186" t="s">
        <v>154</v>
      </c>
      <c r="G1186" t="s">
        <v>96</v>
      </c>
      <c r="H1186">
        <v>18</v>
      </c>
      <c r="I1186" t="s">
        <v>3550</v>
      </c>
      <c r="J1186" t="s">
        <v>30</v>
      </c>
      <c r="K1186" t="s">
        <v>43</v>
      </c>
      <c r="L1186" t="s">
        <v>91</v>
      </c>
      <c r="M1186" t="s">
        <v>92</v>
      </c>
      <c r="N1186" t="s">
        <v>80</v>
      </c>
      <c r="O1186" t="s">
        <v>3552</v>
      </c>
      <c r="P1186">
        <v>1.7</v>
      </c>
      <c r="Q1186">
        <v>600</v>
      </c>
      <c r="R1186">
        <v>78</v>
      </c>
      <c r="S1186" t="s">
        <v>78</v>
      </c>
      <c r="T1186" t="s">
        <v>30</v>
      </c>
      <c r="U1186" t="s">
        <v>4923</v>
      </c>
      <c r="V1186" t="s">
        <v>36</v>
      </c>
      <c r="W1186" t="s">
        <v>82</v>
      </c>
      <c r="X1186">
        <v>4</v>
      </c>
    </row>
    <row r="1187" spans="2:24">
      <c r="B1187" t="s">
        <v>1345</v>
      </c>
      <c r="C1187" t="s">
        <v>160</v>
      </c>
      <c r="D1187" t="s">
        <v>55</v>
      </c>
      <c r="E1187" t="s">
        <v>3549</v>
      </c>
      <c r="F1187" t="s">
        <v>154</v>
      </c>
      <c r="G1187" t="s">
        <v>96</v>
      </c>
      <c r="H1187">
        <v>19</v>
      </c>
      <c r="I1187" t="s">
        <v>3550</v>
      </c>
      <c r="J1187" t="s">
        <v>63</v>
      </c>
      <c r="K1187" t="s">
        <v>42</v>
      </c>
      <c r="L1187" t="s">
        <v>91</v>
      </c>
      <c r="M1187" t="s">
        <v>92</v>
      </c>
      <c r="N1187" t="s">
        <v>80</v>
      </c>
      <c r="O1187" t="s">
        <v>20</v>
      </c>
      <c r="P1187">
        <v>0.8</v>
      </c>
      <c r="Q1187">
        <v>600</v>
      </c>
      <c r="R1187">
        <v>81</v>
      </c>
      <c r="S1187" t="s">
        <v>78</v>
      </c>
      <c r="T1187" t="s">
        <v>30</v>
      </c>
      <c r="U1187" t="s">
        <v>4924</v>
      </c>
      <c r="V1187" t="s">
        <v>36</v>
      </c>
      <c r="W1187" t="s">
        <v>82</v>
      </c>
      <c r="X1187">
        <v>4</v>
      </c>
    </row>
    <row r="1188" spans="2:24">
      <c r="B1188" t="s">
        <v>1346</v>
      </c>
      <c r="C1188" t="s">
        <v>160</v>
      </c>
      <c r="D1188" t="s">
        <v>55</v>
      </c>
      <c r="E1188" t="s">
        <v>3549</v>
      </c>
      <c r="F1188" t="s">
        <v>154</v>
      </c>
      <c r="G1188" t="s">
        <v>96</v>
      </c>
      <c r="H1188">
        <v>19</v>
      </c>
      <c r="I1188" t="s">
        <v>3550</v>
      </c>
      <c r="J1188" t="s">
        <v>28</v>
      </c>
      <c r="K1188" t="s">
        <v>42</v>
      </c>
      <c r="L1188" t="s">
        <v>91</v>
      </c>
      <c r="M1188" t="s">
        <v>92</v>
      </c>
      <c r="N1188" t="s">
        <v>80</v>
      </c>
      <c r="O1188" t="s">
        <v>20</v>
      </c>
      <c r="P1188">
        <v>0.8</v>
      </c>
      <c r="Q1188">
        <v>600</v>
      </c>
      <c r="R1188">
        <v>81</v>
      </c>
      <c r="S1188" t="s">
        <v>78</v>
      </c>
      <c r="T1188" t="s">
        <v>30</v>
      </c>
      <c r="U1188" t="s">
        <v>4925</v>
      </c>
      <c r="V1188" t="s">
        <v>36</v>
      </c>
      <c r="W1188" t="s">
        <v>82</v>
      </c>
      <c r="X1188">
        <v>4</v>
      </c>
    </row>
    <row r="1189" spans="2:24">
      <c r="B1189" t="s">
        <v>1347</v>
      </c>
      <c r="C1189" t="s">
        <v>160</v>
      </c>
      <c r="D1189" t="s">
        <v>55</v>
      </c>
      <c r="E1189" t="s">
        <v>3549</v>
      </c>
      <c r="F1189" t="s">
        <v>154</v>
      </c>
      <c r="G1189" t="s">
        <v>96</v>
      </c>
      <c r="H1189">
        <v>19</v>
      </c>
      <c r="I1189" t="s">
        <v>3550</v>
      </c>
      <c r="J1189" t="s">
        <v>79</v>
      </c>
      <c r="K1189" t="s">
        <v>42</v>
      </c>
      <c r="L1189" t="s">
        <v>91</v>
      </c>
      <c r="M1189" t="s">
        <v>92</v>
      </c>
      <c r="N1189" t="s">
        <v>80</v>
      </c>
      <c r="O1189" t="s">
        <v>20</v>
      </c>
      <c r="P1189">
        <v>0.8</v>
      </c>
      <c r="Q1189">
        <v>600</v>
      </c>
      <c r="R1189">
        <v>81</v>
      </c>
      <c r="S1189" t="s">
        <v>78</v>
      </c>
      <c r="T1189" t="s">
        <v>30</v>
      </c>
      <c r="U1189" t="s">
        <v>4926</v>
      </c>
      <c r="V1189" t="s">
        <v>36</v>
      </c>
      <c r="W1189" t="s">
        <v>82</v>
      </c>
      <c r="X1189">
        <v>4</v>
      </c>
    </row>
    <row r="1190" spans="2:24">
      <c r="B1190" t="s">
        <v>1348</v>
      </c>
      <c r="C1190" t="s">
        <v>160</v>
      </c>
      <c r="D1190" t="s">
        <v>55</v>
      </c>
      <c r="E1190" t="s">
        <v>3549</v>
      </c>
      <c r="F1190" t="s">
        <v>154</v>
      </c>
      <c r="G1190" t="s">
        <v>96</v>
      </c>
      <c r="H1190">
        <v>19</v>
      </c>
      <c r="I1190" t="s">
        <v>3550</v>
      </c>
      <c r="J1190" t="s">
        <v>30</v>
      </c>
      <c r="K1190" t="s">
        <v>42</v>
      </c>
      <c r="L1190" t="s">
        <v>91</v>
      </c>
      <c r="M1190" t="s">
        <v>92</v>
      </c>
      <c r="N1190" t="s">
        <v>80</v>
      </c>
      <c r="O1190" t="s">
        <v>20</v>
      </c>
      <c r="P1190">
        <v>0.8</v>
      </c>
      <c r="Q1190">
        <v>600</v>
      </c>
      <c r="R1190">
        <v>81</v>
      </c>
      <c r="S1190" t="s">
        <v>78</v>
      </c>
      <c r="T1190" t="s">
        <v>30</v>
      </c>
      <c r="U1190" t="s">
        <v>4927</v>
      </c>
      <c r="V1190" t="s">
        <v>36</v>
      </c>
      <c r="W1190" t="s">
        <v>82</v>
      </c>
      <c r="X1190">
        <v>4</v>
      </c>
    </row>
    <row r="1191" spans="2:24">
      <c r="B1191" t="s">
        <v>1349</v>
      </c>
      <c r="C1191" t="s">
        <v>160</v>
      </c>
      <c r="D1191" t="s">
        <v>41</v>
      </c>
      <c r="E1191" t="s">
        <v>3549</v>
      </c>
      <c r="F1191" t="s">
        <v>154</v>
      </c>
      <c r="G1191" t="s">
        <v>96</v>
      </c>
      <c r="H1191">
        <v>24</v>
      </c>
      <c r="I1191" t="s">
        <v>3550</v>
      </c>
      <c r="J1191" t="s">
        <v>63</v>
      </c>
      <c r="K1191" t="s">
        <v>43</v>
      </c>
      <c r="L1191" t="s">
        <v>91</v>
      </c>
      <c r="M1191" t="s">
        <v>92</v>
      </c>
      <c r="N1191" t="s">
        <v>80</v>
      </c>
      <c r="O1191" t="s">
        <v>3552</v>
      </c>
      <c r="P1191">
        <v>1.7</v>
      </c>
      <c r="Q1191">
        <v>800</v>
      </c>
      <c r="R1191">
        <v>78</v>
      </c>
      <c r="S1191" t="s">
        <v>78</v>
      </c>
      <c r="T1191" t="s">
        <v>30</v>
      </c>
      <c r="U1191" t="s">
        <v>4928</v>
      </c>
      <c r="V1191" t="s">
        <v>36</v>
      </c>
      <c r="W1191" t="s">
        <v>82</v>
      </c>
      <c r="X1191">
        <v>4</v>
      </c>
    </row>
    <row r="1192" spans="2:24">
      <c r="B1192" t="s">
        <v>1350</v>
      </c>
      <c r="C1192" t="s">
        <v>160</v>
      </c>
      <c r="D1192" t="s">
        <v>41</v>
      </c>
      <c r="E1192" t="s">
        <v>3549</v>
      </c>
      <c r="F1192" t="s">
        <v>154</v>
      </c>
      <c r="G1192" t="s">
        <v>96</v>
      </c>
      <c r="H1192">
        <v>24</v>
      </c>
      <c r="I1192" t="s">
        <v>3550</v>
      </c>
      <c r="J1192" t="s">
        <v>28</v>
      </c>
      <c r="K1192" t="s">
        <v>43</v>
      </c>
      <c r="L1192" t="s">
        <v>91</v>
      </c>
      <c r="M1192" t="s">
        <v>92</v>
      </c>
      <c r="N1192" t="s">
        <v>80</v>
      </c>
      <c r="O1192" t="s">
        <v>3552</v>
      </c>
      <c r="P1192">
        <v>1.7</v>
      </c>
      <c r="Q1192">
        <v>800</v>
      </c>
      <c r="R1192">
        <v>78</v>
      </c>
      <c r="S1192" t="s">
        <v>78</v>
      </c>
      <c r="T1192" t="s">
        <v>30</v>
      </c>
      <c r="U1192" t="s">
        <v>4929</v>
      </c>
      <c r="V1192" t="s">
        <v>36</v>
      </c>
      <c r="W1192" t="s">
        <v>82</v>
      </c>
      <c r="X1192">
        <v>4</v>
      </c>
    </row>
    <row r="1193" spans="2:24">
      <c r="B1193" t="s">
        <v>1351</v>
      </c>
      <c r="C1193" t="s">
        <v>160</v>
      </c>
      <c r="D1193" t="s">
        <v>41</v>
      </c>
      <c r="E1193" t="s">
        <v>3549</v>
      </c>
      <c r="F1193" t="s">
        <v>154</v>
      </c>
      <c r="G1193" t="s">
        <v>96</v>
      </c>
      <c r="H1193">
        <v>24</v>
      </c>
      <c r="I1193" t="s">
        <v>3550</v>
      </c>
      <c r="J1193" t="s">
        <v>79</v>
      </c>
      <c r="K1193" t="s">
        <v>43</v>
      </c>
      <c r="L1193" t="s">
        <v>91</v>
      </c>
      <c r="M1193" t="s">
        <v>92</v>
      </c>
      <c r="N1193" t="s">
        <v>80</v>
      </c>
      <c r="O1193" t="s">
        <v>3552</v>
      </c>
      <c r="P1193">
        <v>1.7</v>
      </c>
      <c r="Q1193">
        <v>800</v>
      </c>
      <c r="R1193">
        <v>78</v>
      </c>
      <c r="S1193" t="s">
        <v>78</v>
      </c>
      <c r="T1193" t="s">
        <v>30</v>
      </c>
      <c r="U1193" t="s">
        <v>4930</v>
      </c>
      <c r="V1193" t="s">
        <v>36</v>
      </c>
      <c r="W1193" t="s">
        <v>82</v>
      </c>
      <c r="X1193">
        <v>4</v>
      </c>
    </row>
    <row r="1194" spans="2:24">
      <c r="B1194" t="s">
        <v>1352</v>
      </c>
      <c r="C1194" t="s">
        <v>160</v>
      </c>
      <c r="D1194" t="s">
        <v>41</v>
      </c>
      <c r="E1194" t="s">
        <v>3549</v>
      </c>
      <c r="F1194" t="s">
        <v>154</v>
      </c>
      <c r="G1194" t="s">
        <v>96</v>
      </c>
      <c r="H1194">
        <v>24</v>
      </c>
      <c r="I1194" t="s">
        <v>3550</v>
      </c>
      <c r="J1194" t="s">
        <v>30</v>
      </c>
      <c r="K1194" t="s">
        <v>43</v>
      </c>
      <c r="L1194" t="s">
        <v>91</v>
      </c>
      <c r="M1194" t="s">
        <v>92</v>
      </c>
      <c r="N1194" t="s">
        <v>80</v>
      </c>
      <c r="O1194" t="s">
        <v>3552</v>
      </c>
      <c r="P1194">
        <v>1.7</v>
      </c>
      <c r="Q1194">
        <v>800</v>
      </c>
      <c r="R1194">
        <v>78</v>
      </c>
      <c r="S1194" t="s">
        <v>78</v>
      </c>
      <c r="T1194" t="s">
        <v>30</v>
      </c>
      <c r="U1194" t="s">
        <v>4931</v>
      </c>
      <c r="V1194" t="s">
        <v>36</v>
      </c>
      <c r="W1194" t="s">
        <v>82</v>
      </c>
      <c r="X1194">
        <v>4</v>
      </c>
    </row>
    <row r="1195" spans="2:24">
      <c r="B1195" t="s">
        <v>1353</v>
      </c>
      <c r="C1195" t="s">
        <v>160</v>
      </c>
      <c r="D1195" t="s">
        <v>55</v>
      </c>
      <c r="E1195" t="s">
        <v>3549</v>
      </c>
      <c r="F1195" t="s">
        <v>154</v>
      </c>
      <c r="G1195" t="s">
        <v>96</v>
      </c>
      <c r="H1195">
        <v>25</v>
      </c>
      <c r="I1195" t="s">
        <v>3550</v>
      </c>
      <c r="J1195" t="s">
        <v>63</v>
      </c>
      <c r="K1195" t="s">
        <v>42</v>
      </c>
      <c r="L1195" t="s">
        <v>91</v>
      </c>
      <c r="M1195" t="s">
        <v>92</v>
      </c>
      <c r="N1195" t="s">
        <v>80</v>
      </c>
      <c r="O1195" t="s">
        <v>20</v>
      </c>
      <c r="P1195">
        <v>1.7</v>
      </c>
      <c r="Q1195">
        <v>800</v>
      </c>
      <c r="R1195">
        <v>81</v>
      </c>
      <c r="S1195" t="s">
        <v>78</v>
      </c>
      <c r="T1195" t="s">
        <v>30</v>
      </c>
      <c r="U1195" t="s">
        <v>4932</v>
      </c>
      <c r="V1195" t="s">
        <v>36</v>
      </c>
      <c r="W1195" t="s">
        <v>82</v>
      </c>
      <c r="X1195">
        <v>4</v>
      </c>
    </row>
    <row r="1196" spans="2:24">
      <c r="B1196" t="s">
        <v>1354</v>
      </c>
      <c r="C1196" t="s">
        <v>160</v>
      </c>
      <c r="D1196" t="s">
        <v>55</v>
      </c>
      <c r="E1196" t="s">
        <v>3549</v>
      </c>
      <c r="F1196" t="s">
        <v>154</v>
      </c>
      <c r="G1196" t="s">
        <v>96</v>
      </c>
      <c r="H1196">
        <v>25</v>
      </c>
      <c r="I1196" t="s">
        <v>3550</v>
      </c>
      <c r="J1196" t="s">
        <v>28</v>
      </c>
      <c r="K1196" t="s">
        <v>42</v>
      </c>
      <c r="L1196" t="s">
        <v>91</v>
      </c>
      <c r="M1196" t="s">
        <v>92</v>
      </c>
      <c r="N1196" t="s">
        <v>80</v>
      </c>
      <c r="O1196" t="s">
        <v>20</v>
      </c>
      <c r="P1196">
        <v>1.7</v>
      </c>
      <c r="Q1196">
        <v>800</v>
      </c>
      <c r="R1196">
        <v>81</v>
      </c>
      <c r="S1196" t="s">
        <v>78</v>
      </c>
      <c r="T1196" t="s">
        <v>30</v>
      </c>
      <c r="U1196" t="s">
        <v>4933</v>
      </c>
      <c r="V1196" t="s">
        <v>36</v>
      </c>
      <c r="W1196" t="s">
        <v>82</v>
      </c>
      <c r="X1196">
        <v>4</v>
      </c>
    </row>
    <row r="1197" spans="2:24">
      <c r="B1197" t="s">
        <v>1355</v>
      </c>
      <c r="C1197" t="s">
        <v>160</v>
      </c>
      <c r="D1197" t="s">
        <v>55</v>
      </c>
      <c r="E1197" t="s">
        <v>3549</v>
      </c>
      <c r="F1197" t="s">
        <v>154</v>
      </c>
      <c r="G1197" t="s">
        <v>96</v>
      </c>
      <c r="H1197">
        <v>25</v>
      </c>
      <c r="I1197" t="s">
        <v>3550</v>
      </c>
      <c r="J1197" t="s">
        <v>79</v>
      </c>
      <c r="K1197" t="s">
        <v>42</v>
      </c>
      <c r="L1197" t="s">
        <v>91</v>
      </c>
      <c r="M1197" t="s">
        <v>92</v>
      </c>
      <c r="N1197" t="s">
        <v>80</v>
      </c>
      <c r="O1197" t="s">
        <v>20</v>
      </c>
      <c r="P1197">
        <v>1.7</v>
      </c>
      <c r="Q1197">
        <v>800</v>
      </c>
      <c r="R1197">
        <v>81</v>
      </c>
      <c r="S1197" t="s">
        <v>78</v>
      </c>
      <c r="T1197" t="s">
        <v>30</v>
      </c>
      <c r="U1197" t="s">
        <v>4934</v>
      </c>
      <c r="V1197" t="s">
        <v>36</v>
      </c>
      <c r="W1197" t="s">
        <v>82</v>
      </c>
      <c r="X1197">
        <v>4</v>
      </c>
    </row>
    <row r="1198" spans="2:24">
      <c r="B1198" t="s">
        <v>1356</v>
      </c>
      <c r="C1198" t="s">
        <v>160</v>
      </c>
      <c r="D1198" t="s">
        <v>55</v>
      </c>
      <c r="E1198" t="s">
        <v>3549</v>
      </c>
      <c r="F1198" t="s">
        <v>154</v>
      </c>
      <c r="G1198" t="s">
        <v>96</v>
      </c>
      <c r="H1198">
        <v>25</v>
      </c>
      <c r="I1198" t="s">
        <v>3550</v>
      </c>
      <c r="J1198" t="s">
        <v>30</v>
      </c>
      <c r="K1198" t="s">
        <v>42</v>
      </c>
      <c r="L1198" t="s">
        <v>91</v>
      </c>
      <c r="M1198" t="s">
        <v>92</v>
      </c>
      <c r="N1198" t="s">
        <v>80</v>
      </c>
      <c r="O1198" t="s">
        <v>20</v>
      </c>
      <c r="P1198">
        <v>1.7</v>
      </c>
      <c r="Q1198">
        <v>800</v>
      </c>
      <c r="R1198">
        <v>81</v>
      </c>
      <c r="S1198" t="s">
        <v>78</v>
      </c>
      <c r="T1198" t="s">
        <v>30</v>
      </c>
      <c r="U1198" t="s">
        <v>4935</v>
      </c>
      <c r="V1198" t="s">
        <v>36</v>
      </c>
      <c r="W1198" t="s">
        <v>82</v>
      </c>
      <c r="X1198">
        <v>4</v>
      </c>
    </row>
    <row r="1199" spans="2:24">
      <c r="B1199" t="s">
        <v>1357</v>
      </c>
      <c r="C1199" t="s">
        <v>160</v>
      </c>
      <c r="D1199" t="s">
        <v>41</v>
      </c>
      <c r="E1199" t="s">
        <v>3549</v>
      </c>
      <c r="F1199" t="s">
        <v>154</v>
      </c>
      <c r="G1199" t="s">
        <v>96</v>
      </c>
      <c r="H1199">
        <v>30</v>
      </c>
      <c r="I1199" t="s">
        <v>3550</v>
      </c>
      <c r="J1199" t="s">
        <v>63</v>
      </c>
      <c r="K1199" t="s">
        <v>43</v>
      </c>
      <c r="L1199" t="s">
        <v>91</v>
      </c>
      <c r="M1199" t="s">
        <v>92</v>
      </c>
      <c r="N1199" t="s">
        <v>80</v>
      </c>
      <c r="O1199" t="s">
        <v>20</v>
      </c>
      <c r="P1199">
        <v>2</v>
      </c>
      <c r="Q1199">
        <v>1000</v>
      </c>
      <c r="R1199">
        <v>81</v>
      </c>
      <c r="S1199" t="s">
        <v>78</v>
      </c>
      <c r="T1199" t="s">
        <v>30</v>
      </c>
      <c r="U1199" t="s">
        <v>4936</v>
      </c>
      <c r="V1199" t="s">
        <v>36</v>
      </c>
      <c r="W1199" t="s">
        <v>82</v>
      </c>
      <c r="X1199">
        <v>4</v>
      </c>
    </row>
    <row r="1200" spans="2:24">
      <c r="B1200" t="s">
        <v>1358</v>
      </c>
      <c r="C1200" t="s">
        <v>160</v>
      </c>
      <c r="D1200" t="s">
        <v>41</v>
      </c>
      <c r="E1200" t="s">
        <v>3549</v>
      </c>
      <c r="F1200" t="s">
        <v>154</v>
      </c>
      <c r="G1200" t="s">
        <v>96</v>
      </c>
      <c r="H1200">
        <v>30</v>
      </c>
      <c r="I1200" t="s">
        <v>3550</v>
      </c>
      <c r="J1200" t="s">
        <v>28</v>
      </c>
      <c r="K1200" t="s">
        <v>43</v>
      </c>
      <c r="L1200" t="s">
        <v>91</v>
      </c>
      <c r="M1200" t="s">
        <v>92</v>
      </c>
      <c r="N1200" t="s">
        <v>80</v>
      </c>
      <c r="O1200" t="s">
        <v>20</v>
      </c>
      <c r="P1200">
        <v>2</v>
      </c>
      <c r="Q1200">
        <v>1000</v>
      </c>
      <c r="R1200">
        <v>81</v>
      </c>
      <c r="S1200" t="s">
        <v>78</v>
      </c>
      <c r="T1200" t="s">
        <v>30</v>
      </c>
      <c r="U1200" t="s">
        <v>4937</v>
      </c>
      <c r="V1200" t="s">
        <v>36</v>
      </c>
      <c r="W1200" t="s">
        <v>82</v>
      </c>
      <c r="X1200">
        <v>4</v>
      </c>
    </row>
    <row r="1201" spans="2:24">
      <c r="B1201" t="s">
        <v>1359</v>
      </c>
      <c r="C1201" t="s">
        <v>160</v>
      </c>
      <c r="D1201" t="s">
        <v>41</v>
      </c>
      <c r="E1201" t="s">
        <v>3549</v>
      </c>
      <c r="F1201" t="s">
        <v>154</v>
      </c>
      <c r="G1201" t="s">
        <v>96</v>
      </c>
      <c r="H1201">
        <v>30</v>
      </c>
      <c r="I1201" t="s">
        <v>3550</v>
      </c>
      <c r="J1201" t="s">
        <v>79</v>
      </c>
      <c r="K1201" t="s">
        <v>43</v>
      </c>
      <c r="L1201" t="s">
        <v>91</v>
      </c>
      <c r="M1201" t="s">
        <v>92</v>
      </c>
      <c r="N1201" t="s">
        <v>80</v>
      </c>
      <c r="O1201" t="s">
        <v>20</v>
      </c>
      <c r="P1201">
        <v>2</v>
      </c>
      <c r="Q1201">
        <v>1000</v>
      </c>
      <c r="R1201">
        <v>81</v>
      </c>
      <c r="S1201" t="s">
        <v>78</v>
      </c>
      <c r="T1201" t="s">
        <v>30</v>
      </c>
      <c r="U1201" t="s">
        <v>4938</v>
      </c>
      <c r="V1201" t="s">
        <v>36</v>
      </c>
      <c r="W1201" t="s">
        <v>82</v>
      </c>
      <c r="X1201">
        <v>4</v>
      </c>
    </row>
    <row r="1202" spans="2:24">
      <c r="B1202" t="s">
        <v>1360</v>
      </c>
      <c r="C1202" t="s">
        <v>160</v>
      </c>
      <c r="D1202" t="s">
        <v>41</v>
      </c>
      <c r="E1202" t="s">
        <v>3549</v>
      </c>
      <c r="F1202" t="s">
        <v>154</v>
      </c>
      <c r="G1202" t="s">
        <v>96</v>
      </c>
      <c r="H1202">
        <v>30</v>
      </c>
      <c r="I1202" t="s">
        <v>3550</v>
      </c>
      <c r="J1202" t="s">
        <v>30</v>
      </c>
      <c r="K1202" t="s">
        <v>43</v>
      </c>
      <c r="L1202" t="s">
        <v>91</v>
      </c>
      <c r="M1202" t="s">
        <v>92</v>
      </c>
      <c r="N1202" t="s">
        <v>80</v>
      </c>
      <c r="O1202" t="s">
        <v>20</v>
      </c>
      <c r="P1202">
        <v>2</v>
      </c>
      <c r="Q1202">
        <v>1000</v>
      </c>
      <c r="R1202">
        <v>81</v>
      </c>
      <c r="S1202" t="s">
        <v>78</v>
      </c>
      <c r="T1202" t="s">
        <v>30</v>
      </c>
      <c r="U1202" t="s">
        <v>4939</v>
      </c>
      <c r="V1202" t="s">
        <v>36</v>
      </c>
      <c r="W1202" t="s">
        <v>82</v>
      </c>
      <c r="X1202">
        <v>4</v>
      </c>
    </row>
    <row r="1203" spans="2:24">
      <c r="B1203" t="s">
        <v>1361</v>
      </c>
      <c r="C1203" t="s">
        <v>160</v>
      </c>
      <c r="D1203" t="s">
        <v>55</v>
      </c>
      <c r="E1203" t="s">
        <v>3549</v>
      </c>
      <c r="F1203" t="s">
        <v>154</v>
      </c>
      <c r="G1203" t="s">
        <v>96</v>
      </c>
      <c r="H1203">
        <v>31</v>
      </c>
      <c r="I1203" t="s">
        <v>3550</v>
      </c>
      <c r="J1203" t="s">
        <v>63</v>
      </c>
      <c r="K1203" t="s">
        <v>42</v>
      </c>
      <c r="L1203" t="s">
        <v>91</v>
      </c>
      <c r="M1203" t="s">
        <v>92</v>
      </c>
      <c r="N1203" t="s">
        <v>80</v>
      </c>
      <c r="O1203" t="s">
        <v>20</v>
      </c>
      <c r="P1203">
        <v>2.2000000000000002</v>
      </c>
      <c r="Q1203">
        <v>1000</v>
      </c>
      <c r="R1203">
        <v>84</v>
      </c>
      <c r="S1203" t="s">
        <v>78</v>
      </c>
      <c r="T1203" t="s">
        <v>30</v>
      </c>
      <c r="U1203" t="s">
        <v>4940</v>
      </c>
      <c r="V1203" t="s">
        <v>36</v>
      </c>
      <c r="W1203" t="s">
        <v>82</v>
      </c>
      <c r="X1203">
        <v>4</v>
      </c>
    </row>
    <row r="1204" spans="2:24">
      <c r="B1204" t="s">
        <v>1362</v>
      </c>
      <c r="C1204" t="s">
        <v>160</v>
      </c>
      <c r="D1204" t="s">
        <v>55</v>
      </c>
      <c r="E1204" t="s">
        <v>3549</v>
      </c>
      <c r="F1204" t="s">
        <v>154</v>
      </c>
      <c r="G1204" t="s">
        <v>96</v>
      </c>
      <c r="H1204">
        <v>31</v>
      </c>
      <c r="I1204" t="s">
        <v>3550</v>
      </c>
      <c r="J1204" t="s">
        <v>28</v>
      </c>
      <c r="K1204" t="s">
        <v>42</v>
      </c>
      <c r="L1204" t="s">
        <v>91</v>
      </c>
      <c r="M1204" t="s">
        <v>92</v>
      </c>
      <c r="N1204" t="s">
        <v>80</v>
      </c>
      <c r="O1204" t="s">
        <v>20</v>
      </c>
      <c r="P1204">
        <v>2.2000000000000002</v>
      </c>
      <c r="Q1204">
        <v>1000</v>
      </c>
      <c r="R1204">
        <v>84</v>
      </c>
      <c r="S1204" t="s">
        <v>78</v>
      </c>
      <c r="T1204" t="s">
        <v>30</v>
      </c>
      <c r="U1204" t="s">
        <v>4941</v>
      </c>
      <c r="V1204" t="s">
        <v>36</v>
      </c>
      <c r="W1204" t="s">
        <v>82</v>
      </c>
      <c r="X1204">
        <v>4</v>
      </c>
    </row>
    <row r="1205" spans="2:24">
      <c r="B1205" t="s">
        <v>1363</v>
      </c>
      <c r="C1205" t="s">
        <v>160</v>
      </c>
      <c r="D1205" t="s">
        <v>55</v>
      </c>
      <c r="E1205" t="s">
        <v>3549</v>
      </c>
      <c r="F1205" t="s">
        <v>154</v>
      </c>
      <c r="G1205" t="s">
        <v>96</v>
      </c>
      <c r="H1205">
        <v>31</v>
      </c>
      <c r="I1205" t="s">
        <v>3550</v>
      </c>
      <c r="J1205" t="s">
        <v>79</v>
      </c>
      <c r="K1205" t="s">
        <v>42</v>
      </c>
      <c r="L1205" t="s">
        <v>91</v>
      </c>
      <c r="M1205" t="s">
        <v>92</v>
      </c>
      <c r="N1205" t="s">
        <v>80</v>
      </c>
      <c r="O1205" t="s">
        <v>20</v>
      </c>
      <c r="P1205">
        <v>2.2000000000000002</v>
      </c>
      <c r="Q1205">
        <v>1000</v>
      </c>
      <c r="R1205">
        <v>84</v>
      </c>
      <c r="S1205" t="s">
        <v>78</v>
      </c>
      <c r="T1205" t="s">
        <v>30</v>
      </c>
      <c r="U1205" t="s">
        <v>4942</v>
      </c>
      <c r="V1205" t="s">
        <v>36</v>
      </c>
      <c r="W1205" t="s">
        <v>82</v>
      </c>
      <c r="X1205">
        <v>4</v>
      </c>
    </row>
    <row r="1206" spans="2:24">
      <c r="B1206" t="s">
        <v>1364</v>
      </c>
      <c r="C1206" t="s">
        <v>160</v>
      </c>
      <c r="D1206" t="s">
        <v>55</v>
      </c>
      <c r="E1206" t="s">
        <v>3549</v>
      </c>
      <c r="F1206" t="s">
        <v>154</v>
      </c>
      <c r="G1206" t="s">
        <v>96</v>
      </c>
      <c r="H1206">
        <v>31</v>
      </c>
      <c r="I1206" t="s">
        <v>3550</v>
      </c>
      <c r="J1206" t="s">
        <v>30</v>
      </c>
      <c r="K1206" t="s">
        <v>42</v>
      </c>
      <c r="L1206" t="s">
        <v>91</v>
      </c>
      <c r="M1206" t="s">
        <v>92</v>
      </c>
      <c r="N1206" t="s">
        <v>80</v>
      </c>
      <c r="O1206" t="s">
        <v>20</v>
      </c>
      <c r="P1206">
        <v>2.2000000000000002</v>
      </c>
      <c r="Q1206">
        <v>1000</v>
      </c>
      <c r="R1206">
        <v>84</v>
      </c>
      <c r="S1206" t="s">
        <v>78</v>
      </c>
      <c r="T1206" t="s">
        <v>30</v>
      </c>
      <c r="U1206" t="s">
        <v>4943</v>
      </c>
      <c r="V1206" t="s">
        <v>36</v>
      </c>
      <c r="W1206" t="s">
        <v>82</v>
      </c>
      <c r="X1206">
        <v>4</v>
      </c>
    </row>
    <row r="1207" spans="2:24">
      <c r="B1207" t="s">
        <v>1365</v>
      </c>
      <c r="C1207" t="s">
        <v>160</v>
      </c>
      <c r="D1207" t="s">
        <v>41</v>
      </c>
      <c r="E1207" t="s">
        <v>3549</v>
      </c>
      <c r="F1207" t="s">
        <v>154</v>
      </c>
      <c r="G1207" t="s">
        <v>96</v>
      </c>
      <c r="H1207">
        <v>36</v>
      </c>
      <c r="I1207" t="s">
        <v>3550</v>
      </c>
      <c r="J1207" t="s">
        <v>63</v>
      </c>
      <c r="K1207" t="s">
        <v>43</v>
      </c>
      <c r="L1207" t="s">
        <v>91</v>
      </c>
      <c r="M1207" t="s">
        <v>92</v>
      </c>
      <c r="N1207" t="s">
        <v>80</v>
      </c>
      <c r="O1207" t="s">
        <v>20</v>
      </c>
      <c r="P1207">
        <v>2</v>
      </c>
      <c r="Q1207">
        <v>1200</v>
      </c>
      <c r="R1207">
        <v>81</v>
      </c>
      <c r="S1207" t="s">
        <v>78</v>
      </c>
      <c r="T1207" t="s">
        <v>30</v>
      </c>
      <c r="U1207" t="s">
        <v>4944</v>
      </c>
      <c r="V1207" t="s">
        <v>36</v>
      </c>
      <c r="W1207" t="s">
        <v>82</v>
      </c>
      <c r="X1207">
        <v>4</v>
      </c>
    </row>
    <row r="1208" spans="2:24">
      <c r="B1208" t="s">
        <v>1366</v>
      </c>
      <c r="C1208" t="s">
        <v>160</v>
      </c>
      <c r="D1208" t="s">
        <v>41</v>
      </c>
      <c r="E1208" t="s">
        <v>3549</v>
      </c>
      <c r="F1208" t="s">
        <v>154</v>
      </c>
      <c r="G1208" t="s">
        <v>96</v>
      </c>
      <c r="H1208">
        <v>36</v>
      </c>
      <c r="I1208" t="s">
        <v>3550</v>
      </c>
      <c r="J1208" t="s">
        <v>28</v>
      </c>
      <c r="K1208" t="s">
        <v>43</v>
      </c>
      <c r="L1208" t="s">
        <v>91</v>
      </c>
      <c r="M1208" t="s">
        <v>92</v>
      </c>
      <c r="N1208" t="s">
        <v>80</v>
      </c>
      <c r="O1208" t="s">
        <v>20</v>
      </c>
      <c r="P1208">
        <v>2</v>
      </c>
      <c r="Q1208">
        <v>1200</v>
      </c>
      <c r="R1208">
        <v>81</v>
      </c>
      <c r="S1208" t="s">
        <v>78</v>
      </c>
      <c r="T1208" t="s">
        <v>30</v>
      </c>
      <c r="U1208" t="s">
        <v>4945</v>
      </c>
      <c r="V1208" t="s">
        <v>36</v>
      </c>
      <c r="W1208" t="s">
        <v>82</v>
      </c>
      <c r="X1208">
        <v>4</v>
      </c>
    </row>
    <row r="1209" spans="2:24">
      <c r="B1209" t="s">
        <v>1367</v>
      </c>
      <c r="C1209" t="s">
        <v>160</v>
      </c>
      <c r="D1209" t="s">
        <v>41</v>
      </c>
      <c r="E1209" t="s">
        <v>3549</v>
      </c>
      <c r="F1209" t="s">
        <v>154</v>
      </c>
      <c r="G1209" t="s">
        <v>96</v>
      </c>
      <c r="H1209">
        <v>36</v>
      </c>
      <c r="I1209" t="s">
        <v>3550</v>
      </c>
      <c r="J1209" t="s">
        <v>79</v>
      </c>
      <c r="K1209" t="s">
        <v>43</v>
      </c>
      <c r="L1209" t="s">
        <v>91</v>
      </c>
      <c r="M1209" t="s">
        <v>92</v>
      </c>
      <c r="N1209" t="s">
        <v>80</v>
      </c>
      <c r="O1209" t="s">
        <v>20</v>
      </c>
      <c r="P1209">
        <v>2</v>
      </c>
      <c r="Q1209">
        <v>1200</v>
      </c>
      <c r="R1209">
        <v>81</v>
      </c>
      <c r="S1209" t="s">
        <v>78</v>
      </c>
      <c r="T1209" t="s">
        <v>30</v>
      </c>
      <c r="U1209" t="s">
        <v>4946</v>
      </c>
      <c r="V1209" t="s">
        <v>36</v>
      </c>
      <c r="W1209" t="s">
        <v>82</v>
      </c>
      <c r="X1209">
        <v>4</v>
      </c>
    </row>
    <row r="1210" spans="2:24">
      <c r="B1210" t="s">
        <v>1368</v>
      </c>
      <c r="C1210" t="s">
        <v>160</v>
      </c>
      <c r="D1210" t="s">
        <v>41</v>
      </c>
      <c r="E1210" t="s">
        <v>3549</v>
      </c>
      <c r="F1210" t="s">
        <v>154</v>
      </c>
      <c r="G1210" t="s">
        <v>96</v>
      </c>
      <c r="H1210">
        <v>36</v>
      </c>
      <c r="I1210" t="s">
        <v>3550</v>
      </c>
      <c r="J1210" t="s">
        <v>30</v>
      </c>
      <c r="K1210" t="s">
        <v>43</v>
      </c>
      <c r="L1210" t="s">
        <v>91</v>
      </c>
      <c r="M1210" t="s">
        <v>92</v>
      </c>
      <c r="N1210" t="s">
        <v>80</v>
      </c>
      <c r="O1210" t="s">
        <v>20</v>
      </c>
      <c r="P1210">
        <v>2</v>
      </c>
      <c r="Q1210">
        <v>1200</v>
      </c>
      <c r="R1210">
        <v>81</v>
      </c>
      <c r="S1210" t="s">
        <v>78</v>
      </c>
      <c r="T1210" t="s">
        <v>30</v>
      </c>
      <c r="U1210" t="s">
        <v>4947</v>
      </c>
      <c r="V1210" t="s">
        <v>36</v>
      </c>
      <c r="W1210" t="s">
        <v>82</v>
      </c>
      <c r="X1210">
        <v>4</v>
      </c>
    </row>
    <row r="1211" spans="2:24">
      <c r="B1211" t="s">
        <v>1369</v>
      </c>
      <c r="C1211" t="s">
        <v>160</v>
      </c>
      <c r="D1211" t="s">
        <v>55</v>
      </c>
      <c r="E1211" t="s">
        <v>3549</v>
      </c>
      <c r="F1211" t="s">
        <v>154</v>
      </c>
      <c r="G1211" t="s">
        <v>96</v>
      </c>
      <c r="H1211">
        <v>37</v>
      </c>
      <c r="I1211" t="s">
        <v>3550</v>
      </c>
      <c r="J1211" t="s">
        <v>63</v>
      </c>
      <c r="K1211" t="s">
        <v>42</v>
      </c>
      <c r="L1211" t="s">
        <v>91</v>
      </c>
      <c r="M1211" t="s">
        <v>92</v>
      </c>
      <c r="N1211" t="s">
        <v>80</v>
      </c>
      <c r="O1211" t="s">
        <v>35</v>
      </c>
      <c r="P1211">
        <v>2.9</v>
      </c>
      <c r="Q1211">
        <v>1200</v>
      </c>
      <c r="R1211">
        <v>84</v>
      </c>
      <c r="S1211" t="s">
        <v>78</v>
      </c>
      <c r="T1211" t="s">
        <v>30</v>
      </c>
      <c r="U1211" t="s">
        <v>4948</v>
      </c>
      <c r="V1211" t="s">
        <v>36</v>
      </c>
      <c r="W1211" t="s">
        <v>82</v>
      </c>
      <c r="X1211">
        <v>4</v>
      </c>
    </row>
    <row r="1212" spans="2:24">
      <c r="B1212" t="s">
        <v>1370</v>
      </c>
      <c r="C1212" t="s">
        <v>160</v>
      </c>
      <c r="D1212" t="s">
        <v>55</v>
      </c>
      <c r="E1212" t="s">
        <v>3549</v>
      </c>
      <c r="F1212" t="s">
        <v>154</v>
      </c>
      <c r="G1212" t="s">
        <v>96</v>
      </c>
      <c r="H1212">
        <v>37</v>
      </c>
      <c r="I1212" t="s">
        <v>3550</v>
      </c>
      <c r="J1212" t="s">
        <v>28</v>
      </c>
      <c r="K1212" t="s">
        <v>42</v>
      </c>
      <c r="L1212" t="s">
        <v>91</v>
      </c>
      <c r="M1212" t="s">
        <v>92</v>
      </c>
      <c r="N1212" t="s">
        <v>80</v>
      </c>
      <c r="O1212" t="s">
        <v>35</v>
      </c>
      <c r="P1212">
        <v>2.9</v>
      </c>
      <c r="Q1212">
        <v>1200</v>
      </c>
      <c r="R1212">
        <v>84</v>
      </c>
      <c r="S1212" t="s">
        <v>78</v>
      </c>
      <c r="T1212" t="s">
        <v>30</v>
      </c>
      <c r="U1212" t="s">
        <v>4949</v>
      </c>
      <c r="V1212" t="s">
        <v>36</v>
      </c>
      <c r="W1212" t="s">
        <v>82</v>
      </c>
      <c r="X1212">
        <v>4</v>
      </c>
    </row>
    <row r="1213" spans="2:24">
      <c r="B1213" t="s">
        <v>1371</v>
      </c>
      <c r="C1213" t="s">
        <v>160</v>
      </c>
      <c r="D1213" t="s">
        <v>55</v>
      </c>
      <c r="E1213" t="s">
        <v>3549</v>
      </c>
      <c r="F1213" t="s">
        <v>154</v>
      </c>
      <c r="G1213" t="s">
        <v>96</v>
      </c>
      <c r="H1213">
        <v>37</v>
      </c>
      <c r="I1213" t="s">
        <v>3550</v>
      </c>
      <c r="J1213" t="s">
        <v>79</v>
      </c>
      <c r="K1213" t="s">
        <v>42</v>
      </c>
      <c r="L1213" t="s">
        <v>91</v>
      </c>
      <c r="M1213" t="s">
        <v>92</v>
      </c>
      <c r="N1213" t="s">
        <v>80</v>
      </c>
      <c r="O1213" t="s">
        <v>35</v>
      </c>
      <c r="P1213">
        <v>2.9</v>
      </c>
      <c r="Q1213">
        <v>1200</v>
      </c>
      <c r="R1213">
        <v>84</v>
      </c>
      <c r="S1213" t="s">
        <v>78</v>
      </c>
      <c r="T1213" t="s">
        <v>30</v>
      </c>
      <c r="U1213" t="s">
        <v>4950</v>
      </c>
      <c r="V1213" t="s">
        <v>36</v>
      </c>
      <c r="W1213" t="s">
        <v>82</v>
      </c>
      <c r="X1213">
        <v>4</v>
      </c>
    </row>
    <row r="1214" spans="2:24">
      <c r="B1214" t="s">
        <v>1372</v>
      </c>
      <c r="C1214" t="s">
        <v>160</v>
      </c>
      <c r="D1214" t="s">
        <v>55</v>
      </c>
      <c r="E1214" t="s">
        <v>3549</v>
      </c>
      <c r="F1214" t="s">
        <v>154</v>
      </c>
      <c r="G1214" t="s">
        <v>96</v>
      </c>
      <c r="H1214">
        <v>37</v>
      </c>
      <c r="I1214" t="s">
        <v>3550</v>
      </c>
      <c r="J1214" t="s">
        <v>30</v>
      </c>
      <c r="K1214" t="s">
        <v>42</v>
      </c>
      <c r="L1214" t="s">
        <v>91</v>
      </c>
      <c r="M1214" t="s">
        <v>92</v>
      </c>
      <c r="N1214" t="s">
        <v>80</v>
      </c>
      <c r="O1214" t="s">
        <v>35</v>
      </c>
      <c r="P1214">
        <v>2.9</v>
      </c>
      <c r="Q1214">
        <v>1200</v>
      </c>
      <c r="R1214">
        <v>84</v>
      </c>
      <c r="S1214" t="s">
        <v>78</v>
      </c>
      <c r="T1214" t="s">
        <v>30</v>
      </c>
      <c r="U1214" t="s">
        <v>4951</v>
      </c>
      <c r="V1214" t="s">
        <v>36</v>
      </c>
      <c r="W1214" t="s">
        <v>82</v>
      </c>
      <c r="X1214">
        <v>4</v>
      </c>
    </row>
    <row r="1215" spans="2:24">
      <c r="B1215" t="s">
        <v>1373</v>
      </c>
      <c r="C1215" t="s">
        <v>160</v>
      </c>
      <c r="D1215" t="s">
        <v>55</v>
      </c>
      <c r="E1215" t="s">
        <v>3549</v>
      </c>
      <c r="F1215" t="s">
        <v>154</v>
      </c>
      <c r="G1215" t="s">
        <v>96</v>
      </c>
      <c r="H1215">
        <v>39</v>
      </c>
      <c r="I1215" t="s">
        <v>3550</v>
      </c>
      <c r="J1215" t="s">
        <v>63</v>
      </c>
      <c r="K1215" t="s">
        <v>42</v>
      </c>
      <c r="L1215" t="s">
        <v>91</v>
      </c>
      <c r="M1215" t="s">
        <v>92</v>
      </c>
      <c r="N1215" t="s">
        <v>80</v>
      </c>
      <c r="O1215" t="s">
        <v>35</v>
      </c>
      <c r="P1215">
        <v>2.9</v>
      </c>
      <c r="Q1215">
        <v>1200</v>
      </c>
      <c r="R1215">
        <v>87</v>
      </c>
      <c r="S1215" t="s">
        <v>78</v>
      </c>
      <c r="T1215" t="s">
        <v>30</v>
      </c>
      <c r="U1215" t="s">
        <v>4952</v>
      </c>
      <c r="V1215" t="s">
        <v>36</v>
      </c>
      <c r="W1215" t="s">
        <v>82</v>
      </c>
      <c r="X1215">
        <v>4</v>
      </c>
    </row>
    <row r="1216" spans="2:24">
      <c r="B1216" t="s">
        <v>1374</v>
      </c>
      <c r="C1216" t="s">
        <v>160</v>
      </c>
      <c r="D1216" t="s">
        <v>55</v>
      </c>
      <c r="E1216" t="s">
        <v>3549</v>
      </c>
      <c r="F1216" t="s">
        <v>154</v>
      </c>
      <c r="G1216" t="s">
        <v>96</v>
      </c>
      <c r="H1216">
        <v>39</v>
      </c>
      <c r="I1216" t="s">
        <v>3550</v>
      </c>
      <c r="J1216" t="s">
        <v>28</v>
      </c>
      <c r="K1216" t="s">
        <v>42</v>
      </c>
      <c r="L1216" t="s">
        <v>91</v>
      </c>
      <c r="M1216" t="s">
        <v>92</v>
      </c>
      <c r="N1216" t="s">
        <v>80</v>
      </c>
      <c r="O1216" t="s">
        <v>35</v>
      </c>
      <c r="P1216">
        <v>2.9</v>
      </c>
      <c r="Q1216">
        <v>1200</v>
      </c>
      <c r="R1216">
        <v>87</v>
      </c>
      <c r="S1216" t="s">
        <v>78</v>
      </c>
      <c r="T1216" t="s">
        <v>30</v>
      </c>
      <c r="U1216" t="s">
        <v>4953</v>
      </c>
      <c r="V1216" t="s">
        <v>36</v>
      </c>
      <c r="W1216" t="s">
        <v>82</v>
      </c>
      <c r="X1216">
        <v>4</v>
      </c>
    </row>
    <row r="1217" spans="2:24">
      <c r="B1217" t="s">
        <v>1375</v>
      </c>
      <c r="C1217" t="s">
        <v>160</v>
      </c>
      <c r="D1217" t="s">
        <v>55</v>
      </c>
      <c r="E1217" t="s">
        <v>3549</v>
      </c>
      <c r="F1217" t="s">
        <v>154</v>
      </c>
      <c r="G1217" t="s">
        <v>96</v>
      </c>
      <c r="H1217">
        <v>39</v>
      </c>
      <c r="I1217" t="s">
        <v>3550</v>
      </c>
      <c r="J1217" t="s">
        <v>79</v>
      </c>
      <c r="K1217" t="s">
        <v>42</v>
      </c>
      <c r="L1217" t="s">
        <v>91</v>
      </c>
      <c r="M1217" t="s">
        <v>92</v>
      </c>
      <c r="N1217" t="s">
        <v>80</v>
      </c>
      <c r="O1217" t="s">
        <v>35</v>
      </c>
      <c r="P1217">
        <v>2.9</v>
      </c>
      <c r="Q1217">
        <v>1200</v>
      </c>
      <c r="R1217">
        <v>87</v>
      </c>
      <c r="S1217" t="s">
        <v>78</v>
      </c>
      <c r="T1217" t="s">
        <v>30</v>
      </c>
      <c r="U1217" t="s">
        <v>4954</v>
      </c>
      <c r="V1217" t="s">
        <v>36</v>
      </c>
      <c r="W1217" t="s">
        <v>82</v>
      </c>
      <c r="X1217">
        <v>4</v>
      </c>
    </row>
    <row r="1218" spans="2:24">
      <c r="B1218" t="s">
        <v>1376</v>
      </c>
      <c r="C1218" t="s">
        <v>160</v>
      </c>
      <c r="D1218" t="s">
        <v>55</v>
      </c>
      <c r="E1218" t="s">
        <v>3549</v>
      </c>
      <c r="F1218" t="s">
        <v>154</v>
      </c>
      <c r="G1218" t="s">
        <v>96</v>
      </c>
      <c r="H1218">
        <v>39</v>
      </c>
      <c r="I1218" t="s">
        <v>3550</v>
      </c>
      <c r="J1218" t="s">
        <v>30</v>
      </c>
      <c r="K1218" t="s">
        <v>42</v>
      </c>
      <c r="L1218" t="s">
        <v>91</v>
      </c>
      <c r="M1218" t="s">
        <v>92</v>
      </c>
      <c r="N1218" t="s">
        <v>80</v>
      </c>
      <c r="O1218" t="s">
        <v>35</v>
      </c>
      <c r="P1218">
        <v>2.9</v>
      </c>
      <c r="Q1218">
        <v>1200</v>
      </c>
      <c r="R1218">
        <v>87</v>
      </c>
      <c r="S1218" t="s">
        <v>78</v>
      </c>
      <c r="T1218" t="s">
        <v>30</v>
      </c>
      <c r="U1218" t="s">
        <v>4955</v>
      </c>
      <c r="V1218" t="s">
        <v>36</v>
      </c>
      <c r="W1218" t="s">
        <v>82</v>
      </c>
      <c r="X1218">
        <v>4</v>
      </c>
    </row>
    <row r="1219" spans="2:24">
      <c r="B1219" t="s">
        <v>1377</v>
      </c>
      <c r="C1219" t="s">
        <v>160</v>
      </c>
      <c r="D1219" t="s">
        <v>41</v>
      </c>
      <c r="E1219" t="s">
        <v>3549</v>
      </c>
      <c r="F1219" t="s">
        <v>155</v>
      </c>
      <c r="G1219" t="s">
        <v>90</v>
      </c>
      <c r="H1219">
        <v>18</v>
      </c>
      <c r="I1219" t="s">
        <v>3550</v>
      </c>
      <c r="J1219" t="s">
        <v>63</v>
      </c>
      <c r="K1219" t="s">
        <v>43</v>
      </c>
      <c r="L1219" t="s">
        <v>91</v>
      </c>
      <c r="M1219" t="s">
        <v>92</v>
      </c>
      <c r="N1219" t="s">
        <v>33</v>
      </c>
      <c r="O1219" t="s">
        <v>3552</v>
      </c>
      <c r="P1219">
        <v>1.7</v>
      </c>
      <c r="Q1219">
        <v>600</v>
      </c>
      <c r="R1219">
        <v>78</v>
      </c>
      <c r="S1219" t="s">
        <v>78</v>
      </c>
      <c r="T1219" t="s">
        <v>30</v>
      </c>
      <c r="U1219" t="s">
        <v>4956</v>
      </c>
      <c r="V1219" t="s">
        <v>36</v>
      </c>
      <c r="W1219" t="s">
        <v>82</v>
      </c>
      <c r="X1219">
        <v>4</v>
      </c>
    </row>
    <row r="1220" spans="2:24">
      <c r="B1220" t="s">
        <v>1378</v>
      </c>
      <c r="C1220" t="s">
        <v>160</v>
      </c>
      <c r="D1220" t="s">
        <v>41</v>
      </c>
      <c r="E1220" t="s">
        <v>3549</v>
      </c>
      <c r="F1220" t="s">
        <v>155</v>
      </c>
      <c r="G1220" t="s">
        <v>90</v>
      </c>
      <c r="H1220">
        <v>18</v>
      </c>
      <c r="I1220" t="s">
        <v>3550</v>
      </c>
      <c r="J1220" t="s">
        <v>28</v>
      </c>
      <c r="K1220" t="s">
        <v>43</v>
      </c>
      <c r="L1220" t="s">
        <v>91</v>
      </c>
      <c r="M1220" t="s">
        <v>92</v>
      </c>
      <c r="N1220" t="s">
        <v>33</v>
      </c>
      <c r="O1220" t="s">
        <v>3552</v>
      </c>
      <c r="P1220">
        <v>1.7</v>
      </c>
      <c r="Q1220">
        <v>600</v>
      </c>
      <c r="R1220">
        <v>78</v>
      </c>
      <c r="S1220" t="s">
        <v>78</v>
      </c>
      <c r="T1220" t="s">
        <v>30</v>
      </c>
      <c r="U1220" t="s">
        <v>4957</v>
      </c>
      <c r="V1220" t="s">
        <v>36</v>
      </c>
      <c r="W1220" t="s">
        <v>82</v>
      </c>
      <c r="X1220">
        <v>4</v>
      </c>
    </row>
    <row r="1221" spans="2:24">
      <c r="B1221" t="s">
        <v>1379</v>
      </c>
      <c r="C1221" t="s">
        <v>160</v>
      </c>
      <c r="D1221" t="s">
        <v>41</v>
      </c>
      <c r="E1221" t="s">
        <v>3549</v>
      </c>
      <c r="F1221" t="s">
        <v>155</v>
      </c>
      <c r="G1221" t="s">
        <v>90</v>
      </c>
      <c r="H1221">
        <v>18</v>
      </c>
      <c r="I1221" t="s">
        <v>3550</v>
      </c>
      <c r="J1221" t="s">
        <v>79</v>
      </c>
      <c r="K1221" t="s">
        <v>43</v>
      </c>
      <c r="L1221" t="s">
        <v>91</v>
      </c>
      <c r="M1221" t="s">
        <v>92</v>
      </c>
      <c r="N1221" t="s">
        <v>33</v>
      </c>
      <c r="O1221" t="s">
        <v>3552</v>
      </c>
      <c r="P1221">
        <v>1.7</v>
      </c>
      <c r="Q1221">
        <v>600</v>
      </c>
      <c r="R1221">
        <v>78</v>
      </c>
      <c r="S1221" t="s">
        <v>78</v>
      </c>
      <c r="T1221" t="s">
        <v>30</v>
      </c>
      <c r="U1221" t="s">
        <v>4958</v>
      </c>
      <c r="V1221" t="s">
        <v>36</v>
      </c>
      <c r="W1221" t="s">
        <v>82</v>
      </c>
      <c r="X1221">
        <v>4</v>
      </c>
    </row>
    <row r="1222" spans="2:24">
      <c r="B1222" t="s">
        <v>1380</v>
      </c>
      <c r="C1222" t="s">
        <v>160</v>
      </c>
      <c r="D1222" t="s">
        <v>41</v>
      </c>
      <c r="E1222" t="s">
        <v>3549</v>
      </c>
      <c r="F1222" t="s">
        <v>155</v>
      </c>
      <c r="G1222" t="s">
        <v>90</v>
      </c>
      <c r="H1222">
        <v>18</v>
      </c>
      <c r="I1222" t="s">
        <v>3550</v>
      </c>
      <c r="J1222" t="s">
        <v>30</v>
      </c>
      <c r="K1222" t="s">
        <v>43</v>
      </c>
      <c r="L1222" t="s">
        <v>91</v>
      </c>
      <c r="M1222" t="s">
        <v>92</v>
      </c>
      <c r="N1222" t="s">
        <v>33</v>
      </c>
      <c r="O1222" t="s">
        <v>3552</v>
      </c>
      <c r="P1222">
        <v>1.7</v>
      </c>
      <c r="Q1222">
        <v>600</v>
      </c>
      <c r="R1222">
        <v>78</v>
      </c>
      <c r="S1222" t="s">
        <v>78</v>
      </c>
      <c r="T1222" t="s">
        <v>30</v>
      </c>
      <c r="U1222" t="s">
        <v>4959</v>
      </c>
      <c r="V1222" t="s">
        <v>36</v>
      </c>
      <c r="W1222" t="s">
        <v>82</v>
      </c>
      <c r="X1222">
        <v>4</v>
      </c>
    </row>
    <row r="1223" spans="2:24">
      <c r="B1223" t="s">
        <v>1381</v>
      </c>
      <c r="C1223" t="s">
        <v>160</v>
      </c>
      <c r="D1223" t="s">
        <v>55</v>
      </c>
      <c r="E1223" t="s">
        <v>3549</v>
      </c>
      <c r="F1223" t="s">
        <v>155</v>
      </c>
      <c r="G1223" t="s">
        <v>90</v>
      </c>
      <c r="H1223">
        <v>19</v>
      </c>
      <c r="I1223" t="s">
        <v>3550</v>
      </c>
      <c r="J1223" t="s">
        <v>63</v>
      </c>
      <c r="K1223" t="s">
        <v>42</v>
      </c>
      <c r="L1223" t="s">
        <v>91</v>
      </c>
      <c r="M1223" t="s">
        <v>92</v>
      </c>
      <c r="N1223" t="s">
        <v>33</v>
      </c>
      <c r="O1223" t="s">
        <v>20</v>
      </c>
      <c r="P1223">
        <v>0.8</v>
      </c>
      <c r="Q1223">
        <v>600</v>
      </c>
      <c r="R1223">
        <v>81</v>
      </c>
      <c r="S1223" t="s">
        <v>78</v>
      </c>
      <c r="T1223" t="s">
        <v>30</v>
      </c>
      <c r="U1223" t="s">
        <v>4960</v>
      </c>
      <c r="V1223" t="s">
        <v>36</v>
      </c>
      <c r="W1223" t="s">
        <v>82</v>
      </c>
      <c r="X1223">
        <v>4</v>
      </c>
    </row>
    <row r="1224" spans="2:24">
      <c r="B1224" t="s">
        <v>1382</v>
      </c>
      <c r="C1224" t="s">
        <v>160</v>
      </c>
      <c r="D1224" t="s">
        <v>55</v>
      </c>
      <c r="E1224" t="s">
        <v>3549</v>
      </c>
      <c r="F1224" t="s">
        <v>155</v>
      </c>
      <c r="G1224" t="s">
        <v>90</v>
      </c>
      <c r="H1224">
        <v>19</v>
      </c>
      <c r="I1224" t="s">
        <v>3550</v>
      </c>
      <c r="J1224" t="s">
        <v>28</v>
      </c>
      <c r="K1224" t="s">
        <v>42</v>
      </c>
      <c r="L1224" t="s">
        <v>91</v>
      </c>
      <c r="M1224" t="s">
        <v>92</v>
      </c>
      <c r="N1224" t="s">
        <v>33</v>
      </c>
      <c r="O1224" t="s">
        <v>20</v>
      </c>
      <c r="P1224">
        <v>0.8</v>
      </c>
      <c r="Q1224">
        <v>600</v>
      </c>
      <c r="R1224">
        <v>81</v>
      </c>
      <c r="S1224" t="s">
        <v>78</v>
      </c>
      <c r="T1224" t="s">
        <v>30</v>
      </c>
      <c r="U1224" t="s">
        <v>4961</v>
      </c>
      <c r="V1224" t="s">
        <v>36</v>
      </c>
      <c r="W1224" t="s">
        <v>82</v>
      </c>
      <c r="X1224">
        <v>4</v>
      </c>
    </row>
    <row r="1225" spans="2:24">
      <c r="B1225" t="s">
        <v>1383</v>
      </c>
      <c r="C1225" t="s">
        <v>160</v>
      </c>
      <c r="D1225" t="s">
        <v>55</v>
      </c>
      <c r="E1225" t="s">
        <v>3549</v>
      </c>
      <c r="F1225" t="s">
        <v>155</v>
      </c>
      <c r="G1225" t="s">
        <v>90</v>
      </c>
      <c r="H1225">
        <v>19</v>
      </c>
      <c r="I1225" t="s">
        <v>3550</v>
      </c>
      <c r="J1225" t="s">
        <v>79</v>
      </c>
      <c r="K1225" t="s">
        <v>42</v>
      </c>
      <c r="L1225" t="s">
        <v>91</v>
      </c>
      <c r="M1225" t="s">
        <v>92</v>
      </c>
      <c r="N1225" t="s">
        <v>33</v>
      </c>
      <c r="O1225" t="s">
        <v>20</v>
      </c>
      <c r="P1225">
        <v>0.8</v>
      </c>
      <c r="Q1225">
        <v>600</v>
      </c>
      <c r="R1225">
        <v>81</v>
      </c>
      <c r="S1225" t="s">
        <v>78</v>
      </c>
      <c r="T1225" t="s">
        <v>30</v>
      </c>
      <c r="U1225" t="s">
        <v>4962</v>
      </c>
      <c r="V1225" t="s">
        <v>36</v>
      </c>
      <c r="W1225" t="s">
        <v>82</v>
      </c>
      <c r="X1225">
        <v>4</v>
      </c>
    </row>
    <row r="1226" spans="2:24">
      <c r="B1226" t="s">
        <v>1384</v>
      </c>
      <c r="C1226" t="s">
        <v>160</v>
      </c>
      <c r="D1226" t="s">
        <v>55</v>
      </c>
      <c r="E1226" t="s">
        <v>3549</v>
      </c>
      <c r="F1226" t="s">
        <v>155</v>
      </c>
      <c r="G1226" t="s">
        <v>90</v>
      </c>
      <c r="H1226">
        <v>19</v>
      </c>
      <c r="I1226" t="s">
        <v>3550</v>
      </c>
      <c r="J1226" t="s">
        <v>30</v>
      </c>
      <c r="K1226" t="s">
        <v>42</v>
      </c>
      <c r="L1226" t="s">
        <v>91</v>
      </c>
      <c r="M1226" t="s">
        <v>92</v>
      </c>
      <c r="N1226" t="s">
        <v>33</v>
      </c>
      <c r="O1226" t="s">
        <v>20</v>
      </c>
      <c r="P1226">
        <v>0.8</v>
      </c>
      <c r="Q1226">
        <v>600</v>
      </c>
      <c r="R1226">
        <v>81</v>
      </c>
      <c r="S1226" t="s">
        <v>78</v>
      </c>
      <c r="T1226" t="s">
        <v>30</v>
      </c>
      <c r="U1226" t="s">
        <v>4963</v>
      </c>
      <c r="V1226" t="s">
        <v>36</v>
      </c>
      <c r="W1226" t="s">
        <v>82</v>
      </c>
      <c r="X1226">
        <v>4</v>
      </c>
    </row>
    <row r="1227" spans="2:24">
      <c r="B1227" t="s">
        <v>1385</v>
      </c>
      <c r="C1227" t="s">
        <v>160</v>
      </c>
      <c r="D1227" t="s">
        <v>41</v>
      </c>
      <c r="E1227" t="s">
        <v>3549</v>
      </c>
      <c r="F1227" t="s">
        <v>155</v>
      </c>
      <c r="G1227" t="s">
        <v>90</v>
      </c>
      <c r="H1227">
        <v>24</v>
      </c>
      <c r="I1227" t="s">
        <v>3550</v>
      </c>
      <c r="J1227" t="s">
        <v>63</v>
      </c>
      <c r="K1227" t="s">
        <v>43</v>
      </c>
      <c r="L1227" t="s">
        <v>91</v>
      </c>
      <c r="M1227" t="s">
        <v>92</v>
      </c>
      <c r="N1227" t="s">
        <v>33</v>
      </c>
      <c r="O1227" t="s">
        <v>3552</v>
      </c>
      <c r="P1227">
        <v>1.7</v>
      </c>
      <c r="Q1227">
        <v>800</v>
      </c>
      <c r="R1227">
        <v>78</v>
      </c>
      <c r="S1227" t="s">
        <v>78</v>
      </c>
      <c r="T1227" t="s">
        <v>30</v>
      </c>
      <c r="U1227" t="s">
        <v>4964</v>
      </c>
      <c r="V1227" t="s">
        <v>36</v>
      </c>
      <c r="W1227" t="s">
        <v>82</v>
      </c>
      <c r="X1227">
        <v>4</v>
      </c>
    </row>
    <row r="1228" spans="2:24">
      <c r="B1228" t="s">
        <v>1386</v>
      </c>
      <c r="C1228" t="s">
        <v>160</v>
      </c>
      <c r="D1228" t="s">
        <v>41</v>
      </c>
      <c r="E1228" t="s">
        <v>3549</v>
      </c>
      <c r="F1228" t="s">
        <v>155</v>
      </c>
      <c r="G1228" t="s">
        <v>90</v>
      </c>
      <c r="H1228">
        <v>24</v>
      </c>
      <c r="I1228" t="s">
        <v>3550</v>
      </c>
      <c r="J1228" t="s">
        <v>28</v>
      </c>
      <c r="K1228" t="s">
        <v>43</v>
      </c>
      <c r="L1228" t="s">
        <v>91</v>
      </c>
      <c r="M1228" t="s">
        <v>92</v>
      </c>
      <c r="N1228" t="s">
        <v>33</v>
      </c>
      <c r="O1228" t="s">
        <v>3552</v>
      </c>
      <c r="P1228">
        <v>1.7</v>
      </c>
      <c r="Q1228">
        <v>800</v>
      </c>
      <c r="R1228">
        <v>78</v>
      </c>
      <c r="S1228" t="s">
        <v>78</v>
      </c>
      <c r="T1228" t="s">
        <v>30</v>
      </c>
      <c r="U1228" t="s">
        <v>4965</v>
      </c>
      <c r="V1228" t="s">
        <v>36</v>
      </c>
      <c r="W1228" t="s">
        <v>82</v>
      </c>
      <c r="X1228">
        <v>4</v>
      </c>
    </row>
    <row r="1229" spans="2:24">
      <c r="B1229" t="s">
        <v>1387</v>
      </c>
      <c r="C1229" t="s">
        <v>160</v>
      </c>
      <c r="D1229" t="s">
        <v>41</v>
      </c>
      <c r="E1229" t="s">
        <v>3549</v>
      </c>
      <c r="F1229" t="s">
        <v>155</v>
      </c>
      <c r="G1229" t="s">
        <v>90</v>
      </c>
      <c r="H1229">
        <v>24</v>
      </c>
      <c r="I1229" t="s">
        <v>3550</v>
      </c>
      <c r="J1229" t="s">
        <v>79</v>
      </c>
      <c r="K1229" t="s">
        <v>43</v>
      </c>
      <c r="L1229" t="s">
        <v>91</v>
      </c>
      <c r="M1229" t="s">
        <v>92</v>
      </c>
      <c r="N1229" t="s">
        <v>33</v>
      </c>
      <c r="O1229" t="s">
        <v>3552</v>
      </c>
      <c r="P1229">
        <v>1.7</v>
      </c>
      <c r="Q1229">
        <v>800</v>
      </c>
      <c r="R1229">
        <v>78</v>
      </c>
      <c r="S1229" t="s">
        <v>78</v>
      </c>
      <c r="T1229" t="s">
        <v>30</v>
      </c>
      <c r="U1229" t="s">
        <v>4966</v>
      </c>
      <c r="V1229" t="s">
        <v>36</v>
      </c>
      <c r="W1229" t="s">
        <v>82</v>
      </c>
      <c r="X1229">
        <v>4</v>
      </c>
    </row>
    <row r="1230" spans="2:24">
      <c r="B1230" t="s">
        <v>1388</v>
      </c>
      <c r="C1230" t="s">
        <v>160</v>
      </c>
      <c r="D1230" t="s">
        <v>41</v>
      </c>
      <c r="E1230" t="s">
        <v>3549</v>
      </c>
      <c r="F1230" t="s">
        <v>155</v>
      </c>
      <c r="G1230" t="s">
        <v>90</v>
      </c>
      <c r="H1230">
        <v>24</v>
      </c>
      <c r="I1230" t="s">
        <v>3550</v>
      </c>
      <c r="J1230" t="s">
        <v>30</v>
      </c>
      <c r="K1230" t="s">
        <v>43</v>
      </c>
      <c r="L1230" t="s">
        <v>91</v>
      </c>
      <c r="M1230" t="s">
        <v>92</v>
      </c>
      <c r="N1230" t="s">
        <v>33</v>
      </c>
      <c r="O1230" t="s">
        <v>3552</v>
      </c>
      <c r="P1230">
        <v>1.7</v>
      </c>
      <c r="Q1230">
        <v>800</v>
      </c>
      <c r="R1230">
        <v>78</v>
      </c>
      <c r="S1230" t="s">
        <v>78</v>
      </c>
      <c r="T1230" t="s">
        <v>30</v>
      </c>
      <c r="U1230" t="s">
        <v>4967</v>
      </c>
      <c r="V1230" t="s">
        <v>36</v>
      </c>
      <c r="W1230" t="s">
        <v>82</v>
      </c>
      <c r="X1230">
        <v>4</v>
      </c>
    </row>
    <row r="1231" spans="2:24">
      <c r="B1231" t="s">
        <v>1389</v>
      </c>
      <c r="C1231" t="s">
        <v>160</v>
      </c>
      <c r="D1231" t="s">
        <v>55</v>
      </c>
      <c r="E1231" t="s">
        <v>3549</v>
      </c>
      <c r="F1231" t="s">
        <v>155</v>
      </c>
      <c r="G1231" t="s">
        <v>90</v>
      </c>
      <c r="H1231">
        <v>25</v>
      </c>
      <c r="I1231" t="s">
        <v>3550</v>
      </c>
      <c r="J1231" t="s">
        <v>63</v>
      </c>
      <c r="K1231" t="s">
        <v>42</v>
      </c>
      <c r="L1231" t="s">
        <v>91</v>
      </c>
      <c r="M1231" t="s">
        <v>92</v>
      </c>
      <c r="N1231" t="s">
        <v>33</v>
      </c>
      <c r="O1231" t="s">
        <v>20</v>
      </c>
      <c r="P1231">
        <v>1.7</v>
      </c>
      <c r="Q1231">
        <v>800</v>
      </c>
      <c r="R1231">
        <v>81</v>
      </c>
      <c r="S1231" t="s">
        <v>78</v>
      </c>
      <c r="T1231" t="s">
        <v>30</v>
      </c>
      <c r="U1231" t="s">
        <v>4968</v>
      </c>
      <c r="V1231" t="s">
        <v>36</v>
      </c>
      <c r="W1231" t="s">
        <v>82</v>
      </c>
      <c r="X1231">
        <v>4</v>
      </c>
    </row>
    <row r="1232" spans="2:24">
      <c r="B1232" t="s">
        <v>1390</v>
      </c>
      <c r="C1232" t="s">
        <v>160</v>
      </c>
      <c r="D1232" t="s">
        <v>55</v>
      </c>
      <c r="E1232" t="s">
        <v>3549</v>
      </c>
      <c r="F1232" t="s">
        <v>155</v>
      </c>
      <c r="G1232" t="s">
        <v>90</v>
      </c>
      <c r="H1232">
        <v>25</v>
      </c>
      <c r="I1232" t="s">
        <v>3550</v>
      </c>
      <c r="J1232" t="s">
        <v>28</v>
      </c>
      <c r="K1232" t="s">
        <v>42</v>
      </c>
      <c r="L1232" t="s">
        <v>91</v>
      </c>
      <c r="M1232" t="s">
        <v>92</v>
      </c>
      <c r="N1232" t="s">
        <v>33</v>
      </c>
      <c r="O1232" t="s">
        <v>20</v>
      </c>
      <c r="P1232">
        <v>1.7</v>
      </c>
      <c r="Q1232">
        <v>800</v>
      </c>
      <c r="R1232">
        <v>81</v>
      </c>
      <c r="S1232" t="s">
        <v>78</v>
      </c>
      <c r="T1232" t="s">
        <v>30</v>
      </c>
      <c r="U1232" t="s">
        <v>4969</v>
      </c>
      <c r="V1232" t="s">
        <v>36</v>
      </c>
      <c r="W1232" t="s">
        <v>82</v>
      </c>
      <c r="X1232">
        <v>4</v>
      </c>
    </row>
    <row r="1233" spans="2:24">
      <c r="B1233" t="s">
        <v>1391</v>
      </c>
      <c r="C1233" t="s">
        <v>160</v>
      </c>
      <c r="D1233" t="s">
        <v>55</v>
      </c>
      <c r="E1233" t="s">
        <v>3549</v>
      </c>
      <c r="F1233" t="s">
        <v>155</v>
      </c>
      <c r="G1233" t="s">
        <v>90</v>
      </c>
      <c r="H1233">
        <v>25</v>
      </c>
      <c r="I1233" t="s">
        <v>3550</v>
      </c>
      <c r="J1233" t="s">
        <v>79</v>
      </c>
      <c r="K1233" t="s">
        <v>42</v>
      </c>
      <c r="L1233" t="s">
        <v>91</v>
      </c>
      <c r="M1233" t="s">
        <v>92</v>
      </c>
      <c r="N1233" t="s">
        <v>33</v>
      </c>
      <c r="O1233" t="s">
        <v>20</v>
      </c>
      <c r="P1233">
        <v>1.7</v>
      </c>
      <c r="Q1233">
        <v>800</v>
      </c>
      <c r="R1233">
        <v>81</v>
      </c>
      <c r="S1233" t="s">
        <v>78</v>
      </c>
      <c r="T1233" t="s">
        <v>30</v>
      </c>
      <c r="U1233" t="s">
        <v>4970</v>
      </c>
      <c r="V1233" t="s">
        <v>36</v>
      </c>
      <c r="W1233" t="s">
        <v>82</v>
      </c>
      <c r="X1233">
        <v>4</v>
      </c>
    </row>
    <row r="1234" spans="2:24">
      <c r="B1234" t="s">
        <v>1392</v>
      </c>
      <c r="C1234" t="s">
        <v>160</v>
      </c>
      <c r="D1234" t="s">
        <v>55</v>
      </c>
      <c r="E1234" t="s">
        <v>3549</v>
      </c>
      <c r="F1234" t="s">
        <v>155</v>
      </c>
      <c r="G1234" t="s">
        <v>90</v>
      </c>
      <c r="H1234">
        <v>25</v>
      </c>
      <c r="I1234" t="s">
        <v>3550</v>
      </c>
      <c r="J1234" t="s">
        <v>30</v>
      </c>
      <c r="K1234" t="s">
        <v>42</v>
      </c>
      <c r="L1234" t="s">
        <v>91</v>
      </c>
      <c r="M1234" t="s">
        <v>92</v>
      </c>
      <c r="N1234" t="s">
        <v>33</v>
      </c>
      <c r="O1234" t="s">
        <v>20</v>
      </c>
      <c r="P1234">
        <v>1.7</v>
      </c>
      <c r="Q1234">
        <v>800</v>
      </c>
      <c r="R1234">
        <v>81</v>
      </c>
      <c r="S1234" t="s">
        <v>78</v>
      </c>
      <c r="T1234" t="s">
        <v>30</v>
      </c>
      <c r="U1234" t="s">
        <v>4971</v>
      </c>
      <c r="V1234" t="s">
        <v>36</v>
      </c>
      <c r="W1234" t="s">
        <v>82</v>
      </c>
      <c r="X1234">
        <v>4</v>
      </c>
    </row>
    <row r="1235" spans="2:24">
      <c r="B1235" t="s">
        <v>1393</v>
      </c>
      <c r="C1235" t="s">
        <v>160</v>
      </c>
      <c r="D1235" t="s">
        <v>41</v>
      </c>
      <c r="E1235" t="s">
        <v>3549</v>
      </c>
      <c r="F1235" t="s">
        <v>155</v>
      </c>
      <c r="G1235" t="s">
        <v>90</v>
      </c>
      <c r="H1235">
        <v>30</v>
      </c>
      <c r="I1235" t="s">
        <v>3550</v>
      </c>
      <c r="J1235" t="s">
        <v>63</v>
      </c>
      <c r="K1235" t="s">
        <v>43</v>
      </c>
      <c r="L1235" t="s">
        <v>91</v>
      </c>
      <c r="M1235" t="s">
        <v>92</v>
      </c>
      <c r="N1235" t="s">
        <v>33</v>
      </c>
      <c r="O1235" t="s">
        <v>20</v>
      </c>
      <c r="P1235">
        <v>2</v>
      </c>
      <c r="Q1235">
        <v>1000</v>
      </c>
      <c r="R1235">
        <v>81</v>
      </c>
      <c r="S1235" t="s">
        <v>78</v>
      </c>
      <c r="T1235" t="s">
        <v>30</v>
      </c>
      <c r="U1235" t="s">
        <v>4972</v>
      </c>
      <c r="V1235" t="s">
        <v>36</v>
      </c>
      <c r="W1235" t="s">
        <v>82</v>
      </c>
      <c r="X1235">
        <v>4</v>
      </c>
    </row>
    <row r="1236" spans="2:24">
      <c r="B1236" t="s">
        <v>1394</v>
      </c>
      <c r="C1236" t="s">
        <v>160</v>
      </c>
      <c r="D1236" t="s">
        <v>41</v>
      </c>
      <c r="E1236" t="s">
        <v>3549</v>
      </c>
      <c r="F1236" t="s">
        <v>155</v>
      </c>
      <c r="G1236" t="s">
        <v>90</v>
      </c>
      <c r="H1236">
        <v>30</v>
      </c>
      <c r="I1236" t="s">
        <v>3550</v>
      </c>
      <c r="J1236" t="s">
        <v>28</v>
      </c>
      <c r="K1236" t="s">
        <v>43</v>
      </c>
      <c r="L1236" t="s">
        <v>91</v>
      </c>
      <c r="M1236" t="s">
        <v>92</v>
      </c>
      <c r="N1236" t="s">
        <v>33</v>
      </c>
      <c r="O1236" t="s">
        <v>20</v>
      </c>
      <c r="P1236">
        <v>2</v>
      </c>
      <c r="Q1236">
        <v>1000</v>
      </c>
      <c r="R1236">
        <v>81</v>
      </c>
      <c r="S1236" t="s">
        <v>78</v>
      </c>
      <c r="T1236" t="s">
        <v>30</v>
      </c>
      <c r="U1236" t="s">
        <v>4973</v>
      </c>
      <c r="V1236" t="s">
        <v>36</v>
      </c>
      <c r="W1236" t="s">
        <v>82</v>
      </c>
      <c r="X1236">
        <v>4</v>
      </c>
    </row>
    <row r="1237" spans="2:24">
      <c r="B1237" t="s">
        <v>1395</v>
      </c>
      <c r="C1237" t="s">
        <v>160</v>
      </c>
      <c r="D1237" t="s">
        <v>41</v>
      </c>
      <c r="E1237" t="s">
        <v>3549</v>
      </c>
      <c r="F1237" t="s">
        <v>155</v>
      </c>
      <c r="G1237" t="s">
        <v>90</v>
      </c>
      <c r="H1237">
        <v>30</v>
      </c>
      <c r="I1237" t="s">
        <v>3550</v>
      </c>
      <c r="J1237" t="s">
        <v>79</v>
      </c>
      <c r="K1237" t="s">
        <v>43</v>
      </c>
      <c r="L1237" t="s">
        <v>91</v>
      </c>
      <c r="M1237" t="s">
        <v>92</v>
      </c>
      <c r="N1237" t="s">
        <v>33</v>
      </c>
      <c r="O1237" t="s">
        <v>20</v>
      </c>
      <c r="P1237">
        <v>2</v>
      </c>
      <c r="Q1237">
        <v>1000</v>
      </c>
      <c r="R1237">
        <v>81</v>
      </c>
      <c r="S1237" t="s">
        <v>78</v>
      </c>
      <c r="T1237" t="s">
        <v>30</v>
      </c>
      <c r="U1237" t="s">
        <v>4974</v>
      </c>
      <c r="V1237" t="s">
        <v>36</v>
      </c>
      <c r="W1237" t="s">
        <v>82</v>
      </c>
      <c r="X1237">
        <v>4</v>
      </c>
    </row>
    <row r="1238" spans="2:24">
      <c r="B1238" t="s">
        <v>1396</v>
      </c>
      <c r="C1238" t="s">
        <v>160</v>
      </c>
      <c r="D1238" t="s">
        <v>41</v>
      </c>
      <c r="E1238" t="s">
        <v>3549</v>
      </c>
      <c r="F1238" t="s">
        <v>155</v>
      </c>
      <c r="G1238" t="s">
        <v>90</v>
      </c>
      <c r="H1238">
        <v>30</v>
      </c>
      <c r="I1238" t="s">
        <v>3550</v>
      </c>
      <c r="J1238" t="s">
        <v>30</v>
      </c>
      <c r="K1238" t="s">
        <v>43</v>
      </c>
      <c r="L1238" t="s">
        <v>91</v>
      </c>
      <c r="M1238" t="s">
        <v>92</v>
      </c>
      <c r="N1238" t="s">
        <v>33</v>
      </c>
      <c r="O1238" t="s">
        <v>20</v>
      </c>
      <c r="P1238">
        <v>2</v>
      </c>
      <c r="Q1238">
        <v>1000</v>
      </c>
      <c r="R1238">
        <v>81</v>
      </c>
      <c r="S1238" t="s">
        <v>78</v>
      </c>
      <c r="T1238" t="s">
        <v>30</v>
      </c>
      <c r="U1238" t="s">
        <v>4975</v>
      </c>
      <c r="V1238" t="s">
        <v>36</v>
      </c>
      <c r="W1238" t="s">
        <v>82</v>
      </c>
      <c r="X1238">
        <v>4</v>
      </c>
    </row>
    <row r="1239" spans="2:24">
      <c r="B1239" t="s">
        <v>1397</v>
      </c>
      <c r="C1239" t="s">
        <v>160</v>
      </c>
      <c r="D1239" t="s">
        <v>55</v>
      </c>
      <c r="E1239" t="s">
        <v>3549</v>
      </c>
      <c r="F1239" t="s">
        <v>155</v>
      </c>
      <c r="G1239" t="s">
        <v>90</v>
      </c>
      <c r="H1239">
        <v>31</v>
      </c>
      <c r="I1239" t="s">
        <v>3550</v>
      </c>
      <c r="J1239" t="s">
        <v>63</v>
      </c>
      <c r="K1239" t="s">
        <v>42</v>
      </c>
      <c r="L1239" t="s">
        <v>91</v>
      </c>
      <c r="M1239" t="s">
        <v>92</v>
      </c>
      <c r="N1239" t="s">
        <v>33</v>
      </c>
      <c r="O1239" t="s">
        <v>20</v>
      </c>
      <c r="P1239">
        <v>2.2000000000000002</v>
      </c>
      <c r="Q1239">
        <v>1000</v>
      </c>
      <c r="R1239">
        <v>84</v>
      </c>
      <c r="S1239" t="s">
        <v>78</v>
      </c>
      <c r="T1239" t="s">
        <v>30</v>
      </c>
      <c r="U1239" t="s">
        <v>4976</v>
      </c>
      <c r="V1239" t="s">
        <v>36</v>
      </c>
      <c r="W1239" t="s">
        <v>82</v>
      </c>
      <c r="X1239">
        <v>4</v>
      </c>
    </row>
    <row r="1240" spans="2:24">
      <c r="B1240" t="s">
        <v>1398</v>
      </c>
      <c r="C1240" t="s">
        <v>160</v>
      </c>
      <c r="D1240" t="s">
        <v>55</v>
      </c>
      <c r="E1240" t="s">
        <v>3549</v>
      </c>
      <c r="F1240" t="s">
        <v>155</v>
      </c>
      <c r="G1240" t="s">
        <v>90</v>
      </c>
      <c r="H1240">
        <v>31</v>
      </c>
      <c r="I1240" t="s">
        <v>3550</v>
      </c>
      <c r="J1240" t="s">
        <v>28</v>
      </c>
      <c r="K1240" t="s">
        <v>42</v>
      </c>
      <c r="L1240" t="s">
        <v>91</v>
      </c>
      <c r="M1240" t="s">
        <v>92</v>
      </c>
      <c r="N1240" t="s">
        <v>33</v>
      </c>
      <c r="O1240" t="s">
        <v>20</v>
      </c>
      <c r="P1240">
        <v>2.2000000000000002</v>
      </c>
      <c r="Q1240">
        <v>1000</v>
      </c>
      <c r="R1240">
        <v>84</v>
      </c>
      <c r="S1240" t="s">
        <v>78</v>
      </c>
      <c r="T1240" t="s">
        <v>30</v>
      </c>
      <c r="U1240" t="s">
        <v>4977</v>
      </c>
      <c r="V1240" t="s">
        <v>36</v>
      </c>
      <c r="W1240" t="s">
        <v>82</v>
      </c>
      <c r="X1240">
        <v>4</v>
      </c>
    </row>
    <row r="1241" spans="2:24">
      <c r="B1241" t="s">
        <v>1399</v>
      </c>
      <c r="C1241" t="s">
        <v>160</v>
      </c>
      <c r="D1241" t="s">
        <v>55</v>
      </c>
      <c r="E1241" t="s">
        <v>3549</v>
      </c>
      <c r="F1241" t="s">
        <v>155</v>
      </c>
      <c r="G1241" t="s">
        <v>90</v>
      </c>
      <c r="H1241">
        <v>31</v>
      </c>
      <c r="I1241" t="s">
        <v>3550</v>
      </c>
      <c r="J1241" t="s">
        <v>79</v>
      </c>
      <c r="K1241" t="s">
        <v>42</v>
      </c>
      <c r="L1241" t="s">
        <v>91</v>
      </c>
      <c r="M1241" t="s">
        <v>92</v>
      </c>
      <c r="N1241" t="s">
        <v>33</v>
      </c>
      <c r="O1241" t="s">
        <v>20</v>
      </c>
      <c r="P1241">
        <v>2.2000000000000002</v>
      </c>
      <c r="Q1241">
        <v>1000</v>
      </c>
      <c r="R1241">
        <v>84</v>
      </c>
      <c r="S1241" t="s">
        <v>78</v>
      </c>
      <c r="T1241" t="s">
        <v>30</v>
      </c>
      <c r="U1241" t="s">
        <v>4978</v>
      </c>
      <c r="V1241" t="s">
        <v>36</v>
      </c>
      <c r="W1241" t="s">
        <v>82</v>
      </c>
      <c r="X1241">
        <v>4</v>
      </c>
    </row>
    <row r="1242" spans="2:24">
      <c r="B1242" t="s">
        <v>1400</v>
      </c>
      <c r="C1242" t="s">
        <v>160</v>
      </c>
      <c r="D1242" t="s">
        <v>55</v>
      </c>
      <c r="E1242" t="s">
        <v>3549</v>
      </c>
      <c r="F1242" t="s">
        <v>155</v>
      </c>
      <c r="G1242" t="s">
        <v>90</v>
      </c>
      <c r="H1242">
        <v>31</v>
      </c>
      <c r="I1242" t="s">
        <v>3550</v>
      </c>
      <c r="J1242" t="s">
        <v>30</v>
      </c>
      <c r="K1242" t="s">
        <v>42</v>
      </c>
      <c r="L1242" t="s">
        <v>91</v>
      </c>
      <c r="M1242" t="s">
        <v>92</v>
      </c>
      <c r="N1242" t="s">
        <v>33</v>
      </c>
      <c r="O1242" t="s">
        <v>20</v>
      </c>
      <c r="P1242">
        <v>2.2000000000000002</v>
      </c>
      <c r="Q1242">
        <v>1000</v>
      </c>
      <c r="R1242">
        <v>84</v>
      </c>
      <c r="S1242" t="s">
        <v>78</v>
      </c>
      <c r="T1242" t="s">
        <v>30</v>
      </c>
      <c r="U1242" t="s">
        <v>4979</v>
      </c>
      <c r="V1242" t="s">
        <v>36</v>
      </c>
      <c r="W1242" t="s">
        <v>82</v>
      </c>
      <c r="X1242">
        <v>4</v>
      </c>
    </row>
    <row r="1243" spans="2:24">
      <c r="B1243" t="s">
        <v>1401</v>
      </c>
      <c r="C1243" t="s">
        <v>160</v>
      </c>
      <c r="D1243" t="s">
        <v>41</v>
      </c>
      <c r="E1243" t="s">
        <v>3549</v>
      </c>
      <c r="F1243" t="s">
        <v>155</v>
      </c>
      <c r="G1243" t="s">
        <v>90</v>
      </c>
      <c r="H1243">
        <v>36</v>
      </c>
      <c r="I1243" t="s">
        <v>3550</v>
      </c>
      <c r="J1243" t="s">
        <v>63</v>
      </c>
      <c r="K1243" t="s">
        <v>43</v>
      </c>
      <c r="L1243" t="s">
        <v>91</v>
      </c>
      <c r="M1243" t="s">
        <v>92</v>
      </c>
      <c r="N1243" t="s">
        <v>33</v>
      </c>
      <c r="O1243" t="s">
        <v>20</v>
      </c>
      <c r="P1243">
        <v>2</v>
      </c>
      <c r="Q1243">
        <v>1200</v>
      </c>
      <c r="R1243">
        <v>81</v>
      </c>
      <c r="S1243" t="s">
        <v>78</v>
      </c>
      <c r="T1243" t="s">
        <v>30</v>
      </c>
      <c r="U1243" t="s">
        <v>4980</v>
      </c>
      <c r="V1243" t="s">
        <v>36</v>
      </c>
      <c r="W1243" t="s">
        <v>82</v>
      </c>
      <c r="X1243">
        <v>4</v>
      </c>
    </row>
    <row r="1244" spans="2:24">
      <c r="B1244" t="s">
        <v>1402</v>
      </c>
      <c r="C1244" t="s">
        <v>160</v>
      </c>
      <c r="D1244" t="s">
        <v>41</v>
      </c>
      <c r="E1244" t="s">
        <v>3549</v>
      </c>
      <c r="F1244" t="s">
        <v>155</v>
      </c>
      <c r="G1244" t="s">
        <v>90</v>
      </c>
      <c r="H1244">
        <v>36</v>
      </c>
      <c r="I1244" t="s">
        <v>3550</v>
      </c>
      <c r="J1244" t="s">
        <v>28</v>
      </c>
      <c r="K1244" t="s">
        <v>43</v>
      </c>
      <c r="L1244" t="s">
        <v>91</v>
      </c>
      <c r="M1244" t="s">
        <v>92</v>
      </c>
      <c r="N1244" t="s">
        <v>33</v>
      </c>
      <c r="O1244" t="s">
        <v>20</v>
      </c>
      <c r="P1244">
        <v>2</v>
      </c>
      <c r="Q1244">
        <v>1200</v>
      </c>
      <c r="R1244">
        <v>81</v>
      </c>
      <c r="S1244" t="s">
        <v>78</v>
      </c>
      <c r="T1244" t="s">
        <v>30</v>
      </c>
      <c r="U1244" t="s">
        <v>4981</v>
      </c>
      <c r="V1244" t="s">
        <v>36</v>
      </c>
      <c r="W1244" t="s">
        <v>82</v>
      </c>
      <c r="X1244">
        <v>4</v>
      </c>
    </row>
    <row r="1245" spans="2:24">
      <c r="B1245" t="s">
        <v>1403</v>
      </c>
      <c r="C1245" t="s">
        <v>160</v>
      </c>
      <c r="D1245" t="s">
        <v>41</v>
      </c>
      <c r="E1245" t="s">
        <v>3549</v>
      </c>
      <c r="F1245" t="s">
        <v>155</v>
      </c>
      <c r="G1245" t="s">
        <v>90</v>
      </c>
      <c r="H1245">
        <v>36</v>
      </c>
      <c r="I1245" t="s">
        <v>3550</v>
      </c>
      <c r="J1245" t="s">
        <v>79</v>
      </c>
      <c r="K1245" t="s">
        <v>43</v>
      </c>
      <c r="L1245" t="s">
        <v>91</v>
      </c>
      <c r="M1245" t="s">
        <v>92</v>
      </c>
      <c r="N1245" t="s">
        <v>33</v>
      </c>
      <c r="O1245" t="s">
        <v>20</v>
      </c>
      <c r="P1245">
        <v>2</v>
      </c>
      <c r="Q1245">
        <v>1200</v>
      </c>
      <c r="R1245">
        <v>81</v>
      </c>
      <c r="S1245" t="s">
        <v>78</v>
      </c>
      <c r="T1245" t="s">
        <v>30</v>
      </c>
      <c r="U1245" t="s">
        <v>4982</v>
      </c>
      <c r="V1245" t="s">
        <v>36</v>
      </c>
      <c r="W1245" t="s">
        <v>82</v>
      </c>
      <c r="X1245">
        <v>4</v>
      </c>
    </row>
    <row r="1246" spans="2:24">
      <c r="B1246" t="s">
        <v>1404</v>
      </c>
      <c r="C1246" t="s">
        <v>160</v>
      </c>
      <c r="D1246" t="s">
        <v>41</v>
      </c>
      <c r="E1246" t="s">
        <v>3549</v>
      </c>
      <c r="F1246" t="s">
        <v>155</v>
      </c>
      <c r="G1246" t="s">
        <v>90</v>
      </c>
      <c r="H1246">
        <v>36</v>
      </c>
      <c r="I1246" t="s">
        <v>3550</v>
      </c>
      <c r="J1246" t="s">
        <v>30</v>
      </c>
      <c r="K1246" t="s">
        <v>43</v>
      </c>
      <c r="L1246" t="s">
        <v>91</v>
      </c>
      <c r="M1246" t="s">
        <v>92</v>
      </c>
      <c r="N1246" t="s">
        <v>33</v>
      </c>
      <c r="O1246" t="s">
        <v>20</v>
      </c>
      <c r="P1246">
        <v>2</v>
      </c>
      <c r="Q1246">
        <v>1200</v>
      </c>
      <c r="R1246">
        <v>81</v>
      </c>
      <c r="S1246" t="s">
        <v>78</v>
      </c>
      <c r="T1246" t="s">
        <v>30</v>
      </c>
      <c r="U1246" t="s">
        <v>4983</v>
      </c>
      <c r="V1246" t="s">
        <v>36</v>
      </c>
      <c r="W1246" t="s">
        <v>82</v>
      </c>
      <c r="X1246">
        <v>4</v>
      </c>
    </row>
    <row r="1247" spans="2:24">
      <c r="B1247" t="s">
        <v>1405</v>
      </c>
      <c r="C1247" t="s">
        <v>160</v>
      </c>
      <c r="D1247" t="s">
        <v>55</v>
      </c>
      <c r="E1247" t="s">
        <v>3549</v>
      </c>
      <c r="F1247" t="s">
        <v>155</v>
      </c>
      <c r="G1247" t="s">
        <v>90</v>
      </c>
      <c r="H1247">
        <v>37</v>
      </c>
      <c r="I1247" t="s">
        <v>3550</v>
      </c>
      <c r="J1247" t="s">
        <v>63</v>
      </c>
      <c r="K1247" t="s">
        <v>42</v>
      </c>
      <c r="L1247" t="s">
        <v>91</v>
      </c>
      <c r="M1247" t="s">
        <v>92</v>
      </c>
      <c r="N1247" t="s">
        <v>33</v>
      </c>
      <c r="O1247" t="s">
        <v>35</v>
      </c>
      <c r="P1247">
        <v>2.9</v>
      </c>
      <c r="Q1247">
        <v>1200</v>
      </c>
      <c r="R1247">
        <v>84</v>
      </c>
      <c r="S1247" t="s">
        <v>78</v>
      </c>
      <c r="T1247" t="s">
        <v>30</v>
      </c>
      <c r="U1247" t="s">
        <v>4984</v>
      </c>
      <c r="V1247" t="s">
        <v>36</v>
      </c>
      <c r="W1247" t="s">
        <v>82</v>
      </c>
      <c r="X1247">
        <v>4</v>
      </c>
    </row>
    <row r="1248" spans="2:24">
      <c r="B1248" t="s">
        <v>1406</v>
      </c>
      <c r="C1248" t="s">
        <v>160</v>
      </c>
      <c r="D1248" t="s">
        <v>55</v>
      </c>
      <c r="E1248" t="s">
        <v>3549</v>
      </c>
      <c r="F1248" t="s">
        <v>155</v>
      </c>
      <c r="G1248" t="s">
        <v>90</v>
      </c>
      <c r="H1248">
        <v>37</v>
      </c>
      <c r="I1248" t="s">
        <v>3550</v>
      </c>
      <c r="J1248" t="s">
        <v>28</v>
      </c>
      <c r="K1248" t="s">
        <v>42</v>
      </c>
      <c r="L1248" t="s">
        <v>91</v>
      </c>
      <c r="M1248" t="s">
        <v>92</v>
      </c>
      <c r="N1248" t="s">
        <v>33</v>
      </c>
      <c r="O1248" t="s">
        <v>35</v>
      </c>
      <c r="P1248">
        <v>2.9</v>
      </c>
      <c r="Q1248">
        <v>1200</v>
      </c>
      <c r="R1248">
        <v>84</v>
      </c>
      <c r="S1248" t="s">
        <v>78</v>
      </c>
      <c r="T1248" t="s">
        <v>30</v>
      </c>
      <c r="U1248" t="s">
        <v>4985</v>
      </c>
      <c r="V1248" t="s">
        <v>36</v>
      </c>
      <c r="W1248" t="s">
        <v>82</v>
      </c>
      <c r="X1248">
        <v>4</v>
      </c>
    </row>
    <row r="1249" spans="2:24">
      <c r="B1249" t="s">
        <v>1407</v>
      </c>
      <c r="C1249" t="s">
        <v>160</v>
      </c>
      <c r="D1249" t="s">
        <v>55</v>
      </c>
      <c r="E1249" t="s">
        <v>3549</v>
      </c>
      <c r="F1249" t="s">
        <v>155</v>
      </c>
      <c r="G1249" t="s">
        <v>90</v>
      </c>
      <c r="H1249">
        <v>37</v>
      </c>
      <c r="I1249" t="s">
        <v>3550</v>
      </c>
      <c r="J1249" t="s">
        <v>79</v>
      </c>
      <c r="K1249" t="s">
        <v>42</v>
      </c>
      <c r="L1249" t="s">
        <v>91</v>
      </c>
      <c r="M1249" t="s">
        <v>92</v>
      </c>
      <c r="N1249" t="s">
        <v>33</v>
      </c>
      <c r="O1249" t="s">
        <v>35</v>
      </c>
      <c r="P1249">
        <v>2.9</v>
      </c>
      <c r="Q1249">
        <v>1200</v>
      </c>
      <c r="R1249">
        <v>84</v>
      </c>
      <c r="S1249" t="s">
        <v>78</v>
      </c>
      <c r="T1249" t="s">
        <v>30</v>
      </c>
      <c r="U1249" t="s">
        <v>4986</v>
      </c>
      <c r="V1249" t="s">
        <v>36</v>
      </c>
      <c r="W1249" t="s">
        <v>82</v>
      </c>
      <c r="X1249">
        <v>4</v>
      </c>
    </row>
    <row r="1250" spans="2:24">
      <c r="B1250" t="s">
        <v>1408</v>
      </c>
      <c r="C1250" t="s">
        <v>160</v>
      </c>
      <c r="D1250" t="s">
        <v>55</v>
      </c>
      <c r="E1250" t="s">
        <v>3549</v>
      </c>
      <c r="F1250" t="s">
        <v>155</v>
      </c>
      <c r="G1250" t="s">
        <v>90</v>
      </c>
      <c r="H1250">
        <v>37</v>
      </c>
      <c r="I1250" t="s">
        <v>3550</v>
      </c>
      <c r="J1250" t="s">
        <v>30</v>
      </c>
      <c r="K1250" t="s">
        <v>42</v>
      </c>
      <c r="L1250" t="s">
        <v>91</v>
      </c>
      <c r="M1250" t="s">
        <v>92</v>
      </c>
      <c r="N1250" t="s">
        <v>33</v>
      </c>
      <c r="O1250" t="s">
        <v>35</v>
      </c>
      <c r="P1250">
        <v>2.9</v>
      </c>
      <c r="Q1250">
        <v>1200</v>
      </c>
      <c r="R1250">
        <v>84</v>
      </c>
      <c r="S1250" t="s">
        <v>78</v>
      </c>
      <c r="T1250" t="s">
        <v>30</v>
      </c>
      <c r="U1250" t="s">
        <v>4987</v>
      </c>
      <c r="V1250" t="s">
        <v>36</v>
      </c>
      <c r="W1250" t="s">
        <v>82</v>
      </c>
      <c r="X1250">
        <v>4</v>
      </c>
    </row>
    <row r="1251" spans="2:24">
      <c r="B1251" t="s">
        <v>1409</v>
      </c>
      <c r="C1251" t="s">
        <v>160</v>
      </c>
      <c r="D1251" t="s">
        <v>55</v>
      </c>
      <c r="E1251" t="s">
        <v>3549</v>
      </c>
      <c r="F1251" t="s">
        <v>155</v>
      </c>
      <c r="G1251" t="s">
        <v>90</v>
      </c>
      <c r="H1251">
        <v>39</v>
      </c>
      <c r="I1251" t="s">
        <v>3550</v>
      </c>
      <c r="J1251" t="s">
        <v>63</v>
      </c>
      <c r="K1251" t="s">
        <v>42</v>
      </c>
      <c r="L1251" t="s">
        <v>91</v>
      </c>
      <c r="M1251" t="s">
        <v>92</v>
      </c>
      <c r="N1251" t="s">
        <v>33</v>
      </c>
      <c r="O1251" t="s">
        <v>35</v>
      </c>
      <c r="P1251">
        <v>2.9</v>
      </c>
      <c r="Q1251">
        <v>1200</v>
      </c>
      <c r="R1251">
        <v>87</v>
      </c>
      <c r="S1251" t="s">
        <v>78</v>
      </c>
      <c r="T1251" t="s">
        <v>30</v>
      </c>
      <c r="U1251" t="s">
        <v>4988</v>
      </c>
      <c r="V1251" t="s">
        <v>36</v>
      </c>
      <c r="W1251" t="s">
        <v>82</v>
      </c>
      <c r="X1251">
        <v>4</v>
      </c>
    </row>
    <row r="1252" spans="2:24">
      <c r="B1252" t="s">
        <v>1410</v>
      </c>
      <c r="C1252" t="s">
        <v>160</v>
      </c>
      <c r="D1252" t="s">
        <v>55</v>
      </c>
      <c r="E1252" t="s">
        <v>3549</v>
      </c>
      <c r="F1252" t="s">
        <v>155</v>
      </c>
      <c r="G1252" t="s">
        <v>90</v>
      </c>
      <c r="H1252">
        <v>39</v>
      </c>
      <c r="I1252" t="s">
        <v>3550</v>
      </c>
      <c r="J1252" t="s">
        <v>28</v>
      </c>
      <c r="K1252" t="s">
        <v>42</v>
      </c>
      <c r="L1252" t="s">
        <v>91</v>
      </c>
      <c r="M1252" t="s">
        <v>92</v>
      </c>
      <c r="N1252" t="s">
        <v>33</v>
      </c>
      <c r="O1252" t="s">
        <v>35</v>
      </c>
      <c r="P1252">
        <v>2.9</v>
      </c>
      <c r="Q1252">
        <v>1200</v>
      </c>
      <c r="R1252">
        <v>87</v>
      </c>
      <c r="S1252" t="s">
        <v>78</v>
      </c>
      <c r="T1252" t="s">
        <v>30</v>
      </c>
      <c r="U1252" t="s">
        <v>4989</v>
      </c>
      <c r="V1252" t="s">
        <v>36</v>
      </c>
      <c r="W1252" t="s">
        <v>82</v>
      </c>
      <c r="X1252">
        <v>4</v>
      </c>
    </row>
    <row r="1253" spans="2:24">
      <c r="B1253" t="s">
        <v>1411</v>
      </c>
      <c r="C1253" t="s">
        <v>160</v>
      </c>
      <c r="D1253" t="s">
        <v>55</v>
      </c>
      <c r="E1253" t="s">
        <v>3549</v>
      </c>
      <c r="F1253" t="s">
        <v>155</v>
      </c>
      <c r="G1253" t="s">
        <v>90</v>
      </c>
      <c r="H1253">
        <v>39</v>
      </c>
      <c r="I1253" t="s">
        <v>3550</v>
      </c>
      <c r="J1253" t="s">
        <v>79</v>
      </c>
      <c r="K1253" t="s">
        <v>42</v>
      </c>
      <c r="L1253" t="s">
        <v>91</v>
      </c>
      <c r="M1253" t="s">
        <v>92</v>
      </c>
      <c r="N1253" t="s">
        <v>33</v>
      </c>
      <c r="O1253" t="s">
        <v>35</v>
      </c>
      <c r="P1253">
        <v>2.9</v>
      </c>
      <c r="Q1253">
        <v>1200</v>
      </c>
      <c r="R1253">
        <v>87</v>
      </c>
      <c r="S1253" t="s">
        <v>78</v>
      </c>
      <c r="T1253" t="s">
        <v>30</v>
      </c>
      <c r="U1253" t="s">
        <v>4990</v>
      </c>
      <c r="V1253" t="s">
        <v>36</v>
      </c>
      <c r="W1253" t="s">
        <v>82</v>
      </c>
      <c r="X1253">
        <v>4</v>
      </c>
    </row>
    <row r="1254" spans="2:24">
      <c r="B1254" t="s">
        <v>1412</v>
      </c>
      <c r="C1254" t="s">
        <v>160</v>
      </c>
      <c r="D1254" t="s">
        <v>55</v>
      </c>
      <c r="E1254" t="s">
        <v>3549</v>
      </c>
      <c r="F1254" t="s">
        <v>155</v>
      </c>
      <c r="G1254" t="s">
        <v>90</v>
      </c>
      <c r="H1254">
        <v>39</v>
      </c>
      <c r="I1254" t="s">
        <v>3550</v>
      </c>
      <c r="J1254" t="s">
        <v>30</v>
      </c>
      <c r="K1254" t="s">
        <v>42</v>
      </c>
      <c r="L1254" t="s">
        <v>91</v>
      </c>
      <c r="M1254" t="s">
        <v>92</v>
      </c>
      <c r="N1254" t="s">
        <v>33</v>
      </c>
      <c r="O1254" t="s">
        <v>35</v>
      </c>
      <c r="P1254">
        <v>2.9</v>
      </c>
      <c r="Q1254">
        <v>1200</v>
      </c>
      <c r="R1254">
        <v>87</v>
      </c>
      <c r="S1254" t="s">
        <v>78</v>
      </c>
      <c r="T1254" t="s">
        <v>30</v>
      </c>
      <c r="U1254" t="s">
        <v>4991</v>
      </c>
      <c r="V1254" t="s">
        <v>36</v>
      </c>
      <c r="W1254" t="s">
        <v>82</v>
      </c>
      <c r="X1254">
        <v>4</v>
      </c>
    </row>
    <row r="1255" spans="2:24">
      <c r="B1255" t="s">
        <v>1413</v>
      </c>
      <c r="C1255" t="s">
        <v>160</v>
      </c>
      <c r="D1255" t="s">
        <v>41</v>
      </c>
      <c r="E1255" t="s">
        <v>3549</v>
      </c>
      <c r="F1255" t="s">
        <v>155</v>
      </c>
      <c r="G1255" t="s">
        <v>93</v>
      </c>
      <c r="H1255">
        <v>18</v>
      </c>
      <c r="I1255" t="s">
        <v>3550</v>
      </c>
      <c r="J1255" t="s">
        <v>63</v>
      </c>
      <c r="K1255" t="s">
        <v>43</v>
      </c>
      <c r="L1255" t="s">
        <v>91</v>
      </c>
      <c r="M1255" t="s">
        <v>92</v>
      </c>
      <c r="N1255" t="s">
        <v>81</v>
      </c>
      <c r="O1255" t="s">
        <v>3552</v>
      </c>
      <c r="P1255">
        <v>1.7</v>
      </c>
      <c r="Q1255">
        <v>600</v>
      </c>
      <c r="R1255">
        <v>78</v>
      </c>
      <c r="S1255" t="s">
        <v>78</v>
      </c>
      <c r="T1255" t="s">
        <v>30</v>
      </c>
      <c r="U1255" t="s">
        <v>4992</v>
      </c>
      <c r="V1255" t="s">
        <v>36</v>
      </c>
      <c r="W1255" t="s">
        <v>82</v>
      </c>
      <c r="X1255">
        <v>4</v>
      </c>
    </row>
    <row r="1256" spans="2:24">
      <c r="B1256" t="s">
        <v>1414</v>
      </c>
      <c r="C1256" t="s">
        <v>160</v>
      </c>
      <c r="D1256" t="s">
        <v>41</v>
      </c>
      <c r="E1256" t="s">
        <v>3549</v>
      </c>
      <c r="F1256" t="s">
        <v>155</v>
      </c>
      <c r="G1256" t="s">
        <v>93</v>
      </c>
      <c r="H1256">
        <v>18</v>
      </c>
      <c r="I1256" t="s">
        <v>3550</v>
      </c>
      <c r="J1256" t="s">
        <v>28</v>
      </c>
      <c r="K1256" t="s">
        <v>43</v>
      </c>
      <c r="L1256" t="s">
        <v>91</v>
      </c>
      <c r="M1256" t="s">
        <v>92</v>
      </c>
      <c r="N1256" t="s">
        <v>81</v>
      </c>
      <c r="O1256" t="s">
        <v>3552</v>
      </c>
      <c r="P1256">
        <v>1.7</v>
      </c>
      <c r="Q1256">
        <v>600</v>
      </c>
      <c r="R1256">
        <v>78</v>
      </c>
      <c r="S1256" t="s">
        <v>78</v>
      </c>
      <c r="T1256" t="s">
        <v>30</v>
      </c>
      <c r="U1256" t="s">
        <v>4993</v>
      </c>
      <c r="V1256" t="s">
        <v>36</v>
      </c>
      <c r="W1256" t="s">
        <v>82</v>
      </c>
      <c r="X1256">
        <v>4</v>
      </c>
    </row>
    <row r="1257" spans="2:24">
      <c r="B1257" t="s">
        <v>1415</v>
      </c>
      <c r="C1257" t="s">
        <v>160</v>
      </c>
      <c r="D1257" t="s">
        <v>41</v>
      </c>
      <c r="E1257" t="s">
        <v>3549</v>
      </c>
      <c r="F1257" t="s">
        <v>155</v>
      </c>
      <c r="G1257" t="s">
        <v>93</v>
      </c>
      <c r="H1257">
        <v>18</v>
      </c>
      <c r="I1257" t="s">
        <v>3550</v>
      </c>
      <c r="J1257" t="s">
        <v>79</v>
      </c>
      <c r="K1257" t="s">
        <v>43</v>
      </c>
      <c r="L1257" t="s">
        <v>91</v>
      </c>
      <c r="M1257" t="s">
        <v>92</v>
      </c>
      <c r="N1257" t="s">
        <v>81</v>
      </c>
      <c r="O1257" t="s">
        <v>3552</v>
      </c>
      <c r="P1257">
        <v>1.7</v>
      </c>
      <c r="Q1257">
        <v>600</v>
      </c>
      <c r="R1257">
        <v>78</v>
      </c>
      <c r="S1257" t="s">
        <v>78</v>
      </c>
      <c r="T1257" t="s">
        <v>30</v>
      </c>
      <c r="U1257" t="s">
        <v>4994</v>
      </c>
      <c r="V1257" t="s">
        <v>36</v>
      </c>
      <c r="W1257" t="s">
        <v>82</v>
      </c>
      <c r="X1257">
        <v>4</v>
      </c>
    </row>
    <row r="1258" spans="2:24">
      <c r="B1258" t="s">
        <v>1416</v>
      </c>
      <c r="C1258" t="s">
        <v>160</v>
      </c>
      <c r="D1258" t="s">
        <v>41</v>
      </c>
      <c r="E1258" t="s">
        <v>3549</v>
      </c>
      <c r="F1258" t="s">
        <v>155</v>
      </c>
      <c r="G1258" t="s">
        <v>93</v>
      </c>
      <c r="H1258">
        <v>18</v>
      </c>
      <c r="I1258" t="s">
        <v>3550</v>
      </c>
      <c r="J1258" t="s">
        <v>30</v>
      </c>
      <c r="K1258" t="s">
        <v>43</v>
      </c>
      <c r="L1258" t="s">
        <v>91</v>
      </c>
      <c r="M1258" t="s">
        <v>92</v>
      </c>
      <c r="N1258" t="s">
        <v>81</v>
      </c>
      <c r="O1258" t="s">
        <v>3552</v>
      </c>
      <c r="P1258">
        <v>1.7</v>
      </c>
      <c r="Q1258">
        <v>600</v>
      </c>
      <c r="R1258">
        <v>78</v>
      </c>
      <c r="S1258" t="s">
        <v>78</v>
      </c>
      <c r="T1258" t="s">
        <v>30</v>
      </c>
      <c r="U1258" t="s">
        <v>4995</v>
      </c>
      <c r="V1258" t="s">
        <v>36</v>
      </c>
      <c r="W1258" t="s">
        <v>82</v>
      </c>
      <c r="X1258">
        <v>4</v>
      </c>
    </row>
    <row r="1259" spans="2:24">
      <c r="B1259" t="s">
        <v>1417</v>
      </c>
      <c r="C1259" t="s">
        <v>160</v>
      </c>
      <c r="D1259" t="s">
        <v>55</v>
      </c>
      <c r="E1259" t="s">
        <v>3549</v>
      </c>
      <c r="F1259" t="s">
        <v>155</v>
      </c>
      <c r="G1259" t="s">
        <v>93</v>
      </c>
      <c r="H1259">
        <v>19</v>
      </c>
      <c r="I1259" t="s">
        <v>3550</v>
      </c>
      <c r="J1259" t="s">
        <v>63</v>
      </c>
      <c r="K1259" t="s">
        <v>42</v>
      </c>
      <c r="L1259" t="s">
        <v>91</v>
      </c>
      <c r="M1259" t="s">
        <v>92</v>
      </c>
      <c r="N1259" t="s">
        <v>81</v>
      </c>
      <c r="O1259" t="s">
        <v>20</v>
      </c>
      <c r="P1259">
        <v>0.8</v>
      </c>
      <c r="Q1259">
        <v>600</v>
      </c>
      <c r="R1259">
        <v>81</v>
      </c>
      <c r="S1259" t="s">
        <v>78</v>
      </c>
      <c r="T1259" t="s">
        <v>30</v>
      </c>
      <c r="U1259" t="s">
        <v>4996</v>
      </c>
      <c r="V1259" t="s">
        <v>36</v>
      </c>
      <c r="W1259" t="s">
        <v>82</v>
      </c>
      <c r="X1259">
        <v>4</v>
      </c>
    </row>
    <row r="1260" spans="2:24">
      <c r="B1260" t="s">
        <v>1418</v>
      </c>
      <c r="C1260" t="s">
        <v>160</v>
      </c>
      <c r="D1260" t="s">
        <v>55</v>
      </c>
      <c r="E1260" t="s">
        <v>3549</v>
      </c>
      <c r="F1260" t="s">
        <v>155</v>
      </c>
      <c r="G1260" t="s">
        <v>93</v>
      </c>
      <c r="H1260">
        <v>19</v>
      </c>
      <c r="I1260" t="s">
        <v>3550</v>
      </c>
      <c r="J1260" t="s">
        <v>28</v>
      </c>
      <c r="K1260" t="s">
        <v>42</v>
      </c>
      <c r="L1260" t="s">
        <v>91</v>
      </c>
      <c r="M1260" t="s">
        <v>92</v>
      </c>
      <c r="N1260" t="s">
        <v>81</v>
      </c>
      <c r="O1260" t="s">
        <v>20</v>
      </c>
      <c r="P1260">
        <v>0.8</v>
      </c>
      <c r="Q1260">
        <v>600</v>
      </c>
      <c r="R1260">
        <v>81</v>
      </c>
      <c r="S1260" t="s">
        <v>78</v>
      </c>
      <c r="T1260" t="s">
        <v>30</v>
      </c>
      <c r="U1260" t="s">
        <v>4997</v>
      </c>
      <c r="V1260" t="s">
        <v>36</v>
      </c>
      <c r="W1260" t="s">
        <v>82</v>
      </c>
      <c r="X1260">
        <v>4</v>
      </c>
    </row>
    <row r="1261" spans="2:24">
      <c r="B1261" t="s">
        <v>1419</v>
      </c>
      <c r="C1261" t="s">
        <v>160</v>
      </c>
      <c r="D1261" t="s">
        <v>55</v>
      </c>
      <c r="E1261" t="s">
        <v>3549</v>
      </c>
      <c r="F1261" t="s">
        <v>155</v>
      </c>
      <c r="G1261" t="s">
        <v>93</v>
      </c>
      <c r="H1261">
        <v>19</v>
      </c>
      <c r="I1261" t="s">
        <v>3550</v>
      </c>
      <c r="J1261" t="s">
        <v>79</v>
      </c>
      <c r="K1261" t="s">
        <v>42</v>
      </c>
      <c r="L1261" t="s">
        <v>91</v>
      </c>
      <c r="M1261" t="s">
        <v>92</v>
      </c>
      <c r="N1261" t="s">
        <v>81</v>
      </c>
      <c r="O1261" t="s">
        <v>20</v>
      </c>
      <c r="P1261">
        <v>0.8</v>
      </c>
      <c r="Q1261">
        <v>600</v>
      </c>
      <c r="R1261">
        <v>81</v>
      </c>
      <c r="S1261" t="s">
        <v>78</v>
      </c>
      <c r="T1261" t="s">
        <v>30</v>
      </c>
      <c r="U1261" t="s">
        <v>4998</v>
      </c>
      <c r="V1261" t="s">
        <v>36</v>
      </c>
      <c r="W1261" t="s">
        <v>82</v>
      </c>
      <c r="X1261">
        <v>4</v>
      </c>
    </row>
    <row r="1262" spans="2:24">
      <c r="B1262" t="s">
        <v>1420</v>
      </c>
      <c r="C1262" t="s">
        <v>160</v>
      </c>
      <c r="D1262" t="s">
        <v>55</v>
      </c>
      <c r="E1262" t="s">
        <v>3549</v>
      </c>
      <c r="F1262" t="s">
        <v>155</v>
      </c>
      <c r="G1262" t="s">
        <v>93</v>
      </c>
      <c r="H1262">
        <v>19</v>
      </c>
      <c r="I1262" t="s">
        <v>3550</v>
      </c>
      <c r="J1262" t="s">
        <v>30</v>
      </c>
      <c r="K1262" t="s">
        <v>42</v>
      </c>
      <c r="L1262" t="s">
        <v>91</v>
      </c>
      <c r="M1262" t="s">
        <v>92</v>
      </c>
      <c r="N1262" t="s">
        <v>81</v>
      </c>
      <c r="O1262" t="s">
        <v>20</v>
      </c>
      <c r="P1262">
        <v>0.8</v>
      </c>
      <c r="Q1262">
        <v>600</v>
      </c>
      <c r="R1262">
        <v>81</v>
      </c>
      <c r="S1262" t="s">
        <v>78</v>
      </c>
      <c r="T1262" t="s">
        <v>30</v>
      </c>
      <c r="U1262" t="s">
        <v>4999</v>
      </c>
      <c r="V1262" t="s">
        <v>36</v>
      </c>
      <c r="W1262" t="s">
        <v>82</v>
      </c>
      <c r="X1262">
        <v>4</v>
      </c>
    </row>
    <row r="1263" spans="2:24">
      <c r="B1263" t="s">
        <v>1421</v>
      </c>
      <c r="C1263" t="s">
        <v>160</v>
      </c>
      <c r="D1263" t="s">
        <v>41</v>
      </c>
      <c r="E1263" t="s">
        <v>3549</v>
      </c>
      <c r="F1263" t="s">
        <v>155</v>
      </c>
      <c r="G1263" t="s">
        <v>93</v>
      </c>
      <c r="H1263">
        <v>24</v>
      </c>
      <c r="I1263" t="s">
        <v>3550</v>
      </c>
      <c r="J1263" t="s">
        <v>63</v>
      </c>
      <c r="K1263" t="s">
        <v>43</v>
      </c>
      <c r="L1263" t="s">
        <v>91</v>
      </c>
      <c r="M1263" t="s">
        <v>92</v>
      </c>
      <c r="N1263" t="s">
        <v>81</v>
      </c>
      <c r="O1263" t="s">
        <v>3552</v>
      </c>
      <c r="P1263">
        <v>1.7</v>
      </c>
      <c r="Q1263">
        <v>800</v>
      </c>
      <c r="R1263">
        <v>78</v>
      </c>
      <c r="S1263" t="s">
        <v>78</v>
      </c>
      <c r="T1263" t="s">
        <v>30</v>
      </c>
      <c r="U1263" t="s">
        <v>5000</v>
      </c>
      <c r="V1263" t="s">
        <v>36</v>
      </c>
      <c r="W1263" t="s">
        <v>82</v>
      </c>
      <c r="X1263">
        <v>4</v>
      </c>
    </row>
    <row r="1264" spans="2:24">
      <c r="B1264" t="s">
        <v>1422</v>
      </c>
      <c r="C1264" t="s">
        <v>160</v>
      </c>
      <c r="D1264" t="s">
        <v>41</v>
      </c>
      <c r="E1264" t="s">
        <v>3549</v>
      </c>
      <c r="F1264" t="s">
        <v>155</v>
      </c>
      <c r="G1264" t="s">
        <v>93</v>
      </c>
      <c r="H1264">
        <v>24</v>
      </c>
      <c r="I1264" t="s">
        <v>3550</v>
      </c>
      <c r="J1264" t="s">
        <v>28</v>
      </c>
      <c r="K1264" t="s">
        <v>43</v>
      </c>
      <c r="L1264" t="s">
        <v>91</v>
      </c>
      <c r="M1264" t="s">
        <v>92</v>
      </c>
      <c r="N1264" t="s">
        <v>81</v>
      </c>
      <c r="O1264" t="s">
        <v>3552</v>
      </c>
      <c r="P1264">
        <v>1.7</v>
      </c>
      <c r="Q1264">
        <v>800</v>
      </c>
      <c r="R1264">
        <v>78</v>
      </c>
      <c r="S1264" t="s">
        <v>78</v>
      </c>
      <c r="T1264" t="s">
        <v>30</v>
      </c>
      <c r="U1264" t="s">
        <v>5001</v>
      </c>
      <c r="V1264" t="s">
        <v>36</v>
      </c>
      <c r="W1264" t="s">
        <v>82</v>
      </c>
      <c r="X1264">
        <v>4</v>
      </c>
    </row>
    <row r="1265" spans="2:24">
      <c r="B1265" t="s">
        <v>1423</v>
      </c>
      <c r="C1265" t="s">
        <v>160</v>
      </c>
      <c r="D1265" t="s">
        <v>41</v>
      </c>
      <c r="E1265" t="s">
        <v>3549</v>
      </c>
      <c r="F1265" t="s">
        <v>155</v>
      </c>
      <c r="G1265" t="s">
        <v>93</v>
      </c>
      <c r="H1265">
        <v>24</v>
      </c>
      <c r="I1265" t="s">
        <v>3550</v>
      </c>
      <c r="J1265" t="s">
        <v>79</v>
      </c>
      <c r="K1265" t="s">
        <v>43</v>
      </c>
      <c r="L1265" t="s">
        <v>91</v>
      </c>
      <c r="M1265" t="s">
        <v>92</v>
      </c>
      <c r="N1265" t="s">
        <v>81</v>
      </c>
      <c r="O1265" t="s">
        <v>3552</v>
      </c>
      <c r="P1265">
        <v>1.7</v>
      </c>
      <c r="Q1265">
        <v>800</v>
      </c>
      <c r="R1265">
        <v>78</v>
      </c>
      <c r="S1265" t="s">
        <v>78</v>
      </c>
      <c r="T1265" t="s">
        <v>30</v>
      </c>
      <c r="U1265" t="s">
        <v>5002</v>
      </c>
      <c r="V1265" t="s">
        <v>36</v>
      </c>
      <c r="W1265" t="s">
        <v>82</v>
      </c>
      <c r="X1265">
        <v>4</v>
      </c>
    </row>
    <row r="1266" spans="2:24">
      <c r="B1266" t="s">
        <v>1424</v>
      </c>
      <c r="C1266" t="s">
        <v>160</v>
      </c>
      <c r="D1266" t="s">
        <v>41</v>
      </c>
      <c r="E1266" t="s">
        <v>3549</v>
      </c>
      <c r="F1266" t="s">
        <v>155</v>
      </c>
      <c r="G1266" t="s">
        <v>93</v>
      </c>
      <c r="H1266">
        <v>24</v>
      </c>
      <c r="I1266" t="s">
        <v>3550</v>
      </c>
      <c r="J1266" t="s">
        <v>30</v>
      </c>
      <c r="K1266" t="s">
        <v>43</v>
      </c>
      <c r="L1266" t="s">
        <v>91</v>
      </c>
      <c r="M1266" t="s">
        <v>92</v>
      </c>
      <c r="N1266" t="s">
        <v>81</v>
      </c>
      <c r="O1266" t="s">
        <v>3552</v>
      </c>
      <c r="P1266">
        <v>1.7</v>
      </c>
      <c r="Q1266">
        <v>800</v>
      </c>
      <c r="R1266">
        <v>78</v>
      </c>
      <c r="S1266" t="s">
        <v>78</v>
      </c>
      <c r="T1266" t="s">
        <v>30</v>
      </c>
      <c r="U1266" t="s">
        <v>5003</v>
      </c>
      <c r="V1266" t="s">
        <v>36</v>
      </c>
      <c r="W1266" t="s">
        <v>82</v>
      </c>
      <c r="X1266">
        <v>4</v>
      </c>
    </row>
    <row r="1267" spans="2:24">
      <c r="B1267" t="s">
        <v>1425</v>
      </c>
      <c r="C1267" t="s">
        <v>160</v>
      </c>
      <c r="D1267" t="s">
        <v>55</v>
      </c>
      <c r="E1267" t="s">
        <v>3549</v>
      </c>
      <c r="F1267" t="s">
        <v>155</v>
      </c>
      <c r="G1267" t="s">
        <v>93</v>
      </c>
      <c r="H1267">
        <v>25</v>
      </c>
      <c r="I1267" t="s">
        <v>3550</v>
      </c>
      <c r="J1267" t="s">
        <v>63</v>
      </c>
      <c r="K1267" t="s">
        <v>42</v>
      </c>
      <c r="L1267" t="s">
        <v>91</v>
      </c>
      <c r="M1267" t="s">
        <v>92</v>
      </c>
      <c r="N1267" t="s">
        <v>81</v>
      </c>
      <c r="O1267" t="s">
        <v>20</v>
      </c>
      <c r="P1267">
        <v>1.7</v>
      </c>
      <c r="Q1267">
        <v>800</v>
      </c>
      <c r="R1267">
        <v>81</v>
      </c>
      <c r="S1267" t="s">
        <v>78</v>
      </c>
      <c r="T1267" t="s">
        <v>30</v>
      </c>
      <c r="U1267" t="s">
        <v>5004</v>
      </c>
      <c r="V1267" t="s">
        <v>36</v>
      </c>
      <c r="W1267" t="s">
        <v>82</v>
      </c>
      <c r="X1267">
        <v>4</v>
      </c>
    </row>
    <row r="1268" spans="2:24">
      <c r="B1268" t="s">
        <v>1426</v>
      </c>
      <c r="C1268" t="s">
        <v>160</v>
      </c>
      <c r="D1268" t="s">
        <v>55</v>
      </c>
      <c r="E1268" t="s">
        <v>3549</v>
      </c>
      <c r="F1268" t="s">
        <v>155</v>
      </c>
      <c r="G1268" t="s">
        <v>93</v>
      </c>
      <c r="H1268">
        <v>25</v>
      </c>
      <c r="I1268" t="s">
        <v>3550</v>
      </c>
      <c r="J1268" t="s">
        <v>28</v>
      </c>
      <c r="K1268" t="s">
        <v>42</v>
      </c>
      <c r="L1268" t="s">
        <v>91</v>
      </c>
      <c r="M1268" t="s">
        <v>92</v>
      </c>
      <c r="N1268" t="s">
        <v>81</v>
      </c>
      <c r="O1268" t="s">
        <v>20</v>
      </c>
      <c r="P1268">
        <v>1.7</v>
      </c>
      <c r="Q1268">
        <v>800</v>
      </c>
      <c r="R1268">
        <v>81</v>
      </c>
      <c r="S1268" t="s">
        <v>78</v>
      </c>
      <c r="T1268" t="s">
        <v>30</v>
      </c>
      <c r="U1268" t="s">
        <v>5005</v>
      </c>
      <c r="V1268" t="s">
        <v>36</v>
      </c>
      <c r="W1268" t="s">
        <v>82</v>
      </c>
      <c r="X1268">
        <v>4</v>
      </c>
    </row>
    <row r="1269" spans="2:24">
      <c r="B1269" t="s">
        <v>1427</v>
      </c>
      <c r="C1269" t="s">
        <v>160</v>
      </c>
      <c r="D1269" t="s">
        <v>55</v>
      </c>
      <c r="E1269" t="s">
        <v>3549</v>
      </c>
      <c r="F1269" t="s">
        <v>155</v>
      </c>
      <c r="G1269" t="s">
        <v>93</v>
      </c>
      <c r="H1269">
        <v>25</v>
      </c>
      <c r="I1269" t="s">
        <v>3550</v>
      </c>
      <c r="J1269" t="s">
        <v>79</v>
      </c>
      <c r="K1269" t="s">
        <v>42</v>
      </c>
      <c r="L1269" t="s">
        <v>91</v>
      </c>
      <c r="M1269" t="s">
        <v>92</v>
      </c>
      <c r="N1269" t="s">
        <v>81</v>
      </c>
      <c r="O1269" t="s">
        <v>20</v>
      </c>
      <c r="P1269">
        <v>1.7</v>
      </c>
      <c r="Q1269">
        <v>800</v>
      </c>
      <c r="R1269">
        <v>81</v>
      </c>
      <c r="S1269" t="s">
        <v>78</v>
      </c>
      <c r="T1269" t="s">
        <v>30</v>
      </c>
      <c r="U1269" t="s">
        <v>5006</v>
      </c>
      <c r="V1269" t="s">
        <v>36</v>
      </c>
      <c r="W1269" t="s">
        <v>82</v>
      </c>
      <c r="X1269">
        <v>4</v>
      </c>
    </row>
    <row r="1270" spans="2:24">
      <c r="B1270" t="s">
        <v>1428</v>
      </c>
      <c r="C1270" t="s">
        <v>160</v>
      </c>
      <c r="D1270" t="s">
        <v>55</v>
      </c>
      <c r="E1270" t="s">
        <v>3549</v>
      </c>
      <c r="F1270" t="s">
        <v>155</v>
      </c>
      <c r="G1270" t="s">
        <v>93</v>
      </c>
      <c r="H1270">
        <v>25</v>
      </c>
      <c r="I1270" t="s">
        <v>3550</v>
      </c>
      <c r="J1270" t="s">
        <v>30</v>
      </c>
      <c r="K1270" t="s">
        <v>42</v>
      </c>
      <c r="L1270" t="s">
        <v>91</v>
      </c>
      <c r="M1270" t="s">
        <v>92</v>
      </c>
      <c r="N1270" t="s">
        <v>81</v>
      </c>
      <c r="O1270" t="s">
        <v>20</v>
      </c>
      <c r="P1270">
        <v>1.7</v>
      </c>
      <c r="Q1270">
        <v>800</v>
      </c>
      <c r="R1270">
        <v>81</v>
      </c>
      <c r="S1270" t="s">
        <v>78</v>
      </c>
      <c r="T1270" t="s">
        <v>30</v>
      </c>
      <c r="U1270" t="s">
        <v>5007</v>
      </c>
      <c r="V1270" t="s">
        <v>36</v>
      </c>
      <c r="W1270" t="s">
        <v>82</v>
      </c>
      <c r="X1270">
        <v>4</v>
      </c>
    </row>
    <row r="1271" spans="2:24">
      <c r="B1271" t="s">
        <v>1429</v>
      </c>
      <c r="C1271" t="s">
        <v>160</v>
      </c>
      <c r="D1271" t="s">
        <v>41</v>
      </c>
      <c r="E1271" t="s">
        <v>3549</v>
      </c>
      <c r="F1271" t="s">
        <v>155</v>
      </c>
      <c r="G1271" t="s">
        <v>93</v>
      </c>
      <c r="H1271">
        <v>30</v>
      </c>
      <c r="I1271" t="s">
        <v>3550</v>
      </c>
      <c r="J1271" t="s">
        <v>63</v>
      </c>
      <c r="K1271" t="s">
        <v>43</v>
      </c>
      <c r="L1271" t="s">
        <v>91</v>
      </c>
      <c r="M1271" t="s">
        <v>92</v>
      </c>
      <c r="N1271" t="s">
        <v>81</v>
      </c>
      <c r="O1271" t="s">
        <v>20</v>
      </c>
      <c r="P1271">
        <v>2</v>
      </c>
      <c r="Q1271">
        <v>1000</v>
      </c>
      <c r="R1271">
        <v>81</v>
      </c>
      <c r="S1271" t="s">
        <v>78</v>
      </c>
      <c r="T1271" t="s">
        <v>30</v>
      </c>
      <c r="U1271" t="s">
        <v>5008</v>
      </c>
      <c r="V1271" t="s">
        <v>36</v>
      </c>
      <c r="W1271" t="s">
        <v>82</v>
      </c>
      <c r="X1271">
        <v>4</v>
      </c>
    </row>
    <row r="1272" spans="2:24">
      <c r="B1272" t="s">
        <v>1430</v>
      </c>
      <c r="C1272" t="s">
        <v>160</v>
      </c>
      <c r="D1272" t="s">
        <v>41</v>
      </c>
      <c r="E1272" t="s">
        <v>3549</v>
      </c>
      <c r="F1272" t="s">
        <v>155</v>
      </c>
      <c r="G1272" t="s">
        <v>93</v>
      </c>
      <c r="H1272">
        <v>30</v>
      </c>
      <c r="I1272" t="s">
        <v>3550</v>
      </c>
      <c r="J1272" t="s">
        <v>28</v>
      </c>
      <c r="K1272" t="s">
        <v>43</v>
      </c>
      <c r="L1272" t="s">
        <v>91</v>
      </c>
      <c r="M1272" t="s">
        <v>92</v>
      </c>
      <c r="N1272" t="s">
        <v>81</v>
      </c>
      <c r="O1272" t="s">
        <v>20</v>
      </c>
      <c r="P1272">
        <v>2</v>
      </c>
      <c r="Q1272">
        <v>1000</v>
      </c>
      <c r="R1272">
        <v>81</v>
      </c>
      <c r="S1272" t="s">
        <v>78</v>
      </c>
      <c r="T1272" t="s">
        <v>30</v>
      </c>
      <c r="U1272" t="s">
        <v>5009</v>
      </c>
      <c r="V1272" t="s">
        <v>36</v>
      </c>
      <c r="W1272" t="s">
        <v>82</v>
      </c>
      <c r="X1272">
        <v>4</v>
      </c>
    </row>
    <row r="1273" spans="2:24">
      <c r="B1273" t="s">
        <v>1431</v>
      </c>
      <c r="C1273" t="s">
        <v>160</v>
      </c>
      <c r="D1273" t="s">
        <v>41</v>
      </c>
      <c r="E1273" t="s">
        <v>3549</v>
      </c>
      <c r="F1273" t="s">
        <v>155</v>
      </c>
      <c r="G1273" t="s">
        <v>93</v>
      </c>
      <c r="H1273">
        <v>30</v>
      </c>
      <c r="I1273" t="s">
        <v>3550</v>
      </c>
      <c r="J1273" t="s">
        <v>79</v>
      </c>
      <c r="K1273" t="s">
        <v>43</v>
      </c>
      <c r="L1273" t="s">
        <v>91</v>
      </c>
      <c r="M1273" t="s">
        <v>92</v>
      </c>
      <c r="N1273" t="s">
        <v>81</v>
      </c>
      <c r="O1273" t="s">
        <v>20</v>
      </c>
      <c r="P1273">
        <v>2</v>
      </c>
      <c r="Q1273">
        <v>1000</v>
      </c>
      <c r="R1273">
        <v>81</v>
      </c>
      <c r="S1273" t="s">
        <v>78</v>
      </c>
      <c r="T1273" t="s">
        <v>30</v>
      </c>
      <c r="U1273" t="s">
        <v>5010</v>
      </c>
      <c r="V1273" t="s">
        <v>36</v>
      </c>
      <c r="W1273" t="s">
        <v>82</v>
      </c>
      <c r="X1273">
        <v>4</v>
      </c>
    </row>
    <row r="1274" spans="2:24">
      <c r="B1274" t="s">
        <v>1432</v>
      </c>
      <c r="C1274" t="s">
        <v>160</v>
      </c>
      <c r="D1274" t="s">
        <v>41</v>
      </c>
      <c r="E1274" t="s">
        <v>3549</v>
      </c>
      <c r="F1274" t="s">
        <v>155</v>
      </c>
      <c r="G1274" t="s">
        <v>93</v>
      </c>
      <c r="H1274">
        <v>30</v>
      </c>
      <c r="I1274" t="s">
        <v>3550</v>
      </c>
      <c r="J1274" t="s">
        <v>30</v>
      </c>
      <c r="K1274" t="s">
        <v>43</v>
      </c>
      <c r="L1274" t="s">
        <v>91</v>
      </c>
      <c r="M1274" t="s">
        <v>92</v>
      </c>
      <c r="N1274" t="s">
        <v>81</v>
      </c>
      <c r="O1274" t="s">
        <v>20</v>
      </c>
      <c r="P1274">
        <v>2</v>
      </c>
      <c r="Q1274">
        <v>1000</v>
      </c>
      <c r="R1274">
        <v>81</v>
      </c>
      <c r="S1274" t="s">
        <v>78</v>
      </c>
      <c r="T1274" t="s">
        <v>30</v>
      </c>
      <c r="U1274" t="s">
        <v>5011</v>
      </c>
      <c r="V1274" t="s">
        <v>36</v>
      </c>
      <c r="W1274" t="s">
        <v>82</v>
      </c>
      <c r="X1274">
        <v>4</v>
      </c>
    </row>
    <row r="1275" spans="2:24">
      <c r="B1275" t="s">
        <v>1433</v>
      </c>
      <c r="C1275" t="s">
        <v>160</v>
      </c>
      <c r="D1275" t="s">
        <v>55</v>
      </c>
      <c r="E1275" t="s">
        <v>3549</v>
      </c>
      <c r="F1275" t="s">
        <v>155</v>
      </c>
      <c r="G1275" t="s">
        <v>93</v>
      </c>
      <c r="H1275">
        <v>31</v>
      </c>
      <c r="I1275" t="s">
        <v>3550</v>
      </c>
      <c r="J1275" t="s">
        <v>63</v>
      </c>
      <c r="K1275" t="s">
        <v>42</v>
      </c>
      <c r="L1275" t="s">
        <v>91</v>
      </c>
      <c r="M1275" t="s">
        <v>92</v>
      </c>
      <c r="N1275" t="s">
        <v>81</v>
      </c>
      <c r="O1275" t="s">
        <v>20</v>
      </c>
      <c r="P1275">
        <v>2.2000000000000002</v>
      </c>
      <c r="Q1275">
        <v>1000</v>
      </c>
      <c r="R1275">
        <v>84</v>
      </c>
      <c r="S1275" t="s">
        <v>78</v>
      </c>
      <c r="T1275" t="s">
        <v>30</v>
      </c>
      <c r="U1275" t="s">
        <v>5012</v>
      </c>
      <c r="V1275" t="s">
        <v>36</v>
      </c>
      <c r="W1275" t="s">
        <v>82</v>
      </c>
      <c r="X1275">
        <v>4</v>
      </c>
    </row>
    <row r="1276" spans="2:24">
      <c r="B1276" t="s">
        <v>1434</v>
      </c>
      <c r="C1276" t="s">
        <v>160</v>
      </c>
      <c r="D1276" t="s">
        <v>55</v>
      </c>
      <c r="E1276" t="s">
        <v>3549</v>
      </c>
      <c r="F1276" t="s">
        <v>155</v>
      </c>
      <c r="G1276" t="s">
        <v>93</v>
      </c>
      <c r="H1276">
        <v>31</v>
      </c>
      <c r="I1276" t="s">
        <v>3550</v>
      </c>
      <c r="J1276" t="s">
        <v>28</v>
      </c>
      <c r="K1276" t="s">
        <v>42</v>
      </c>
      <c r="L1276" t="s">
        <v>91</v>
      </c>
      <c r="M1276" t="s">
        <v>92</v>
      </c>
      <c r="N1276" t="s">
        <v>81</v>
      </c>
      <c r="O1276" t="s">
        <v>20</v>
      </c>
      <c r="P1276">
        <v>2.2000000000000002</v>
      </c>
      <c r="Q1276">
        <v>1000</v>
      </c>
      <c r="R1276">
        <v>84</v>
      </c>
      <c r="S1276" t="s">
        <v>78</v>
      </c>
      <c r="T1276" t="s">
        <v>30</v>
      </c>
      <c r="U1276" t="s">
        <v>5013</v>
      </c>
      <c r="V1276" t="s">
        <v>36</v>
      </c>
      <c r="W1276" t="s">
        <v>82</v>
      </c>
      <c r="X1276">
        <v>4</v>
      </c>
    </row>
    <row r="1277" spans="2:24">
      <c r="B1277" t="s">
        <v>1435</v>
      </c>
      <c r="C1277" t="s">
        <v>160</v>
      </c>
      <c r="D1277" t="s">
        <v>55</v>
      </c>
      <c r="E1277" t="s">
        <v>3549</v>
      </c>
      <c r="F1277" t="s">
        <v>155</v>
      </c>
      <c r="G1277" t="s">
        <v>93</v>
      </c>
      <c r="H1277">
        <v>31</v>
      </c>
      <c r="I1277" t="s">
        <v>3550</v>
      </c>
      <c r="J1277" t="s">
        <v>79</v>
      </c>
      <c r="K1277" t="s">
        <v>42</v>
      </c>
      <c r="L1277" t="s">
        <v>91</v>
      </c>
      <c r="M1277" t="s">
        <v>92</v>
      </c>
      <c r="N1277" t="s">
        <v>81</v>
      </c>
      <c r="O1277" t="s">
        <v>20</v>
      </c>
      <c r="P1277">
        <v>2.2000000000000002</v>
      </c>
      <c r="Q1277">
        <v>1000</v>
      </c>
      <c r="R1277">
        <v>84</v>
      </c>
      <c r="S1277" t="s">
        <v>78</v>
      </c>
      <c r="T1277" t="s">
        <v>30</v>
      </c>
      <c r="U1277" t="s">
        <v>5014</v>
      </c>
      <c r="V1277" t="s">
        <v>36</v>
      </c>
      <c r="W1277" t="s">
        <v>82</v>
      </c>
      <c r="X1277">
        <v>4</v>
      </c>
    </row>
    <row r="1278" spans="2:24">
      <c r="B1278" t="s">
        <v>1436</v>
      </c>
      <c r="C1278" t="s">
        <v>160</v>
      </c>
      <c r="D1278" t="s">
        <v>55</v>
      </c>
      <c r="E1278" t="s">
        <v>3549</v>
      </c>
      <c r="F1278" t="s">
        <v>155</v>
      </c>
      <c r="G1278" t="s">
        <v>93</v>
      </c>
      <c r="H1278">
        <v>31</v>
      </c>
      <c r="I1278" t="s">
        <v>3550</v>
      </c>
      <c r="J1278" t="s">
        <v>30</v>
      </c>
      <c r="K1278" t="s">
        <v>42</v>
      </c>
      <c r="L1278" t="s">
        <v>91</v>
      </c>
      <c r="M1278" t="s">
        <v>92</v>
      </c>
      <c r="N1278" t="s">
        <v>81</v>
      </c>
      <c r="O1278" t="s">
        <v>20</v>
      </c>
      <c r="P1278">
        <v>2.2000000000000002</v>
      </c>
      <c r="Q1278">
        <v>1000</v>
      </c>
      <c r="R1278">
        <v>84</v>
      </c>
      <c r="S1278" t="s">
        <v>78</v>
      </c>
      <c r="T1278" t="s">
        <v>30</v>
      </c>
      <c r="U1278" t="s">
        <v>5015</v>
      </c>
      <c r="V1278" t="s">
        <v>36</v>
      </c>
      <c r="W1278" t="s">
        <v>82</v>
      </c>
      <c r="X1278">
        <v>4</v>
      </c>
    </row>
    <row r="1279" spans="2:24">
      <c r="B1279" t="s">
        <v>1437</v>
      </c>
      <c r="C1279" t="s">
        <v>160</v>
      </c>
      <c r="D1279" t="s">
        <v>41</v>
      </c>
      <c r="E1279" t="s">
        <v>3549</v>
      </c>
      <c r="F1279" t="s">
        <v>155</v>
      </c>
      <c r="G1279" t="s">
        <v>93</v>
      </c>
      <c r="H1279">
        <v>36</v>
      </c>
      <c r="I1279" t="s">
        <v>3550</v>
      </c>
      <c r="J1279" t="s">
        <v>63</v>
      </c>
      <c r="K1279" t="s">
        <v>43</v>
      </c>
      <c r="L1279" t="s">
        <v>91</v>
      </c>
      <c r="M1279" t="s">
        <v>92</v>
      </c>
      <c r="N1279" t="s">
        <v>81</v>
      </c>
      <c r="O1279" t="s">
        <v>20</v>
      </c>
      <c r="P1279">
        <v>2</v>
      </c>
      <c r="Q1279">
        <v>1200</v>
      </c>
      <c r="R1279">
        <v>81</v>
      </c>
      <c r="S1279" t="s">
        <v>78</v>
      </c>
      <c r="T1279" t="s">
        <v>30</v>
      </c>
      <c r="U1279" t="s">
        <v>5016</v>
      </c>
      <c r="V1279" t="s">
        <v>36</v>
      </c>
      <c r="W1279" t="s">
        <v>82</v>
      </c>
      <c r="X1279">
        <v>4</v>
      </c>
    </row>
    <row r="1280" spans="2:24">
      <c r="B1280" t="s">
        <v>1438</v>
      </c>
      <c r="C1280" t="s">
        <v>160</v>
      </c>
      <c r="D1280" t="s">
        <v>41</v>
      </c>
      <c r="E1280" t="s">
        <v>3549</v>
      </c>
      <c r="F1280" t="s">
        <v>155</v>
      </c>
      <c r="G1280" t="s">
        <v>93</v>
      </c>
      <c r="H1280">
        <v>36</v>
      </c>
      <c r="I1280" t="s">
        <v>3550</v>
      </c>
      <c r="J1280" t="s">
        <v>28</v>
      </c>
      <c r="K1280" t="s">
        <v>43</v>
      </c>
      <c r="L1280" t="s">
        <v>91</v>
      </c>
      <c r="M1280" t="s">
        <v>92</v>
      </c>
      <c r="N1280" t="s">
        <v>81</v>
      </c>
      <c r="O1280" t="s">
        <v>20</v>
      </c>
      <c r="P1280">
        <v>2</v>
      </c>
      <c r="Q1280">
        <v>1200</v>
      </c>
      <c r="R1280">
        <v>81</v>
      </c>
      <c r="S1280" t="s">
        <v>78</v>
      </c>
      <c r="T1280" t="s">
        <v>30</v>
      </c>
      <c r="U1280" t="s">
        <v>5017</v>
      </c>
      <c r="V1280" t="s">
        <v>36</v>
      </c>
      <c r="W1280" t="s">
        <v>82</v>
      </c>
      <c r="X1280">
        <v>4</v>
      </c>
    </row>
    <row r="1281" spans="2:24">
      <c r="B1281" t="s">
        <v>1439</v>
      </c>
      <c r="C1281" t="s">
        <v>160</v>
      </c>
      <c r="D1281" t="s">
        <v>41</v>
      </c>
      <c r="E1281" t="s">
        <v>3549</v>
      </c>
      <c r="F1281" t="s">
        <v>155</v>
      </c>
      <c r="G1281" t="s">
        <v>93</v>
      </c>
      <c r="H1281">
        <v>36</v>
      </c>
      <c r="I1281" t="s">
        <v>3550</v>
      </c>
      <c r="J1281" t="s">
        <v>79</v>
      </c>
      <c r="K1281" t="s">
        <v>43</v>
      </c>
      <c r="L1281" t="s">
        <v>91</v>
      </c>
      <c r="M1281" t="s">
        <v>92</v>
      </c>
      <c r="N1281" t="s">
        <v>81</v>
      </c>
      <c r="O1281" t="s">
        <v>20</v>
      </c>
      <c r="P1281">
        <v>2</v>
      </c>
      <c r="Q1281">
        <v>1200</v>
      </c>
      <c r="R1281">
        <v>81</v>
      </c>
      <c r="S1281" t="s">
        <v>78</v>
      </c>
      <c r="T1281" t="s">
        <v>30</v>
      </c>
      <c r="U1281" t="s">
        <v>5018</v>
      </c>
      <c r="V1281" t="s">
        <v>36</v>
      </c>
      <c r="W1281" t="s">
        <v>82</v>
      </c>
      <c r="X1281">
        <v>4</v>
      </c>
    </row>
    <row r="1282" spans="2:24">
      <c r="B1282" t="s">
        <v>1440</v>
      </c>
      <c r="C1282" t="s">
        <v>160</v>
      </c>
      <c r="D1282" t="s">
        <v>41</v>
      </c>
      <c r="E1282" t="s">
        <v>3549</v>
      </c>
      <c r="F1282" t="s">
        <v>155</v>
      </c>
      <c r="G1282" t="s">
        <v>93</v>
      </c>
      <c r="H1282">
        <v>36</v>
      </c>
      <c r="I1282" t="s">
        <v>3550</v>
      </c>
      <c r="J1282" t="s">
        <v>30</v>
      </c>
      <c r="K1282" t="s">
        <v>43</v>
      </c>
      <c r="L1282" t="s">
        <v>91</v>
      </c>
      <c r="M1282" t="s">
        <v>92</v>
      </c>
      <c r="N1282" t="s">
        <v>81</v>
      </c>
      <c r="O1282" t="s">
        <v>20</v>
      </c>
      <c r="P1282">
        <v>2</v>
      </c>
      <c r="Q1282">
        <v>1200</v>
      </c>
      <c r="R1282">
        <v>81</v>
      </c>
      <c r="S1282" t="s">
        <v>78</v>
      </c>
      <c r="T1282" t="s">
        <v>30</v>
      </c>
      <c r="U1282" t="s">
        <v>5019</v>
      </c>
      <c r="V1282" t="s">
        <v>36</v>
      </c>
      <c r="W1282" t="s">
        <v>82</v>
      </c>
      <c r="X1282">
        <v>4</v>
      </c>
    </row>
    <row r="1283" spans="2:24">
      <c r="B1283" t="s">
        <v>1441</v>
      </c>
      <c r="C1283" t="s">
        <v>160</v>
      </c>
      <c r="D1283" t="s">
        <v>55</v>
      </c>
      <c r="E1283" t="s">
        <v>3549</v>
      </c>
      <c r="F1283" t="s">
        <v>155</v>
      </c>
      <c r="G1283" t="s">
        <v>93</v>
      </c>
      <c r="H1283">
        <v>37</v>
      </c>
      <c r="I1283" t="s">
        <v>3550</v>
      </c>
      <c r="J1283" t="s">
        <v>63</v>
      </c>
      <c r="K1283" t="s">
        <v>42</v>
      </c>
      <c r="L1283" t="s">
        <v>91</v>
      </c>
      <c r="M1283" t="s">
        <v>92</v>
      </c>
      <c r="N1283" t="s">
        <v>81</v>
      </c>
      <c r="O1283" t="s">
        <v>35</v>
      </c>
      <c r="P1283">
        <v>2.9</v>
      </c>
      <c r="Q1283">
        <v>1200</v>
      </c>
      <c r="R1283">
        <v>84</v>
      </c>
      <c r="S1283" t="s">
        <v>78</v>
      </c>
      <c r="T1283" t="s">
        <v>30</v>
      </c>
      <c r="U1283" t="s">
        <v>5020</v>
      </c>
      <c r="V1283" t="s">
        <v>36</v>
      </c>
      <c r="W1283" t="s">
        <v>82</v>
      </c>
      <c r="X1283">
        <v>4</v>
      </c>
    </row>
    <row r="1284" spans="2:24">
      <c r="B1284" t="s">
        <v>1442</v>
      </c>
      <c r="C1284" t="s">
        <v>160</v>
      </c>
      <c r="D1284" t="s">
        <v>55</v>
      </c>
      <c r="E1284" t="s">
        <v>3549</v>
      </c>
      <c r="F1284" t="s">
        <v>155</v>
      </c>
      <c r="G1284" t="s">
        <v>93</v>
      </c>
      <c r="H1284">
        <v>37</v>
      </c>
      <c r="I1284" t="s">
        <v>3550</v>
      </c>
      <c r="J1284" t="s">
        <v>28</v>
      </c>
      <c r="K1284" t="s">
        <v>42</v>
      </c>
      <c r="L1284" t="s">
        <v>91</v>
      </c>
      <c r="M1284" t="s">
        <v>92</v>
      </c>
      <c r="N1284" t="s">
        <v>81</v>
      </c>
      <c r="O1284" t="s">
        <v>35</v>
      </c>
      <c r="P1284">
        <v>2.9</v>
      </c>
      <c r="Q1284">
        <v>1200</v>
      </c>
      <c r="R1284">
        <v>84</v>
      </c>
      <c r="S1284" t="s">
        <v>78</v>
      </c>
      <c r="T1284" t="s">
        <v>30</v>
      </c>
      <c r="U1284" t="s">
        <v>5021</v>
      </c>
      <c r="V1284" t="s">
        <v>36</v>
      </c>
      <c r="W1284" t="s">
        <v>82</v>
      </c>
      <c r="X1284">
        <v>4</v>
      </c>
    </row>
    <row r="1285" spans="2:24">
      <c r="B1285" t="s">
        <v>1443</v>
      </c>
      <c r="C1285" t="s">
        <v>160</v>
      </c>
      <c r="D1285" t="s">
        <v>55</v>
      </c>
      <c r="E1285" t="s">
        <v>3549</v>
      </c>
      <c r="F1285" t="s">
        <v>155</v>
      </c>
      <c r="G1285" t="s">
        <v>93</v>
      </c>
      <c r="H1285">
        <v>37</v>
      </c>
      <c r="I1285" t="s">
        <v>3550</v>
      </c>
      <c r="J1285" t="s">
        <v>79</v>
      </c>
      <c r="K1285" t="s">
        <v>42</v>
      </c>
      <c r="L1285" t="s">
        <v>91</v>
      </c>
      <c r="M1285" t="s">
        <v>92</v>
      </c>
      <c r="N1285" t="s">
        <v>81</v>
      </c>
      <c r="O1285" t="s">
        <v>35</v>
      </c>
      <c r="P1285">
        <v>2.9</v>
      </c>
      <c r="Q1285">
        <v>1200</v>
      </c>
      <c r="R1285">
        <v>84</v>
      </c>
      <c r="S1285" t="s">
        <v>78</v>
      </c>
      <c r="T1285" t="s">
        <v>30</v>
      </c>
      <c r="U1285" t="s">
        <v>5022</v>
      </c>
      <c r="V1285" t="s">
        <v>36</v>
      </c>
      <c r="W1285" t="s">
        <v>82</v>
      </c>
      <c r="X1285">
        <v>4</v>
      </c>
    </row>
    <row r="1286" spans="2:24">
      <c r="B1286" t="s">
        <v>1444</v>
      </c>
      <c r="C1286" t="s">
        <v>160</v>
      </c>
      <c r="D1286" t="s">
        <v>55</v>
      </c>
      <c r="E1286" t="s">
        <v>3549</v>
      </c>
      <c r="F1286" t="s">
        <v>155</v>
      </c>
      <c r="G1286" t="s">
        <v>93</v>
      </c>
      <c r="H1286">
        <v>37</v>
      </c>
      <c r="I1286" t="s">
        <v>3550</v>
      </c>
      <c r="J1286" t="s">
        <v>30</v>
      </c>
      <c r="K1286" t="s">
        <v>42</v>
      </c>
      <c r="L1286" t="s">
        <v>91</v>
      </c>
      <c r="M1286" t="s">
        <v>92</v>
      </c>
      <c r="N1286" t="s">
        <v>81</v>
      </c>
      <c r="O1286" t="s">
        <v>35</v>
      </c>
      <c r="P1286">
        <v>2.9</v>
      </c>
      <c r="Q1286">
        <v>1200</v>
      </c>
      <c r="R1286">
        <v>84</v>
      </c>
      <c r="S1286" t="s">
        <v>78</v>
      </c>
      <c r="T1286" t="s">
        <v>30</v>
      </c>
      <c r="U1286" t="s">
        <v>5023</v>
      </c>
      <c r="V1286" t="s">
        <v>36</v>
      </c>
      <c r="W1286" t="s">
        <v>82</v>
      </c>
      <c r="X1286">
        <v>4</v>
      </c>
    </row>
    <row r="1287" spans="2:24">
      <c r="B1287" t="s">
        <v>1445</v>
      </c>
      <c r="C1287" t="s">
        <v>160</v>
      </c>
      <c r="D1287" t="s">
        <v>55</v>
      </c>
      <c r="E1287" t="s">
        <v>3549</v>
      </c>
      <c r="F1287" t="s">
        <v>155</v>
      </c>
      <c r="G1287" t="s">
        <v>93</v>
      </c>
      <c r="H1287">
        <v>39</v>
      </c>
      <c r="I1287" t="s">
        <v>3550</v>
      </c>
      <c r="J1287" t="s">
        <v>63</v>
      </c>
      <c r="K1287" t="s">
        <v>42</v>
      </c>
      <c r="L1287" t="s">
        <v>91</v>
      </c>
      <c r="M1287" t="s">
        <v>92</v>
      </c>
      <c r="N1287" t="s">
        <v>81</v>
      </c>
      <c r="O1287" t="s">
        <v>35</v>
      </c>
      <c r="P1287">
        <v>2.9</v>
      </c>
      <c r="Q1287">
        <v>1200</v>
      </c>
      <c r="R1287">
        <v>87</v>
      </c>
      <c r="S1287" t="s">
        <v>78</v>
      </c>
      <c r="T1287" t="s">
        <v>30</v>
      </c>
      <c r="U1287" t="s">
        <v>5024</v>
      </c>
      <c r="V1287" t="s">
        <v>36</v>
      </c>
      <c r="W1287" t="s">
        <v>82</v>
      </c>
      <c r="X1287">
        <v>4</v>
      </c>
    </row>
    <row r="1288" spans="2:24">
      <c r="B1288" t="s">
        <v>1446</v>
      </c>
      <c r="C1288" t="s">
        <v>160</v>
      </c>
      <c r="D1288" t="s">
        <v>55</v>
      </c>
      <c r="E1288" t="s">
        <v>3549</v>
      </c>
      <c r="F1288" t="s">
        <v>155</v>
      </c>
      <c r="G1288" t="s">
        <v>93</v>
      </c>
      <c r="H1288">
        <v>39</v>
      </c>
      <c r="I1288" t="s">
        <v>3550</v>
      </c>
      <c r="J1288" t="s">
        <v>28</v>
      </c>
      <c r="K1288" t="s">
        <v>42</v>
      </c>
      <c r="L1288" t="s">
        <v>91</v>
      </c>
      <c r="M1288" t="s">
        <v>92</v>
      </c>
      <c r="N1288" t="s">
        <v>81</v>
      </c>
      <c r="O1288" t="s">
        <v>35</v>
      </c>
      <c r="P1288">
        <v>2.9</v>
      </c>
      <c r="Q1288">
        <v>1200</v>
      </c>
      <c r="R1288">
        <v>87</v>
      </c>
      <c r="S1288" t="s">
        <v>78</v>
      </c>
      <c r="T1288" t="s">
        <v>30</v>
      </c>
      <c r="U1288" t="s">
        <v>5025</v>
      </c>
      <c r="V1288" t="s">
        <v>36</v>
      </c>
      <c r="W1288" t="s">
        <v>82</v>
      </c>
      <c r="X1288">
        <v>4</v>
      </c>
    </row>
    <row r="1289" spans="2:24">
      <c r="B1289" t="s">
        <v>1447</v>
      </c>
      <c r="C1289" t="s">
        <v>160</v>
      </c>
      <c r="D1289" t="s">
        <v>55</v>
      </c>
      <c r="E1289" t="s">
        <v>3549</v>
      </c>
      <c r="F1289" t="s">
        <v>155</v>
      </c>
      <c r="G1289" t="s">
        <v>93</v>
      </c>
      <c r="H1289">
        <v>39</v>
      </c>
      <c r="I1289" t="s">
        <v>3550</v>
      </c>
      <c r="J1289" t="s">
        <v>79</v>
      </c>
      <c r="K1289" t="s">
        <v>42</v>
      </c>
      <c r="L1289" t="s">
        <v>91</v>
      </c>
      <c r="M1289" t="s">
        <v>92</v>
      </c>
      <c r="N1289" t="s">
        <v>81</v>
      </c>
      <c r="O1289" t="s">
        <v>35</v>
      </c>
      <c r="P1289">
        <v>2.9</v>
      </c>
      <c r="Q1289">
        <v>1200</v>
      </c>
      <c r="R1289">
        <v>87</v>
      </c>
      <c r="S1289" t="s">
        <v>78</v>
      </c>
      <c r="T1289" t="s">
        <v>30</v>
      </c>
      <c r="U1289" t="s">
        <v>5026</v>
      </c>
      <c r="V1289" t="s">
        <v>36</v>
      </c>
      <c r="W1289" t="s">
        <v>82</v>
      </c>
      <c r="X1289">
        <v>4</v>
      </c>
    </row>
    <row r="1290" spans="2:24">
      <c r="B1290" t="s">
        <v>1448</v>
      </c>
      <c r="C1290" t="s">
        <v>160</v>
      </c>
      <c r="D1290" t="s">
        <v>55</v>
      </c>
      <c r="E1290" t="s">
        <v>3549</v>
      </c>
      <c r="F1290" t="s">
        <v>155</v>
      </c>
      <c r="G1290" t="s">
        <v>93</v>
      </c>
      <c r="H1290">
        <v>39</v>
      </c>
      <c r="I1290" t="s">
        <v>3550</v>
      </c>
      <c r="J1290" t="s">
        <v>30</v>
      </c>
      <c r="K1290" t="s">
        <v>42</v>
      </c>
      <c r="L1290" t="s">
        <v>91</v>
      </c>
      <c r="M1290" t="s">
        <v>92</v>
      </c>
      <c r="N1290" t="s">
        <v>81</v>
      </c>
      <c r="O1290" t="s">
        <v>35</v>
      </c>
      <c r="P1290">
        <v>2.9</v>
      </c>
      <c r="Q1290">
        <v>1200</v>
      </c>
      <c r="R1290">
        <v>87</v>
      </c>
      <c r="S1290" t="s">
        <v>78</v>
      </c>
      <c r="T1290" t="s">
        <v>30</v>
      </c>
      <c r="U1290" t="s">
        <v>5027</v>
      </c>
      <c r="V1290" t="s">
        <v>36</v>
      </c>
      <c r="W1290" t="s">
        <v>82</v>
      </c>
      <c r="X1290">
        <v>4</v>
      </c>
    </row>
    <row r="1291" spans="2:24">
      <c r="B1291" t="s">
        <v>1449</v>
      </c>
      <c r="C1291" t="s">
        <v>160</v>
      </c>
      <c r="D1291" t="s">
        <v>41</v>
      </c>
      <c r="E1291" t="s">
        <v>3549</v>
      </c>
      <c r="F1291" t="s">
        <v>155</v>
      </c>
      <c r="G1291" t="s">
        <v>94</v>
      </c>
      <c r="H1291">
        <v>18</v>
      </c>
      <c r="I1291" t="s">
        <v>3550</v>
      </c>
      <c r="J1291" t="s">
        <v>63</v>
      </c>
      <c r="K1291" t="s">
        <v>43</v>
      </c>
      <c r="L1291" t="s">
        <v>91</v>
      </c>
      <c r="M1291" t="s">
        <v>95</v>
      </c>
      <c r="N1291" t="s">
        <v>81</v>
      </c>
      <c r="O1291" t="s">
        <v>3552</v>
      </c>
      <c r="P1291">
        <v>1.7</v>
      </c>
      <c r="Q1291">
        <v>600</v>
      </c>
      <c r="R1291">
        <v>78</v>
      </c>
      <c r="S1291" t="s">
        <v>78</v>
      </c>
      <c r="T1291" t="s">
        <v>30</v>
      </c>
      <c r="U1291" t="s">
        <v>5028</v>
      </c>
      <c r="V1291" t="s">
        <v>36</v>
      </c>
      <c r="W1291" t="s">
        <v>82</v>
      </c>
      <c r="X1291">
        <v>4</v>
      </c>
    </row>
    <row r="1292" spans="2:24">
      <c r="B1292" t="s">
        <v>1450</v>
      </c>
      <c r="C1292" t="s">
        <v>160</v>
      </c>
      <c r="D1292" t="s">
        <v>41</v>
      </c>
      <c r="E1292" t="s">
        <v>3549</v>
      </c>
      <c r="F1292" t="s">
        <v>155</v>
      </c>
      <c r="G1292" t="s">
        <v>94</v>
      </c>
      <c r="H1292">
        <v>18</v>
      </c>
      <c r="I1292" t="s">
        <v>3550</v>
      </c>
      <c r="J1292" t="s">
        <v>28</v>
      </c>
      <c r="K1292" t="s">
        <v>43</v>
      </c>
      <c r="L1292" t="s">
        <v>91</v>
      </c>
      <c r="M1292" t="s">
        <v>95</v>
      </c>
      <c r="N1292" t="s">
        <v>81</v>
      </c>
      <c r="O1292" t="s">
        <v>3552</v>
      </c>
      <c r="P1292">
        <v>1.7</v>
      </c>
      <c r="Q1292">
        <v>600</v>
      </c>
      <c r="R1292">
        <v>78</v>
      </c>
      <c r="S1292" t="s">
        <v>78</v>
      </c>
      <c r="T1292" t="s">
        <v>30</v>
      </c>
      <c r="U1292" t="s">
        <v>5029</v>
      </c>
      <c r="V1292" t="s">
        <v>36</v>
      </c>
      <c r="W1292" t="s">
        <v>82</v>
      </c>
      <c r="X1292">
        <v>4</v>
      </c>
    </row>
    <row r="1293" spans="2:24">
      <c r="B1293" t="s">
        <v>1451</v>
      </c>
      <c r="C1293" t="s">
        <v>160</v>
      </c>
      <c r="D1293" t="s">
        <v>41</v>
      </c>
      <c r="E1293" t="s">
        <v>3549</v>
      </c>
      <c r="F1293" t="s">
        <v>155</v>
      </c>
      <c r="G1293" t="s">
        <v>94</v>
      </c>
      <c r="H1293">
        <v>18</v>
      </c>
      <c r="I1293" t="s">
        <v>3550</v>
      </c>
      <c r="J1293" t="s">
        <v>79</v>
      </c>
      <c r="K1293" t="s">
        <v>43</v>
      </c>
      <c r="L1293" t="s">
        <v>91</v>
      </c>
      <c r="M1293" t="s">
        <v>95</v>
      </c>
      <c r="N1293" t="s">
        <v>81</v>
      </c>
      <c r="O1293" t="s">
        <v>3552</v>
      </c>
      <c r="P1293">
        <v>1.7</v>
      </c>
      <c r="Q1293">
        <v>600</v>
      </c>
      <c r="R1293">
        <v>78</v>
      </c>
      <c r="S1293" t="s">
        <v>78</v>
      </c>
      <c r="T1293" t="s">
        <v>30</v>
      </c>
      <c r="U1293" t="s">
        <v>5030</v>
      </c>
      <c r="V1293" t="s">
        <v>36</v>
      </c>
      <c r="W1293" t="s">
        <v>82</v>
      </c>
      <c r="X1293">
        <v>4</v>
      </c>
    </row>
    <row r="1294" spans="2:24">
      <c r="B1294" t="s">
        <v>1452</v>
      </c>
      <c r="C1294" t="s">
        <v>160</v>
      </c>
      <c r="D1294" t="s">
        <v>41</v>
      </c>
      <c r="E1294" t="s">
        <v>3549</v>
      </c>
      <c r="F1294" t="s">
        <v>155</v>
      </c>
      <c r="G1294" t="s">
        <v>94</v>
      </c>
      <c r="H1294">
        <v>18</v>
      </c>
      <c r="I1294" t="s">
        <v>3550</v>
      </c>
      <c r="J1294" t="s">
        <v>30</v>
      </c>
      <c r="K1294" t="s">
        <v>43</v>
      </c>
      <c r="L1294" t="s">
        <v>91</v>
      </c>
      <c r="M1294" t="s">
        <v>95</v>
      </c>
      <c r="N1294" t="s">
        <v>81</v>
      </c>
      <c r="O1294" t="s">
        <v>3552</v>
      </c>
      <c r="P1294">
        <v>1.7</v>
      </c>
      <c r="Q1294">
        <v>600</v>
      </c>
      <c r="R1294">
        <v>78</v>
      </c>
      <c r="S1294" t="s">
        <v>78</v>
      </c>
      <c r="T1294" t="s">
        <v>30</v>
      </c>
      <c r="U1294" t="s">
        <v>5031</v>
      </c>
      <c r="V1294" t="s">
        <v>36</v>
      </c>
      <c r="W1294" t="s">
        <v>82</v>
      </c>
      <c r="X1294">
        <v>4</v>
      </c>
    </row>
    <row r="1295" spans="2:24">
      <c r="B1295" t="s">
        <v>1453</v>
      </c>
      <c r="C1295" t="s">
        <v>160</v>
      </c>
      <c r="D1295" t="s">
        <v>55</v>
      </c>
      <c r="E1295" t="s">
        <v>3549</v>
      </c>
      <c r="F1295" t="s">
        <v>155</v>
      </c>
      <c r="G1295" t="s">
        <v>94</v>
      </c>
      <c r="H1295">
        <v>19</v>
      </c>
      <c r="I1295" t="s">
        <v>3550</v>
      </c>
      <c r="J1295" t="s">
        <v>63</v>
      </c>
      <c r="K1295" t="s">
        <v>42</v>
      </c>
      <c r="L1295" t="s">
        <v>91</v>
      </c>
      <c r="M1295" t="s">
        <v>95</v>
      </c>
      <c r="N1295" t="s">
        <v>81</v>
      </c>
      <c r="O1295" t="s">
        <v>20</v>
      </c>
      <c r="P1295">
        <v>0.8</v>
      </c>
      <c r="Q1295">
        <v>600</v>
      </c>
      <c r="R1295">
        <v>81</v>
      </c>
      <c r="S1295" t="s">
        <v>78</v>
      </c>
      <c r="T1295" t="s">
        <v>30</v>
      </c>
      <c r="U1295" t="s">
        <v>5032</v>
      </c>
      <c r="V1295" t="s">
        <v>36</v>
      </c>
      <c r="W1295" t="s">
        <v>82</v>
      </c>
      <c r="X1295">
        <v>4</v>
      </c>
    </row>
    <row r="1296" spans="2:24">
      <c r="B1296" t="s">
        <v>1454</v>
      </c>
      <c r="C1296" t="s">
        <v>160</v>
      </c>
      <c r="D1296" t="s">
        <v>55</v>
      </c>
      <c r="E1296" t="s">
        <v>3549</v>
      </c>
      <c r="F1296" t="s">
        <v>155</v>
      </c>
      <c r="G1296" t="s">
        <v>94</v>
      </c>
      <c r="H1296">
        <v>19</v>
      </c>
      <c r="I1296" t="s">
        <v>3550</v>
      </c>
      <c r="J1296" t="s">
        <v>28</v>
      </c>
      <c r="K1296" t="s">
        <v>42</v>
      </c>
      <c r="L1296" t="s">
        <v>91</v>
      </c>
      <c r="M1296" t="s">
        <v>95</v>
      </c>
      <c r="N1296" t="s">
        <v>81</v>
      </c>
      <c r="O1296" t="s">
        <v>20</v>
      </c>
      <c r="P1296">
        <v>0.8</v>
      </c>
      <c r="Q1296">
        <v>600</v>
      </c>
      <c r="R1296">
        <v>81</v>
      </c>
      <c r="S1296" t="s">
        <v>78</v>
      </c>
      <c r="T1296" t="s">
        <v>30</v>
      </c>
      <c r="U1296" t="s">
        <v>5033</v>
      </c>
      <c r="V1296" t="s">
        <v>36</v>
      </c>
      <c r="W1296" t="s">
        <v>82</v>
      </c>
      <c r="X1296">
        <v>4</v>
      </c>
    </row>
    <row r="1297" spans="2:24">
      <c r="B1297" t="s">
        <v>1455</v>
      </c>
      <c r="C1297" t="s">
        <v>160</v>
      </c>
      <c r="D1297" t="s">
        <v>55</v>
      </c>
      <c r="E1297" t="s">
        <v>3549</v>
      </c>
      <c r="F1297" t="s">
        <v>155</v>
      </c>
      <c r="G1297" t="s">
        <v>94</v>
      </c>
      <c r="H1297">
        <v>19</v>
      </c>
      <c r="I1297" t="s">
        <v>3550</v>
      </c>
      <c r="J1297" t="s">
        <v>79</v>
      </c>
      <c r="K1297" t="s">
        <v>42</v>
      </c>
      <c r="L1297" t="s">
        <v>91</v>
      </c>
      <c r="M1297" t="s">
        <v>95</v>
      </c>
      <c r="N1297" t="s">
        <v>81</v>
      </c>
      <c r="O1297" t="s">
        <v>20</v>
      </c>
      <c r="P1297">
        <v>0.8</v>
      </c>
      <c r="Q1297">
        <v>600</v>
      </c>
      <c r="R1297">
        <v>81</v>
      </c>
      <c r="S1297" t="s">
        <v>78</v>
      </c>
      <c r="T1297" t="s">
        <v>30</v>
      </c>
      <c r="U1297" t="s">
        <v>5034</v>
      </c>
      <c r="V1297" t="s">
        <v>36</v>
      </c>
      <c r="W1297" t="s">
        <v>82</v>
      </c>
      <c r="X1297">
        <v>4</v>
      </c>
    </row>
    <row r="1298" spans="2:24">
      <c r="B1298" t="s">
        <v>1456</v>
      </c>
      <c r="C1298" t="s">
        <v>160</v>
      </c>
      <c r="D1298" t="s">
        <v>55</v>
      </c>
      <c r="E1298" t="s">
        <v>3549</v>
      </c>
      <c r="F1298" t="s">
        <v>155</v>
      </c>
      <c r="G1298" t="s">
        <v>94</v>
      </c>
      <c r="H1298">
        <v>19</v>
      </c>
      <c r="I1298" t="s">
        <v>3550</v>
      </c>
      <c r="J1298" t="s">
        <v>30</v>
      </c>
      <c r="K1298" t="s">
        <v>42</v>
      </c>
      <c r="L1298" t="s">
        <v>91</v>
      </c>
      <c r="M1298" t="s">
        <v>95</v>
      </c>
      <c r="N1298" t="s">
        <v>81</v>
      </c>
      <c r="O1298" t="s">
        <v>20</v>
      </c>
      <c r="P1298">
        <v>0.8</v>
      </c>
      <c r="Q1298">
        <v>600</v>
      </c>
      <c r="R1298">
        <v>81</v>
      </c>
      <c r="S1298" t="s">
        <v>78</v>
      </c>
      <c r="T1298" t="s">
        <v>30</v>
      </c>
      <c r="U1298" t="s">
        <v>5035</v>
      </c>
      <c r="V1298" t="s">
        <v>36</v>
      </c>
      <c r="W1298" t="s">
        <v>82</v>
      </c>
      <c r="X1298">
        <v>4</v>
      </c>
    </row>
    <row r="1299" spans="2:24">
      <c r="B1299" t="s">
        <v>1457</v>
      </c>
      <c r="C1299" t="s">
        <v>160</v>
      </c>
      <c r="D1299" t="s">
        <v>41</v>
      </c>
      <c r="E1299" t="s">
        <v>3549</v>
      </c>
      <c r="F1299" t="s">
        <v>155</v>
      </c>
      <c r="G1299" t="s">
        <v>94</v>
      </c>
      <c r="H1299">
        <v>24</v>
      </c>
      <c r="I1299" t="s">
        <v>3550</v>
      </c>
      <c r="J1299" t="s">
        <v>63</v>
      </c>
      <c r="K1299" t="s">
        <v>43</v>
      </c>
      <c r="L1299" t="s">
        <v>91</v>
      </c>
      <c r="M1299" t="s">
        <v>95</v>
      </c>
      <c r="N1299" t="s">
        <v>81</v>
      </c>
      <c r="O1299" t="s">
        <v>3552</v>
      </c>
      <c r="P1299">
        <v>1.7</v>
      </c>
      <c r="Q1299">
        <v>800</v>
      </c>
      <c r="R1299">
        <v>78</v>
      </c>
      <c r="S1299" t="s">
        <v>78</v>
      </c>
      <c r="T1299" t="s">
        <v>30</v>
      </c>
      <c r="U1299" t="s">
        <v>5036</v>
      </c>
      <c r="V1299" t="s">
        <v>36</v>
      </c>
      <c r="W1299" t="s">
        <v>82</v>
      </c>
      <c r="X1299">
        <v>4</v>
      </c>
    </row>
    <row r="1300" spans="2:24">
      <c r="B1300" t="s">
        <v>1458</v>
      </c>
      <c r="C1300" t="s">
        <v>160</v>
      </c>
      <c r="D1300" t="s">
        <v>41</v>
      </c>
      <c r="E1300" t="s">
        <v>3549</v>
      </c>
      <c r="F1300" t="s">
        <v>155</v>
      </c>
      <c r="G1300" t="s">
        <v>94</v>
      </c>
      <c r="H1300">
        <v>24</v>
      </c>
      <c r="I1300" t="s">
        <v>3550</v>
      </c>
      <c r="J1300" t="s">
        <v>28</v>
      </c>
      <c r="K1300" t="s">
        <v>43</v>
      </c>
      <c r="L1300" t="s">
        <v>91</v>
      </c>
      <c r="M1300" t="s">
        <v>95</v>
      </c>
      <c r="N1300" t="s">
        <v>81</v>
      </c>
      <c r="O1300" t="s">
        <v>3552</v>
      </c>
      <c r="P1300">
        <v>1.7</v>
      </c>
      <c r="Q1300">
        <v>800</v>
      </c>
      <c r="R1300">
        <v>78</v>
      </c>
      <c r="S1300" t="s">
        <v>78</v>
      </c>
      <c r="T1300" t="s">
        <v>30</v>
      </c>
      <c r="U1300" t="s">
        <v>5037</v>
      </c>
      <c r="V1300" t="s">
        <v>36</v>
      </c>
      <c r="W1300" t="s">
        <v>82</v>
      </c>
      <c r="X1300">
        <v>4</v>
      </c>
    </row>
    <row r="1301" spans="2:24">
      <c r="B1301" t="s">
        <v>1459</v>
      </c>
      <c r="C1301" t="s">
        <v>160</v>
      </c>
      <c r="D1301" t="s">
        <v>41</v>
      </c>
      <c r="E1301" t="s">
        <v>3549</v>
      </c>
      <c r="F1301" t="s">
        <v>155</v>
      </c>
      <c r="G1301" t="s">
        <v>94</v>
      </c>
      <c r="H1301">
        <v>24</v>
      </c>
      <c r="I1301" t="s">
        <v>3550</v>
      </c>
      <c r="J1301" t="s">
        <v>79</v>
      </c>
      <c r="K1301" t="s">
        <v>43</v>
      </c>
      <c r="L1301" t="s">
        <v>91</v>
      </c>
      <c r="M1301" t="s">
        <v>95</v>
      </c>
      <c r="N1301" t="s">
        <v>81</v>
      </c>
      <c r="O1301" t="s">
        <v>3552</v>
      </c>
      <c r="P1301">
        <v>1.7</v>
      </c>
      <c r="Q1301">
        <v>800</v>
      </c>
      <c r="R1301">
        <v>78</v>
      </c>
      <c r="S1301" t="s">
        <v>78</v>
      </c>
      <c r="T1301" t="s">
        <v>30</v>
      </c>
      <c r="U1301" t="s">
        <v>5038</v>
      </c>
      <c r="V1301" t="s">
        <v>36</v>
      </c>
      <c r="W1301" t="s">
        <v>82</v>
      </c>
      <c r="X1301">
        <v>4</v>
      </c>
    </row>
    <row r="1302" spans="2:24">
      <c r="B1302" t="s">
        <v>1460</v>
      </c>
      <c r="C1302" t="s">
        <v>160</v>
      </c>
      <c r="D1302" t="s">
        <v>41</v>
      </c>
      <c r="E1302" t="s">
        <v>3549</v>
      </c>
      <c r="F1302" t="s">
        <v>155</v>
      </c>
      <c r="G1302" t="s">
        <v>94</v>
      </c>
      <c r="H1302">
        <v>24</v>
      </c>
      <c r="I1302" t="s">
        <v>3550</v>
      </c>
      <c r="J1302" t="s">
        <v>30</v>
      </c>
      <c r="K1302" t="s">
        <v>43</v>
      </c>
      <c r="L1302" t="s">
        <v>91</v>
      </c>
      <c r="M1302" t="s">
        <v>95</v>
      </c>
      <c r="N1302" t="s">
        <v>81</v>
      </c>
      <c r="O1302" t="s">
        <v>3552</v>
      </c>
      <c r="P1302">
        <v>1.7</v>
      </c>
      <c r="Q1302">
        <v>800</v>
      </c>
      <c r="R1302">
        <v>78</v>
      </c>
      <c r="S1302" t="s">
        <v>78</v>
      </c>
      <c r="T1302" t="s">
        <v>30</v>
      </c>
      <c r="U1302" t="s">
        <v>5039</v>
      </c>
      <c r="V1302" t="s">
        <v>36</v>
      </c>
      <c r="W1302" t="s">
        <v>82</v>
      </c>
      <c r="X1302">
        <v>4</v>
      </c>
    </row>
    <row r="1303" spans="2:24">
      <c r="B1303" t="s">
        <v>1461</v>
      </c>
      <c r="C1303" t="s">
        <v>160</v>
      </c>
      <c r="D1303" t="s">
        <v>55</v>
      </c>
      <c r="E1303" t="s">
        <v>3549</v>
      </c>
      <c r="F1303" t="s">
        <v>155</v>
      </c>
      <c r="G1303" t="s">
        <v>94</v>
      </c>
      <c r="H1303">
        <v>25</v>
      </c>
      <c r="I1303" t="s">
        <v>3550</v>
      </c>
      <c r="J1303" t="s">
        <v>63</v>
      </c>
      <c r="K1303" t="s">
        <v>42</v>
      </c>
      <c r="L1303" t="s">
        <v>91</v>
      </c>
      <c r="M1303" t="s">
        <v>95</v>
      </c>
      <c r="N1303" t="s">
        <v>81</v>
      </c>
      <c r="O1303" t="s">
        <v>20</v>
      </c>
      <c r="P1303">
        <v>1.7</v>
      </c>
      <c r="Q1303">
        <v>800</v>
      </c>
      <c r="R1303">
        <v>81</v>
      </c>
      <c r="S1303" t="s">
        <v>78</v>
      </c>
      <c r="T1303" t="s">
        <v>30</v>
      </c>
      <c r="U1303" t="s">
        <v>5040</v>
      </c>
      <c r="V1303" t="s">
        <v>36</v>
      </c>
      <c r="W1303" t="s">
        <v>82</v>
      </c>
      <c r="X1303">
        <v>4</v>
      </c>
    </row>
    <row r="1304" spans="2:24">
      <c r="B1304" t="s">
        <v>1462</v>
      </c>
      <c r="C1304" t="s">
        <v>160</v>
      </c>
      <c r="D1304" t="s">
        <v>55</v>
      </c>
      <c r="E1304" t="s">
        <v>3549</v>
      </c>
      <c r="F1304" t="s">
        <v>155</v>
      </c>
      <c r="G1304" t="s">
        <v>94</v>
      </c>
      <c r="H1304">
        <v>25</v>
      </c>
      <c r="I1304" t="s">
        <v>3550</v>
      </c>
      <c r="J1304" t="s">
        <v>28</v>
      </c>
      <c r="K1304" t="s">
        <v>42</v>
      </c>
      <c r="L1304" t="s">
        <v>91</v>
      </c>
      <c r="M1304" t="s">
        <v>95</v>
      </c>
      <c r="N1304" t="s">
        <v>81</v>
      </c>
      <c r="O1304" t="s">
        <v>20</v>
      </c>
      <c r="P1304">
        <v>1.7</v>
      </c>
      <c r="Q1304">
        <v>800</v>
      </c>
      <c r="R1304">
        <v>81</v>
      </c>
      <c r="S1304" t="s">
        <v>78</v>
      </c>
      <c r="T1304" t="s">
        <v>30</v>
      </c>
      <c r="U1304" t="s">
        <v>5041</v>
      </c>
      <c r="V1304" t="s">
        <v>36</v>
      </c>
      <c r="W1304" t="s">
        <v>82</v>
      </c>
      <c r="X1304">
        <v>4</v>
      </c>
    </row>
    <row r="1305" spans="2:24">
      <c r="B1305" t="s">
        <v>1463</v>
      </c>
      <c r="C1305" t="s">
        <v>160</v>
      </c>
      <c r="D1305" t="s">
        <v>55</v>
      </c>
      <c r="E1305" t="s">
        <v>3549</v>
      </c>
      <c r="F1305" t="s">
        <v>155</v>
      </c>
      <c r="G1305" t="s">
        <v>94</v>
      </c>
      <c r="H1305">
        <v>25</v>
      </c>
      <c r="I1305" t="s">
        <v>3550</v>
      </c>
      <c r="J1305" t="s">
        <v>79</v>
      </c>
      <c r="K1305" t="s">
        <v>42</v>
      </c>
      <c r="L1305" t="s">
        <v>91</v>
      </c>
      <c r="M1305" t="s">
        <v>95</v>
      </c>
      <c r="N1305" t="s">
        <v>81</v>
      </c>
      <c r="O1305" t="s">
        <v>20</v>
      </c>
      <c r="P1305">
        <v>1.7</v>
      </c>
      <c r="Q1305">
        <v>800</v>
      </c>
      <c r="R1305">
        <v>81</v>
      </c>
      <c r="S1305" t="s">
        <v>78</v>
      </c>
      <c r="T1305" t="s">
        <v>30</v>
      </c>
      <c r="U1305" t="s">
        <v>5042</v>
      </c>
      <c r="V1305" t="s">
        <v>36</v>
      </c>
      <c r="W1305" t="s">
        <v>82</v>
      </c>
      <c r="X1305">
        <v>4</v>
      </c>
    </row>
    <row r="1306" spans="2:24">
      <c r="B1306" t="s">
        <v>1464</v>
      </c>
      <c r="C1306" t="s">
        <v>160</v>
      </c>
      <c r="D1306" t="s">
        <v>55</v>
      </c>
      <c r="E1306" t="s">
        <v>3549</v>
      </c>
      <c r="F1306" t="s">
        <v>155</v>
      </c>
      <c r="G1306" t="s">
        <v>94</v>
      </c>
      <c r="H1306">
        <v>25</v>
      </c>
      <c r="I1306" t="s">
        <v>3550</v>
      </c>
      <c r="J1306" t="s">
        <v>30</v>
      </c>
      <c r="K1306" t="s">
        <v>42</v>
      </c>
      <c r="L1306" t="s">
        <v>91</v>
      </c>
      <c r="M1306" t="s">
        <v>95</v>
      </c>
      <c r="N1306" t="s">
        <v>81</v>
      </c>
      <c r="O1306" t="s">
        <v>20</v>
      </c>
      <c r="P1306">
        <v>1.7</v>
      </c>
      <c r="Q1306">
        <v>800</v>
      </c>
      <c r="R1306">
        <v>81</v>
      </c>
      <c r="S1306" t="s">
        <v>78</v>
      </c>
      <c r="T1306" t="s">
        <v>30</v>
      </c>
      <c r="U1306" t="s">
        <v>5043</v>
      </c>
      <c r="V1306" t="s">
        <v>36</v>
      </c>
      <c r="W1306" t="s">
        <v>82</v>
      </c>
      <c r="X1306">
        <v>4</v>
      </c>
    </row>
    <row r="1307" spans="2:24">
      <c r="B1307" t="s">
        <v>1465</v>
      </c>
      <c r="C1307" t="s">
        <v>160</v>
      </c>
      <c r="D1307" t="s">
        <v>41</v>
      </c>
      <c r="E1307" t="s">
        <v>3549</v>
      </c>
      <c r="F1307" t="s">
        <v>155</v>
      </c>
      <c r="G1307" t="s">
        <v>94</v>
      </c>
      <c r="H1307">
        <v>30</v>
      </c>
      <c r="I1307" t="s">
        <v>3550</v>
      </c>
      <c r="J1307" t="s">
        <v>63</v>
      </c>
      <c r="K1307" t="s">
        <v>43</v>
      </c>
      <c r="L1307" t="s">
        <v>91</v>
      </c>
      <c r="M1307" t="s">
        <v>95</v>
      </c>
      <c r="N1307" t="s">
        <v>81</v>
      </c>
      <c r="O1307" t="s">
        <v>20</v>
      </c>
      <c r="P1307">
        <v>2</v>
      </c>
      <c r="Q1307">
        <v>1000</v>
      </c>
      <c r="R1307">
        <v>81</v>
      </c>
      <c r="S1307" t="s">
        <v>78</v>
      </c>
      <c r="T1307" t="s">
        <v>30</v>
      </c>
      <c r="U1307" t="s">
        <v>5044</v>
      </c>
      <c r="V1307" t="s">
        <v>36</v>
      </c>
      <c r="W1307" t="s">
        <v>82</v>
      </c>
      <c r="X1307">
        <v>4</v>
      </c>
    </row>
    <row r="1308" spans="2:24">
      <c r="B1308" t="s">
        <v>1466</v>
      </c>
      <c r="C1308" t="s">
        <v>160</v>
      </c>
      <c r="D1308" t="s">
        <v>41</v>
      </c>
      <c r="E1308" t="s">
        <v>3549</v>
      </c>
      <c r="F1308" t="s">
        <v>155</v>
      </c>
      <c r="G1308" t="s">
        <v>94</v>
      </c>
      <c r="H1308">
        <v>30</v>
      </c>
      <c r="I1308" t="s">
        <v>3550</v>
      </c>
      <c r="J1308" t="s">
        <v>28</v>
      </c>
      <c r="K1308" t="s">
        <v>43</v>
      </c>
      <c r="L1308" t="s">
        <v>91</v>
      </c>
      <c r="M1308" t="s">
        <v>95</v>
      </c>
      <c r="N1308" t="s">
        <v>81</v>
      </c>
      <c r="O1308" t="s">
        <v>20</v>
      </c>
      <c r="P1308">
        <v>2</v>
      </c>
      <c r="Q1308">
        <v>1000</v>
      </c>
      <c r="R1308">
        <v>81</v>
      </c>
      <c r="S1308" t="s">
        <v>78</v>
      </c>
      <c r="T1308" t="s">
        <v>30</v>
      </c>
      <c r="U1308" t="s">
        <v>5045</v>
      </c>
      <c r="V1308" t="s">
        <v>36</v>
      </c>
      <c r="W1308" t="s">
        <v>82</v>
      </c>
      <c r="X1308">
        <v>4</v>
      </c>
    </row>
    <row r="1309" spans="2:24">
      <c r="B1309" t="s">
        <v>1467</v>
      </c>
      <c r="C1309" t="s">
        <v>160</v>
      </c>
      <c r="D1309" t="s">
        <v>41</v>
      </c>
      <c r="E1309" t="s">
        <v>3549</v>
      </c>
      <c r="F1309" t="s">
        <v>155</v>
      </c>
      <c r="G1309" t="s">
        <v>94</v>
      </c>
      <c r="H1309">
        <v>30</v>
      </c>
      <c r="I1309" t="s">
        <v>3550</v>
      </c>
      <c r="J1309" t="s">
        <v>79</v>
      </c>
      <c r="K1309" t="s">
        <v>43</v>
      </c>
      <c r="L1309" t="s">
        <v>91</v>
      </c>
      <c r="M1309" t="s">
        <v>95</v>
      </c>
      <c r="N1309" t="s">
        <v>81</v>
      </c>
      <c r="O1309" t="s">
        <v>20</v>
      </c>
      <c r="P1309">
        <v>2</v>
      </c>
      <c r="Q1309">
        <v>1000</v>
      </c>
      <c r="R1309">
        <v>81</v>
      </c>
      <c r="S1309" t="s">
        <v>78</v>
      </c>
      <c r="T1309" t="s">
        <v>30</v>
      </c>
      <c r="U1309" t="s">
        <v>5046</v>
      </c>
      <c r="V1309" t="s">
        <v>36</v>
      </c>
      <c r="W1309" t="s">
        <v>82</v>
      </c>
      <c r="X1309">
        <v>4</v>
      </c>
    </row>
    <row r="1310" spans="2:24">
      <c r="B1310" t="s">
        <v>1468</v>
      </c>
      <c r="C1310" t="s">
        <v>160</v>
      </c>
      <c r="D1310" t="s">
        <v>41</v>
      </c>
      <c r="E1310" t="s">
        <v>3549</v>
      </c>
      <c r="F1310" t="s">
        <v>155</v>
      </c>
      <c r="G1310" t="s">
        <v>94</v>
      </c>
      <c r="H1310">
        <v>30</v>
      </c>
      <c r="I1310" t="s">
        <v>3550</v>
      </c>
      <c r="J1310" t="s">
        <v>30</v>
      </c>
      <c r="K1310" t="s">
        <v>43</v>
      </c>
      <c r="L1310" t="s">
        <v>91</v>
      </c>
      <c r="M1310" t="s">
        <v>95</v>
      </c>
      <c r="N1310" t="s">
        <v>81</v>
      </c>
      <c r="O1310" t="s">
        <v>20</v>
      </c>
      <c r="P1310">
        <v>2</v>
      </c>
      <c r="Q1310">
        <v>1000</v>
      </c>
      <c r="R1310">
        <v>81</v>
      </c>
      <c r="S1310" t="s">
        <v>78</v>
      </c>
      <c r="T1310" t="s">
        <v>30</v>
      </c>
      <c r="U1310" t="s">
        <v>5047</v>
      </c>
      <c r="V1310" t="s">
        <v>36</v>
      </c>
      <c r="W1310" t="s">
        <v>82</v>
      </c>
      <c r="X1310">
        <v>4</v>
      </c>
    </row>
    <row r="1311" spans="2:24">
      <c r="B1311" t="s">
        <v>1469</v>
      </c>
      <c r="C1311" t="s">
        <v>160</v>
      </c>
      <c r="D1311" t="s">
        <v>55</v>
      </c>
      <c r="E1311" t="s">
        <v>3549</v>
      </c>
      <c r="F1311" t="s">
        <v>155</v>
      </c>
      <c r="G1311" t="s">
        <v>94</v>
      </c>
      <c r="H1311">
        <v>31</v>
      </c>
      <c r="I1311" t="s">
        <v>3550</v>
      </c>
      <c r="J1311" t="s">
        <v>63</v>
      </c>
      <c r="K1311" t="s">
        <v>42</v>
      </c>
      <c r="L1311" t="s">
        <v>91</v>
      </c>
      <c r="M1311" t="s">
        <v>95</v>
      </c>
      <c r="N1311" t="s">
        <v>81</v>
      </c>
      <c r="O1311" t="s">
        <v>20</v>
      </c>
      <c r="P1311">
        <v>2.2000000000000002</v>
      </c>
      <c r="Q1311">
        <v>1000</v>
      </c>
      <c r="R1311">
        <v>84</v>
      </c>
      <c r="S1311" t="s">
        <v>78</v>
      </c>
      <c r="T1311" t="s">
        <v>30</v>
      </c>
      <c r="U1311" t="s">
        <v>5048</v>
      </c>
      <c r="V1311" t="s">
        <v>36</v>
      </c>
      <c r="W1311" t="s">
        <v>82</v>
      </c>
      <c r="X1311">
        <v>4</v>
      </c>
    </row>
    <row r="1312" spans="2:24">
      <c r="B1312" t="s">
        <v>1470</v>
      </c>
      <c r="C1312" t="s">
        <v>160</v>
      </c>
      <c r="D1312" t="s">
        <v>55</v>
      </c>
      <c r="E1312" t="s">
        <v>3549</v>
      </c>
      <c r="F1312" t="s">
        <v>155</v>
      </c>
      <c r="G1312" t="s">
        <v>94</v>
      </c>
      <c r="H1312">
        <v>31</v>
      </c>
      <c r="I1312" t="s">
        <v>3550</v>
      </c>
      <c r="J1312" t="s">
        <v>28</v>
      </c>
      <c r="K1312" t="s">
        <v>42</v>
      </c>
      <c r="L1312" t="s">
        <v>91</v>
      </c>
      <c r="M1312" t="s">
        <v>95</v>
      </c>
      <c r="N1312" t="s">
        <v>81</v>
      </c>
      <c r="O1312" t="s">
        <v>20</v>
      </c>
      <c r="P1312">
        <v>2.2000000000000002</v>
      </c>
      <c r="Q1312">
        <v>1000</v>
      </c>
      <c r="R1312">
        <v>84</v>
      </c>
      <c r="S1312" t="s">
        <v>78</v>
      </c>
      <c r="T1312" t="s">
        <v>30</v>
      </c>
      <c r="U1312" t="s">
        <v>5049</v>
      </c>
      <c r="V1312" t="s">
        <v>36</v>
      </c>
      <c r="W1312" t="s">
        <v>82</v>
      </c>
      <c r="X1312">
        <v>4</v>
      </c>
    </row>
    <row r="1313" spans="2:24">
      <c r="B1313" t="s">
        <v>1471</v>
      </c>
      <c r="C1313" t="s">
        <v>160</v>
      </c>
      <c r="D1313" t="s">
        <v>55</v>
      </c>
      <c r="E1313" t="s">
        <v>3549</v>
      </c>
      <c r="F1313" t="s">
        <v>155</v>
      </c>
      <c r="G1313" t="s">
        <v>94</v>
      </c>
      <c r="H1313">
        <v>31</v>
      </c>
      <c r="I1313" t="s">
        <v>3550</v>
      </c>
      <c r="J1313" t="s">
        <v>79</v>
      </c>
      <c r="K1313" t="s">
        <v>42</v>
      </c>
      <c r="L1313" t="s">
        <v>91</v>
      </c>
      <c r="M1313" t="s">
        <v>95</v>
      </c>
      <c r="N1313" t="s">
        <v>81</v>
      </c>
      <c r="O1313" t="s">
        <v>20</v>
      </c>
      <c r="P1313">
        <v>2.2000000000000002</v>
      </c>
      <c r="Q1313">
        <v>1000</v>
      </c>
      <c r="R1313">
        <v>84</v>
      </c>
      <c r="S1313" t="s">
        <v>78</v>
      </c>
      <c r="T1313" t="s">
        <v>30</v>
      </c>
      <c r="U1313" t="s">
        <v>5050</v>
      </c>
      <c r="V1313" t="s">
        <v>36</v>
      </c>
      <c r="W1313" t="s">
        <v>82</v>
      </c>
      <c r="X1313">
        <v>4</v>
      </c>
    </row>
    <row r="1314" spans="2:24">
      <c r="B1314" t="s">
        <v>1472</v>
      </c>
      <c r="C1314" t="s">
        <v>160</v>
      </c>
      <c r="D1314" t="s">
        <v>55</v>
      </c>
      <c r="E1314" t="s">
        <v>3549</v>
      </c>
      <c r="F1314" t="s">
        <v>155</v>
      </c>
      <c r="G1314" t="s">
        <v>94</v>
      </c>
      <c r="H1314">
        <v>31</v>
      </c>
      <c r="I1314" t="s">
        <v>3550</v>
      </c>
      <c r="J1314" t="s">
        <v>30</v>
      </c>
      <c r="K1314" t="s">
        <v>42</v>
      </c>
      <c r="L1314" t="s">
        <v>91</v>
      </c>
      <c r="M1314" t="s">
        <v>95</v>
      </c>
      <c r="N1314" t="s">
        <v>81</v>
      </c>
      <c r="O1314" t="s">
        <v>20</v>
      </c>
      <c r="P1314">
        <v>2.2000000000000002</v>
      </c>
      <c r="Q1314">
        <v>1000</v>
      </c>
      <c r="R1314">
        <v>84</v>
      </c>
      <c r="S1314" t="s">
        <v>78</v>
      </c>
      <c r="T1314" t="s">
        <v>30</v>
      </c>
      <c r="U1314" t="s">
        <v>5051</v>
      </c>
      <c r="V1314" t="s">
        <v>36</v>
      </c>
      <c r="W1314" t="s">
        <v>82</v>
      </c>
      <c r="X1314">
        <v>4</v>
      </c>
    </row>
    <row r="1315" spans="2:24">
      <c r="B1315" t="s">
        <v>1473</v>
      </c>
      <c r="C1315" t="s">
        <v>160</v>
      </c>
      <c r="D1315" t="s">
        <v>41</v>
      </c>
      <c r="E1315" t="s">
        <v>3549</v>
      </c>
      <c r="F1315" t="s">
        <v>155</v>
      </c>
      <c r="G1315" t="s">
        <v>94</v>
      </c>
      <c r="H1315">
        <v>36</v>
      </c>
      <c r="I1315" t="s">
        <v>3550</v>
      </c>
      <c r="J1315" t="s">
        <v>63</v>
      </c>
      <c r="K1315" t="s">
        <v>43</v>
      </c>
      <c r="L1315" t="s">
        <v>91</v>
      </c>
      <c r="M1315" t="s">
        <v>95</v>
      </c>
      <c r="N1315" t="s">
        <v>81</v>
      </c>
      <c r="O1315" t="s">
        <v>20</v>
      </c>
      <c r="P1315">
        <v>2</v>
      </c>
      <c r="Q1315">
        <v>1200</v>
      </c>
      <c r="R1315">
        <v>81</v>
      </c>
      <c r="S1315" t="s">
        <v>78</v>
      </c>
      <c r="T1315" t="s">
        <v>30</v>
      </c>
      <c r="U1315" t="s">
        <v>5052</v>
      </c>
      <c r="V1315" t="s">
        <v>36</v>
      </c>
      <c r="W1315" t="s">
        <v>82</v>
      </c>
      <c r="X1315">
        <v>4</v>
      </c>
    </row>
    <row r="1316" spans="2:24">
      <c r="B1316" t="s">
        <v>1474</v>
      </c>
      <c r="C1316" t="s">
        <v>160</v>
      </c>
      <c r="D1316" t="s">
        <v>41</v>
      </c>
      <c r="E1316" t="s">
        <v>3549</v>
      </c>
      <c r="F1316" t="s">
        <v>155</v>
      </c>
      <c r="G1316" t="s">
        <v>94</v>
      </c>
      <c r="H1316">
        <v>36</v>
      </c>
      <c r="I1316" t="s">
        <v>3550</v>
      </c>
      <c r="J1316" t="s">
        <v>28</v>
      </c>
      <c r="K1316" t="s">
        <v>43</v>
      </c>
      <c r="L1316" t="s">
        <v>91</v>
      </c>
      <c r="M1316" t="s">
        <v>95</v>
      </c>
      <c r="N1316" t="s">
        <v>81</v>
      </c>
      <c r="O1316" t="s">
        <v>20</v>
      </c>
      <c r="P1316">
        <v>2</v>
      </c>
      <c r="Q1316">
        <v>1200</v>
      </c>
      <c r="R1316">
        <v>81</v>
      </c>
      <c r="S1316" t="s">
        <v>78</v>
      </c>
      <c r="T1316" t="s">
        <v>30</v>
      </c>
      <c r="U1316" t="s">
        <v>5053</v>
      </c>
      <c r="V1316" t="s">
        <v>36</v>
      </c>
      <c r="W1316" t="s">
        <v>82</v>
      </c>
      <c r="X1316">
        <v>4</v>
      </c>
    </row>
    <row r="1317" spans="2:24">
      <c r="B1317" t="s">
        <v>1475</v>
      </c>
      <c r="C1317" t="s">
        <v>160</v>
      </c>
      <c r="D1317" t="s">
        <v>41</v>
      </c>
      <c r="E1317" t="s">
        <v>3549</v>
      </c>
      <c r="F1317" t="s">
        <v>155</v>
      </c>
      <c r="G1317" t="s">
        <v>94</v>
      </c>
      <c r="H1317">
        <v>36</v>
      </c>
      <c r="I1317" t="s">
        <v>3550</v>
      </c>
      <c r="J1317" t="s">
        <v>79</v>
      </c>
      <c r="K1317" t="s">
        <v>43</v>
      </c>
      <c r="L1317" t="s">
        <v>91</v>
      </c>
      <c r="M1317" t="s">
        <v>95</v>
      </c>
      <c r="N1317" t="s">
        <v>81</v>
      </c>
      <c r="O1317" t="s">
        <v>20</v>
      </c>
      <c r="P1317">
        <v>2</v>
      </c>
      <c r="Q1317">
        <v>1200</v>
      </c>
      <c r="R1317">
        <v>81</v>
      </c>
      <c r="S1317" t="s">
        <v>78</v>
      </c>
      <c r="T1317" t="s">
        <v>30</v>
      </c>
      <c r="U1317" t="s">
        <v>5054</v>
      </c>
      <c r="V1317" t="s">
        <v>36</v>
      </c>
      <c r="W1317" t="s">
        <v>82</v>
      </c>
      <c r="X1317">
        <v>4</v>
      </c>
    </row>
    <row r="1318" spans="2:24">
      <c r="B1318" t="s">
        <v>1476</v>
      </c>
      <c r="C1318" t="s">
        <v>160</v>
      </c>
      <c r="D1318" t="s">
        <v>41</v>
      </c>
      <c r="E1318" t="s">
        <v>3549</v>
      </c>
      <c r="F1318" t="s">
        <v>155</v>
      </c>
      <c r="G1318" t="s">
        <v>94</v>
      </c>
      <c r="H1318">
        <v>36</v>
      </c>
      <c r="I1318" t="s">
        <v>3550</v>
      </c>
      <c r="J1318" t="s">
        <v>30</v>
      </c>
      <c r="K1318" t="s">
        <v>43</v>
      </c>
      <c r="L1318" t="s">
        <v>91</v>
      </c>
      <c r="M1318" t="s">
        <v>95</v>
      </c>
      <c r="N1318" t="s">
        <v>81</v>
      </c>
      <c r="O1318" t="s">
        <v>20</v>
      </c>
      <c r="P1318">
        <v>2</v>
      </c>
      <c r="Q1318">
        <v>1200</v>
      </c>
      <c r="R1318">
        <v>81</v>
      </c>
      <c r="S1318" t="s">
        <v>78</v>
      </c>
      <c r="T1318" t="s">
        <v>30</v>
      </c>
      <c r="U1318" t="s">
        <v>5055</v>
      </c>
      <c r="V1318" t="s">
        <v>36</v>
      </c>
      <c r="W1318" t="s">
        <v>82</v>
      </c>
      <c r="X1318">
        <v>4</v>
      </c>
    </row>
    <row r="1319" spans="2:24">
      <c r="B1319" t="s">
        <v>1477</v>
      </c>
      <c r="C1319" t="s">
        <v>160</v>
      </c>
      <c r="D1319" t="s">
        <v>55</v>
      </c>
      <c r="E1319" t="s">
        <v>3549</v>
      </c>
      <c r="F1319" t="s">
        <v>155</v>
      </c>
      <c r="G1319" t="s">
        <v>94</v>
      </c>
      <c r="H1319">
        <v>37</v>
      </c>
      <c r="I1319" t="s">
        <v>3550</v>
      </c>
      <c r="J1319" t="s">
        <v>63</v>
      </c>
      <c r="K1319" t="s">
        <v>42</v>
      </c>
      <c r="L1319" t="s">
        <v>91</v>
      </c>
      <c r="M1319" t="s">
        <v>95</v>
      </c>
      <c r="N1319" t="s">
        <v>81</v>
      </c>
      <c r="O1319" t="s">
        <v>35</v>
      </c>
      <c r="P1319">
        <v>2.9</v>
      </c>
      <c r="Q1319">
        <v>1200</v>
      </c>
      <c r="R1319">
        <v>84</v>
      </c>
      <c r="S1319" t="s">
        <v>78</v>
      </c>
      <c r="T1319" t="s">
        <v>30</v>
      </c>
      <c r="U1319" t="s">
        <v>5056</v>
      </c>
      <c r="V1319" t="s">
        <v>36</v>
      </c>
      <c r="W1319" t="s">
        <v>82</v>
      </c>
      <c r="X1319">
        <v>4</v>
      </c>
    </row>
    <row r="1320" spans="2:24">
      <c r="B1320" t="s">
        <v>1478</v>
      </c>
      <c r="C1320" t="s">
        <v>160</v>
      </c>
      <c r="D1320" t="s">
        <v>55</v>
      </c>
      <c r="E1320" t="s">
        <v>3549</v>
      </c>
      <c r="F1320" t="s">
        <v>155</v>
      </c>
      <c r="G1320" t="s">
        <v>94</v>
      </c>
      <c r="H1320">
        <v>37</v>
      </c>
      <c r="I1320" t="s">
        <v>3550</v>
      </c>
      <c r="J1320" t="s">
        <v>28</v>
      </c>
      <c r="K1320" t="s">
        <v>42</v>
      </c>
      <c r="L1320" t="s">
        <v>91</v>
      </c>
      <c r="M1320" t="s">
        <v>95</v>
      </c>
      <c r="N1320" t="s">
        <v>81</v>
      </c>
      <c r="O1320" t="s">
        <v>35</v>
      </c>
      <c r="P1320">
        <v>2.9</v>
      </c>
      <c r="Q1320">
        <v>1200</v>
      </c>
      <c r="R1320">
        <v>84</v>
      </c>
      <c r="S1320" t="s">
        <v>78</v>
      </c>
      <c r="T1320" t="s">
        <v>30</v>
      </c>
      <c r="U1320" t="s">
        <v>5057</v>
      </c>
      <c r="V1320" t="s">
        <v>36</v>
      </c>
      <c r="W1320" t="s">
        <v>82</v>
      </c>
      <c r="X1320">
        <v>4</v>
      </c>
    </row>
    <row r="1321" spans="2:24">
      <c r="B1321" t="s">
        <v>1479</v>
      </c>
      <c r="C1321" t="s">
        <v>160</v>
      </c>
      <c r="D1321" t="s">
        <v>55</v>
      </c>
      <c r="E1321" t="s">
        <v>3549</v>
      </c>
      <c r="F1321" t="s">
        <v>155</v>
      </c>
      <c r="G1321" t="s">
        <v>94</v>
      </c>
      <c r="H1321">
        <v>37</v>
      </c>
      <c r="I1321" t="s">
        <v>3550</v>
      </c>
      <c r="J1321" t="s">
        <v>79</v>
      </c>
      <c r="K1321" t="s">
        <v>42</v>
      </c>
      <c r="L1321" t="s">
        <v>91</v>
      </c>
      <c r="M1321" t="s">
        <v>95</v>
      </c>
      <c r="N1321" t="s">
        <v>81</v>
      </c>
      <c r="O1321" t="s">
        <v>35</v>
      </c>
      <c r="P1321">
        <v>2.9</v>
      </c>
      <c r="Q1321">
        <v>1200</v>
      </c>
      <c r="R1321">
        <v>84</v>
      </c>
      <c r="S1321" t="s">
        <v>78</v>
      </c>
      <c r="T1321" t="s">
        <v>30</v>
      </c>
      <c r="U1321" t="s">
        <v>5058</v>
      </c>
      <c r="V1321" t="s">
        <v>36</v>
      </c>
      <c r="W1321" t="s">
        <v>82</v>
      </c>
      <c r="X1321">
        <v>4</v>
      </c>
    </row>
    <row r="1322" spans="2:24">
      <c r="B1322" t="s">
        <v>1480</v>
      </c>
      <c r="C1322" t="s">
        <v>160</v>
      </c>
      <c r="D1322" t="s">
        <v>55</v>
      </c>
      <c r="E1322" t="s">
        <v>3549</v>
      </c>
      <c r="F1322" t="s">
        <v>155</v>
      </c>
      <c r="G1322" t="s">
        <v>94</v>
      </c>
      <c r="H1322">
        <v>37</v>
      </c>
      <c r="I1322" t="s">
        <v>3550</v>
      </c>
      <c r="J1322" t="s">
        <v>30</v>
      </c>
      <c r="K1322" t="s">
        <v>42</v>
      </c>
      <c r="L1322" t="s">
        <v>91</v>
      </c>
      <c r="M1322" t="s">
        <v>95</v>
      </c>
      <c r="N1322" t="s">
        <v>81</v>
      </c>
      <c r="O1322" t="s">
        <v>35</v>
      </c>
      <c r="P1322">
        <v>2.9</v>
      </c>
      <c r="Q1322">
        <v>1200</v>
      </c>
      <c r="R1322">
        <v>84</v>
      </c>
      <c r="S1322" t="s">
        <v>78</v>
      </c>
      <c r="T1322" t="s">
        <v>30</v>
      </c>
      <c r="U1322" t="s">
        <v>5059</v>
      </c>
      <c r="V1322" t="s">
        <v>36</v>
      </c>
      <c r="W1322" t="s">
        <v>82</v>
      </c>
      <c r="X1322">
        <v>4</v>
      </c>
    </row>
    <row r="1323" spans="2:24">
      <c r="B1323" t="s">
        <v>1481</v>
      </c>
      <c r="C1323" t="s">
        <v>160</v>
      </c>
      <c r="D1323" t="s">
        <v>55</v>
      </c>
      <c r="E1323" t="s">
        <v>3549</v>
      </c>
      <c r="F1323" t="s">
        <v>155</v>
      </c>
      <c r="G1323" t="s">
        <v>94</v>
      </c>
      <c r="H1323">
        <v>39</v>
      </c>
      <c r="I1323" t="s">
        <v>3550</v>
      </c>
      <c r="J1323" t="s">
        <v>63</v>
      </c>
      <c r="K1323" t="s">
        <v>42</v>
      </c>
      <c r="L1323" t="s">
        <v>91</v>
      </c>
      <c r="M1323" t="s">
        <v>95</v>
      </c>
      <c r="N1323" t="s">
        <v>81</v>
      </c>
      <c r="O1323" t="s">
        <v>35</v>
      </c>
      <c r="P1323">
        <v>2.9</v>
      </c>
      <c r="Q1323">
        <v>1200</v>
      </c>
      <c r="R1323">
        <v>87</v>
      </c>
      <c r="S1323" t="s">
        <v>78</v>
      </c>
      <c r="T1323" t="s">
        <v>30</v>
      </c>
      <c r="U1323" t="s">
        <v>5060</v>
      </c>
      <c r="V1323" t="s">
        <v>36</v>
      </c>
      <c r="W1323" t="s">
        <v>82</v>
      </c>
      <c r="X1323">
        <v>4</v>
      </c>
    </row>
    <row r="1324" spans="2:24">
      <c r="B1324" t="s">
        <v>1482</v>
      </c>
      <c r="C1324" t="s">
        <v>160</v>
      </c>
      <c r="D1324" t="s">
        <v>55</v>
      </c>
      <c r="E1324" t="s">
        <v>3549</v>
      </c>
      <c r="F1324" t="s">
        <v>155</v>
      </c>
      <c r="G1324" t="s">
        <v>94</v>
      </c>
      <c r="H1324">
        <v>39</v>
      </c>
      <c r="I1324" t="s">
        <v>3550</v>
      </c>
      <c r="J1324" t="s">
        <v>28</v>
      </c>
      <c r="K1324" t="s">
        <v>42</v>
      </c>
      <c r="L1324" t="s">
        <v>91</v>
      </c>
      <c r="M1324" t="s">
        <v>95</v>
      </c>
      <c r="N1324" t="s">
        <v>81</v>
      </c>
      <c r="O1324" t="s">
        <v>35</v>
      </c>
      <c r="P1324">
        <v>2.9</v>
      </c>
      <c r="Q1324">
        <v>1200</v>
      </c>
      <c r="R1324">
        <v>87</v>
      </c>
      <c r="S1324" t="s">
        <v>78</v>
      </c>
      <c r="T1324" t="s">
        <v>30</v>
      </c>
      <c r="U1324" t="s">
        <v>5061</v>
      </c>
      <c r="V1324" t="s">
        <v>36</v>
      </c>
      <c r="W1324" t="s">
        <v>82</v>
      </c>
      <c r="X1324">
        <v>4</v>
      </c>
    </row>
    <row r="1325" spans="2:24">
      <c r="B1325" t="s">
        <v>1483</v>
      </c>
      <c r="C1325" t="s">
        <v>160</v>
      </c>
      <c r="D1325" t="s">
        <v>55</v>
      </c>
      <c r="E1325" t="s">
        <v>3549</v>
      </c>
      <c r="F1325" t="s">
        <v>155</v>
      </c>
      <c r="G1325" t="s">
        <v>94</v>
      </c>
      <c r="H1325">
        <v>39</v>
      </c>
      <c r="I1325" t="s">
        <v>3550</v>
      </c>
      <c r="J1325" t="s">
        <v>79</v>
      </c>
      <c r="K1325" t="s">
        <v>42</v>
      </c>
      <c r="L1325" t="s">
        <v>91</v>
      </c>
      <c r="M1325" t="s">
        <v>95</v>
      </c>
      <c r="N1325" t="s">
        <v>81</v>
      </c>
      <c r="O1325" t="s">
        <v>35</v>
      </c>
      <c r="P1325">
        <v>2.9</v>
      </c>
      <c r="Q1325">
        <v>1200</v>
      </c>
      <c r="R1325">
        <v>87</v>
      </c>
      <c r="S1325" t="s">
        <v>78</v>
      </c>
      <c r="T1325" t="s">
        <v>30</v>
      </c>
      <c r="U1325" t="s">
        <v>5062</v>
      </c>
      <c r="V1325" t="s">
        <v>36</v>
      </c>
      <c r="W1325" t="s">
        <v>82</v>
      </c>
      <c r="X1325">
        <v>4</v>
      </c>
    </row>
    <row r="1326" spans="2:24">
      <c r="B1326" t="s">
        <v>1484</v>
      </c>
      <c r="C1326" t="s">
        <v>160</v>
      </c>
      <c r="D1326" t="s">
        <v>55</v>
      </c>
      <c r="E1326" t="s">
        <v>3549</v>
      </c>
      <c r="F1326" t="s">
        <v>155</v>
      </c>
      <c r="G1326" t="s">
        <v>94</v>
      </c>
      <c r="H1326">
        <v>39</v>
      </c>
      <c r="I1326" t="s">
        <v>3550</v>
      </c>
      <c r="J1326" t="s">
        <v>30</v>
      </c>
      <c r="K1326" t="s">
        <v>42</v>
      </c>
      <c r="L1326" t="s">
        <v>91</v>
      </c>
      <c r="M1326" t="s">
        <v>95</v>
      </c>
      <c r="N1326" t="s">
        <v>81</v>
      </c>
      <c r="O1326" t="s">
        <v>35</v>
      </c>
      <c r="P1326">
        <v>2.9</v>
      </c>
      <c r="Q1326">
        <v>1200</v>
      </c>
      <c r="R1326">
        <v>87</v>
      </c>
      <c r="S1326" t="s">
        <v>78</v>
      </c>
      <c r="T1326" t="s">
        <v>30</v>
      </c>
      <c r="U1326" t="s">
        <v>5063</v>
      </c>
      <c r="V1326" t="s">
        <v>36</v>
      </c>
      <c r="W1326" t="s">
        <v>82</v>
      </c>
      <c r="X1326">
        <v>4</v>
      </c>
    </row>
    <row r="1327" spans="2:24">
      <c r="B1327" t="s">
        <v>1485</v>
      </c>
      <c r="C1327" t="s">
        <v>160</v>
      </c>
      <c r="D1327" t="s">
        <v>41</v>
      </c>
      <c r="E1327" t="s">
        <v>3549</v>
      </c>
      <c r="F1327" t="s">
        <v>155</v>
      </c>
      <c r="G1327" t="s">
        <v>96</v>
      </c>
      <c r="H1327">
        <v>18</v>
      </c>
      <c r="I1327" t="s">
        <v>3550</v>
      </c>
      <c r="J1327" t="s">
        <v>63</v>
      </c>
      <c r="K1327" t="s">
        <v>43</v>
      </c>
      <c r="L1327" t="s">
        <v>91</v>
      </c>
      <c r="M1327" t="s">
        <v>92</v>
      </c>
      <c r="N1327" t="s">
        <v>80</v>
      </c>
      <c r="O1327" t="s">
        <v>3552</v>
      </c>
      <c r="P1327">
        <v>1.7</v>
      </c>
      <c r="Q1327">
        <v>600</v>
      </c>
      <c r="R1327">
        <v>78</v>
      </c>
      <c r="S1327" t="s">
        <v>78</v>
      </c>
      <c r="T1327" t="s">
        <v>30</v>
      </c>
      <c r="U1327" t="s">
        <v>5064</v>
      </c>
      <c r="V1327" t="s">
        <v>36</v>
      </c>
      <c r="W1327" t="s">
        <v>82</v>
      </c>
      <c r="X1327">
        <v>4</v>
      </c>
    </row>
    <row r="1328" spans="2:24">
      <c r="B1328" t="s">
        <v>1486</v>
      </c>
      <c r="C1328" t="s">
        <v>160</v>
      </c>
      <c r="D1328" t="s">
        <v>41</v>
      </c>
      <c r="E1328" t="s">
        <v>3549</v>
      </c>
      <c r="F1328" t="s">
        <v>155</v>
      </c>
      <c r="G1328" t="s">
        <v>96</v>
      </c>
      <c r="H1328">
        <v>18</v>
      </c>
      <c r="I1328" t="s">
        <v>3550</v>
      </c>
      <c r="J1328" t="s">
        <v>28</v>
      </c>
      <c r="K1328" t="s">
        <v>43</v>
      </c>
      <c r="L1328" t="s">
        <v>91</v>
      </c>
      <c r="M1328" t="s">
        <v>92</v>
      </c>
      <c r="N1328" t="s">
        <v>80</v>
      </c>
      <c r="O1328" t="s">
        <v>3552</v>
      </c>
      <c r="P1328">
        <v>1.7</v>
      </c>
      <c r="Q1328">
        <v>600</v>
      </c>
      <c r="R1328">
        <v>78</v>
      </c>
      <c r="S1328" t="s">
        <v>78</v>
      </c>
      <c r="T1328" t="s">
        <v>30</v>
      </c>
      <c r="U1328" t="s">
        <v>5065</v>
      </c>
      <c r="V1328" t="s">
        <v>36</v>
      </c>
      <c r="W1328" t="s">
        <v>82</v>
      </c>
      <c r="X1328">
        <v>4</v>
      </c>
    </row>
    <row r="1329" spans="2:24">
      <c r="B1329" t="s">
        <v>1487</v>
      </c>
      <c r="C1329" t="s">
        <v>160</v>
      </c>
      <c r="D1329" t="s">
        <v>41</v>
      </c>
      <c r="E1329" t="s">
        <v>3549</v>
      </c>
      <c r="F1329" t="s">
        <v>155</v>
      </c>
      <c r="G1329" t="s">
        <v>96</v>
      </c>
      <c r="H1329">
        <v>18</v>
      </c>
      <c r="I1329" t="s">
        <v>3550</v>
      </c>
      <c r="J1329" t="s">
        <v>79</v>
      </c>
      <c r="K1329" t="s">
        <v>43</v>
      </c>
      <c r="L1329" t="s">
        <v>91</v>
      </c>
      <c r="M1329" t="s">
        <v>92</v>
      </c>
      <c r="N1329" t="s">
        <v>80</v>
      </c>
      <c r="O1329" t="s">
        <v>3552</v>
      </c>
      <c r="P1329">
        <v>1.7</v>
      </c>
      <c r="Q1329">
        <v>600</v>
      </c>
      <c r="R1329">
        <v>78</v>
      </c>
      <c r="S1329" t="s">
        <v>78</v>
      </c>
      <c r="T1329" t="s">
        <v>30</v>
      </c>
      <c r="U1329" t="s">
        <v>5066</v>
      </c>
      <c r="V1329" t="s">
        <v>36</v>
      </c>
      <c r="W1329" t="s">
        <v>82</v>
      </c>
      <c r="X1329">
        <v>4</v>
      </c>
    </row>
    <row r="1330" spans="2:24">
      <c r="B1330" t="s">
        <v>1488</v>
      </c>
      <c r="C1330" t="s">
        <v>160</v>
      </c>
      <c r="D1330" t="s">
        <v>41</v>
      </c>
      <c r="E1330" t="s">
        <v>3549</v>
      </c>
      <c r="F1330" t="s">
        <v>155</v>
      </c>
      <c r="G1330" t="s">
        <v>96</v>
      </c>
      <c r="H1330">
        <v>18</v>
      </c>
      <c r="I1330" t="s">
        <v>3550</v>
      </c>
      <c r="J1330" t="s">
        <v>30</v>
      </c>
      <c r="K1330" t="s">
        <v>43</v>
      </c>
      <c r="L1330" t="s">
        <v>91</v>
      </c>
      <c r="M1330" t="s">
        <v>92</v>
      </c>
      <c r="N1330" t="s">
        <v>80</v>
      </c>
      <c r="O1330" t="s">
        <v>3552</v>
      </c>
      <c r="P1330">
        <v>1.7</v>
      </c>
      <c r="Q1330">
        <v>600</v>
      </c>
      <c r="R1330">
        <v>78</v>
      </c>
      <c r="S1330" t="s">
        <v>78</v>
      </c>
      <c r="T1330" t="s">
        <v>30</v>
      </c>
      <c r="U1330" t="s">
        <v>5067</v>
      </c>
      <c r="V1330" t="s">
        <v>36</v>
      </c>
      <c r="W1330" t="s">
        <v>82</v>
      </c>
      <c r="X1330">
        <v>4</v>
      </c>
    </row>
    <row r="1331" spans="2:24">
      <c r="B1331" t="s">
        <v>1489</v>
      </c>
      <c r="C1331" t="s">
        <v>160</v>
      </c>
      <c r="D1331" t="s">
        <v>55</v>
      </c>
      <c r="E1331" t="s">
        <v>3549</v>
      </c>
      <c r="F1331" t="s">
        <v>155</v>
      </c>
      <c r="G1331" t="s">
        <v>96</v>
      </c>
      <c r="H1331">
        <v>19</v>
      </c>
      <c r="I1331" t="s">
        <v>3550</v>
      </c>
      <c r="J1331" t="s">
        <v>63</v>
      </c>
      <c r="K1331" t="s">
        <v>42</v>
      </c>
      <c r="L1331" t="s">
        <v>91</v>
      </c>
      <c r="M1331" t="s">
        <v>92</v>
      </c>
      <c r="N1331" t="s">
        <v>80</v>
      </c>
      <c r="O1331" t="s">
        <v>20</v>
      </c>
      <c r="P1331">
        <v>0.8</v>
      </c>
      <c r="Q1331">
        <v>600</v>
      </c>
      <c r="R1331">
        <v>81</v>
      </c>
      <c r="S1331" t="s">
        <v>78</v>
      </c>
      <c r="T1331" t="s">
        <v>30</v>
      </c>
      <c r="U1331" t="s">
        <v>5068</v>
      </c>
      <c r="V1331" t="s">
        <v>36</v>
      </c>
      <c r="W1331" t="s">
        <v>82</v>
      </c>
      <c r="X1331">
        <v>4</v>
      </c>
    </row>
    <row r="1332" spans="2:24">
      <c r="B1332" t="s">
        <v>1490</v>
      </c>
      <c r="C1332" t="s">
        <v>160</v>
      </c>
      <c r="D1332" t="s">
        <v>55</v>
      </c>
      <c r="E1332" t="s">
        <v>3549</v>
      </c>
      <c r="F1332" t="s">
        <v>155</v>
      </c>
      <c r="G1332" t="s">
        <v>96</v>
      </c>
      <c r="H1332">
        <v>19</v>
      </c>
      <c r="I1332" t="s">
        <v>3550</v>
      </c>
      <c r="J1332" t="s">
        <v>28</v>
      </c>
      <c r="K1332" t="s">
        <v>42</v>
      </c>
      <c r="L1332" t="s">
        <v>91</v>
      </c>
      <c r="M1332" t="s">
        <v>92</v>
      </c>
      <c r="N1332" t="s">
        <v>80</v>
      </c>
      <c r="O1332" t="s">
        <v>20</v>
      </c>
      <c r="P1332">
        <v>0.8</v>
      </c>
      <c r="Q1332">
        <v>600</v>
      </c>
      <c r="R1332">
        <v>81</v>
      </c>
      <c r="S1332" t="s">
        <v>78</v>
      </c>
      <c r="T1332" t="s">
        <v>30</v>
      </c>
      <c r="U1332" t="s">
        <v>5069</v>
      </c>
      <c r="V1332" t="s">
        <v>36</v>
      </c>
      <c r="W1332" t="s">
        <v>82</v>
      </c>
      <c r="X1332">
        <v>4</v>
      </c>
    </row>
    <row r="1333" spans="2:24">
      <c r="B1333" t="s">
        <v>1491</v>
      </c>
      <c r="C1333" t="s">
        <v>160</v>
      </c>
      <c r="D1333" t="s">
        <v>55</v>
      </c>
      <c r="E1333" t="s">
        <v>3549</v>
      </c>
      <c r="F1333" t="s">
        <v>155</v>
      </c>
      <c r="G1333" t="s">
        <v>96</v>
      </c>
      <c r="H1333">
        <v>19</v>
      </c>
      <c r="I1333" t="s">
        <v>3550</v>
      </c>
      <c r="J1333" t="s">
        <v>79</v>
      </c>
      <c r="K1333" t="s">
        <v>42</v>
      </c>
      <c r="L1333" t="s">
        <v>91</v>
      </c>
      <c r="M1333" t="s">
        <v>92</v>
      </c>
      <c r="N1333" t="s">
        <v>80</v>
      </c>
      <c r="O1333" t="s">
        <v>20</v>
      </c>
      <c r="P1333">
        <v>0.8</v>
      </c>
      <c r="Q1333">
        <v>600</v>
      </c>
      <c r="R1333">
        <v>81</v>
      </c>
      <c r="S1333" t="s">
        <v>78</v>
      </c>
      <c r="T1333" t="s">
        <v>30</v>
      </c>
      <c r="U1333" t="s">
        <v>5070</v>
      </c>
      <c r="V1333" t="s">
        <v>36</v>
      </c>
      <c r="W1333" t="s">
        <v>82</v>
      </c>
      <c r="X1333">
        <v>4</v>
      </c>
    </row>
    <row r="1334" spans="2:24">
      <c r="B1334" t="s">
        <v>1492</v>
      </c>
      <c r="C1334" t="s">
        <v>160</v>
      </c>
      <c r="D1334" t="s">
        <v>55</v>
      </c>
      <c r="E1334" t="s">
        <v>3549</v>
      </c>
      <c r="F1334" t="s">
        <v>155</v>
      </c>
      <c r="G1334" t="s">
        <v>96</v>
      </c>
      <c r="H1334">
        <v>19</v>
      </c>
      <c r="I1334" t="s">
        <v>3550</v>
      </c>
      <c r="J1334" t="s">
        <v>30</v>
      </c>
      <c r="K1334" t="s">
        <v>42</v>
      </c>
      <c r="L1334" t="s">
        <v>91</v>
      </c>
      <c r="M1334" t="s">
        <v>92</v>
      </c>
      <c r="N1334" t="s">
        <v>80</v>
      </c>
      <c r="O1334" t="s">
        <v>20</v>
      </c>
      <c r="P1334">
        <v>0.8</v>
      </c>
      <c r="Q1334">
        <v>600</v>
      </c>
      <c r="R1334">
        <v>81</v>
      </c>
      <c r="S1334" t="s">
        <v>78</v>
      </c>
      <c r="T1334" t="s">
        <v>30</v>
      </c>
      <c r="U1334" t="s">
        <v>5071</v>
      </c>
      <c r="V1334" t="s">
        <v>36</v>
      </c>
      <c r="W1334" t="s">
        <v>82</v>
      </c>
      <c r="X1334">
        <v>4</v>
      </c>
    </row>
    <row r="1335" spans="2:24">
      <c r="B1335" t="s">
        <v>1493</v>
      </c>
      <c r="C1335" t="s">
        <v>160</v>
      </c>
      <c r="D1335" t="s">
        <v>41</v>
      </c>
      <c r="E1335" t="s">
        <v>3549</v>
      </c>
      <c r="F1335" t="s">
        <v>155</v>
      </c>
      <c r="G1335" t="s">
        <v>96</v>
      </c>
      <c r="H1335">
        <v>24</v>
      </c>
      <c r="I1335" t="s">
        <v>3550</v>
      </c>
      <c r="J1335" t="s">
        <v>63</v>
      </c>
      <c r="K1335" t="s">
        <v>43</v>
      </c>
      <c r="L1335" t="s">
        <v>91</v>
      </c>
      <c r="M1335" t="s">
        <v>92</v>
      </c>
      <c r="N1335" t="s">
        <v>80</v>
      </c>
      <c r="O1335" t="s">
        <v>3552</v>
      </c>
      <c r="P1335">
        <v>1.7</v>
      </c>
      <c r="Q1335">
        <v>800</v>
      </c>
      <c r="R1335">
        <v>78</v>
      </c>
      <c r="S1335" t="s">
        <v>78</v>
      </c>
      <c r="T1335" t="s">
        <v>30</v>
      </c>
      <c r="U1335" t="s">
        <v>5072</v>
      </c>
      <c r="V1335" t="s">
        <v>36</v>
      </c>
      <c r="W1335" t="s">
        <v>82</v>
      </c>
      <c r="X1335">
        <v>4</v>
      </c>
    </row>
    <row r="1336" spans="2:24">
      <c r="B1336" t="s">
        <v>1494</v>
      </c>
      <c r="C1336" t="s">
        <v>160</v>
      </c>
      <c r="D1336" t="s">
        <v>41</v>
      </c>
      <c r="E1336" t="s">
        <v>3549</v>
      </c>
      <c r="F1336" t="s">
        <v>155</v>
      </c>
      <c r="G1336" t="s">
        <v>96</v>
      </c>
      <c r="H1336">
        <v>24</v>
      </c>
      <c r="I1336" t="s">
        <v>3550</v>
      </c>
      <c r="J1336" t="s">
        <v>28</v>
      </c>
      <c r="K1336" t="s">
        <v>43</v>
      </c>
      <c r="L1336" t="s">
        <v>91</v>
      </c>
      <c r="M1336" t="s">
        <v>92</v>
      </c>
      <c r="N1336" t="s">
        <v>80</v>
      </c>
      <c r="O1336" t="s">
        <v>3552</v>
      </c>
      <c r="P1336">
        <v>1.7</v>
      </c>
      <c r="Q1336">
        <v>800</v>
      </c>
      <c r="R1336">
        <v>78</v>
      </c>
      <c r="S1336" t="s">
        <v>78</v>
      </c>
      <c r="T1336" t="s">
        <v>30</v>
      </c>
      <c r="U1336" t="s">
        <v>5073</v>
      </c>
      <c r="V1336" t="s">
        <v>36</v>
      </c>
      <c r="W1336" t="s">
        <v>82</v>
      </c>
      <c r="X1336">
        <v>4</v>
      </c>
    </row>
    <row r="1337" spans="2:24">
      <c r="B1337" t="s">
        <v>1495</v>
      </c>
      <c r="C1337" t="s">
        <v>160</v>
      </c>
      <c r="D1337" t="s">
        <v>41</v>
      </c>
      <c r="E1337" t="s">
        <v>3549</v>
      </c>
      <c r="F1337" t="s">
        <v>155</v>
      </c>
      <c r="G1337" t="s">
        <v>96</v>
      </c>
      <c r="H1337">
        <v>24</v>
      </c>
      <c r="I1337" t="s">
        <v>3550</v>
      </c>
      <c r="J1337" t="s">
        <v>79</v>
      </c>
      <c r="K1337" t="s">
        <v>43</v>
      </c>
      <c r="L1337" t="s">
        <v>91</v>
      </c>
      <c r="M1337" t="s">
        <v>92</v>
      </c>
      <c r="N1337" t="s">
        <v>80</v>
      </c>
      <c r="O1337" t="s">
        <v>3552</v>
      </c>
      <c r="P1337">
        <v>1.7</v>
      </c>
      <c r="Q1337">
        <v>800</v>
      </c>
      <c r="R1337">
        <v>78</v>
      </c>
      <c r="S1337" t="s">
        <v>78</v>
      </c>
      <c r="T1337" t="s">
        <v>30</v>
      </c>
      <c r="U1337" t="s">
        <v>5074</v>
      </c>
      <c r="V1337" t="s">
        <v>36</v>
      </c>
      <c r="W1337" t="s">
        <v>82</v>
      </c>
      <c r="X1337">
        <v>4</v>
      </c>
    </row>
    <row r="1338" spans="2:24">
      <c r="B1338" t="s">
        <v>1496</v>
      </c>
      <c r="C1338" t="s">
        <v>160</v>
      </c>
      <c r="D1338" t="s">
        <v>41</v>
      </c>
      <c r="E1338" t="s">
        <v>3549</v>
      </c>
      <c r="F1338" t="s">
        <v>155</v>
      </c>
      <c r="G1338" t="s">
        <v>96</v>
      </c>
      <c r="H1338">
        <v>24</v>
      </c>
      <c r="I1338" t="s">
        <v>3550</v>
      </c>
      <c r="J1338" t="s">
        <v>30</v>
      </c>
      <c r="K1338" t="s">
        <v>43</v>
      </c>
      <c r="L1338" t="s">
        <v>91</v>
      </c>
      <c r="M1338" t="s">
        <v>92</v>
      </c>
      <c r="N1338" t="s">
        <v>80</v>
      </c>
      <c r="O1338" t="s">
        <v>3552</v>
      </c>
      <c r="P1338">
        <v>1.7</v>
      </c>
      <c r="Q1338">
        <v>800</v>
      </c>
      <c r="R1338">
        <v>78</v>
      </c>
      <c r="S1338" t="s">
        <v>78</v>
      </c>
      <c r="T1338" t="s">
        <v>30</v>
      </c>
      <c r="U1338" t="s">
        <v>5075</v>
      </c>
      <c r="V1338" t="s">
        <v>36</v>
      </c>
      <c r="W1338" t="s">
        <v>82</v>
      </c>
      <c r="X1338">
        <v>4</v>
      </c>
    </row>
    <row r="1339" spans="2:24">
      <c r="B1339" t="s">
        <v>1497</v>
      </c>
      <c r="C1339" t="s">
        <v>160</v>
      </c>
      <c r="D1339" t="s">
        <v>55</v>
      </c>
      <c r="E1339" t="s">
        <v>3549</v>
      </c>
      <c r="F1339" t="s">
        <v>155</v>
      </c>
      <c r="G1339" t="s">
        <v>96</v>
      </c>
      <c r="H1339">
        <v>25</v>
      </c>
      <c r="I1339" t="s">
        <v>3550</v>
      </c>
      <c r="J1339" t="s">
        <v>63</v>
      </c>
      <c r="K1339" t="s">
        <v>42</v>
      </c>
      <c r="L1339" t="s">
        <v>91</v>
      </c>
      <c r="M1339" t="s">
        <v>92</v>
      </c>
      <c r="N1339" t="s">
        <v>80</v>
      </c>
      <c r="O1339" t="s">
        <v>20</v>
      </c>
      <c r="P1339">
        <v>1.7</v>
      </c>
      <c r="Q1339">
        <v>800</v>
      </c>
      <c r="R1339">
        <v>81</v>
      </c>
      <c r="S1339" t="s">
        <v>78</v>
      </c>
      <c r="T1339" t="s">
        <v>30</v>
      </c>
      <c r="U1339" t="s">
        <v>5076</v>
      </c>
      <c r="V1339" t="s">
        <v>36</v>
      </c>
      <c r="W1339" t="s">
        <v>82</v>
      </c>
      <c r="X1339">
        <v>4</v>
      </c>
    </row>
    <row r="1340" spans="2:24">
      <c r="B1340" t="s">
        <v>1498</v>
      </c>
      <c r="C1340" t="s">
        <v>160</v>
      </c>
      <c r="D1340" t="s">
        <v>55</v>
      </c>
      <c r="E1340" t="s">
        <v>3549</v>
      </c>
      <c r="F1340" t="s">
        <v>155</v>
      </c>
      <c r="G1340" t="s">
        <v>96</v>
      </c>
      <c r="H1340">
        <v>25</v>
      </c>
      <c r="I1340" t="s">
        <v>3550</v>
      </c>
      <c r="J1340" t="s">
        <v>28</v>
      </c>
      <c r="K1340" t="s">
        <v>42</v>
      </c>
      <c r="L1340" t="s">
        <v>91</v>
      </c>
      <c r="M1340" t="s">
        <v>92</v>
      </c>
      <c r="N1340" t="s">
        <v>80</v>
      </c>
      <c r="O1340" t="s">
        <v>20</v>
      </c>
      <c r="P1340">
        <v>1.7</v>
      </c>
      <c r="Q1340">
        <v>800</v>
      </c>
      <c r="R1340">
        <v>81</v>
      </c>
      <c r="S1340" t="s">
        <v>78</v>
      </c>
      <c r="T1340" t="s">
        <v>30</v>
      </c>
      <c r="U1340" t="s">
        <v>5077</v>
      </c>
      <c r="V1340" t="s">
        <v>36</v>
      </c>
      <c r="W1340" t="s">
        <v>82</v>
      </c>
      <c r="X1340">
        <v>4</v>
      </c>
    </row>
    <row r="1341" spans="2:24">
      <c r="B1341" t="s">
        <v>1499</v>
      </c>
      <c r="C1341" t="s">
        <v>160</v>
      </c>
      <c r="D1341" t="s">
        <v>55</v>
      </c>
      <c r="E1341" t="s">
        <v>3549</v>
      </c>
      <c r="F1341" t="s">
        <v>155</v>
      </c>
      <c r="G1341" t="s">
        <v>96</v>
      </c>
      <c r="H1341">
        <v>25</v>
      </c>
      <c r="I1341" t="s">
        <v>3550</v>
      </c>
      <c r="J1341" t="s">
        <v>79</v>
      </c>
      <c r="K1341" t="s">
        <v>42</v>
      </c>
      <c r="L1341" t="s">
        <v>91</v>
      </c>
      <c r="M1341" t="s">
        <v>92</v>
      </c>
      <c r="N1341" t="s">
        <v>80</v>
      </c>
      <c r="O1341" t="s">
        <v>20</v>
      </c>
      <c r="P1341">
        <v>1.7</v>
      </c>
      <c r="Q1341">
        <v>800</v>
      </c>
      <c r="R1341">
        <v>81</v>
      </c>
      <c r="S1341" t="s">
        <v>78</v>
      </c>
      <c r="T1341" t="s">
        <v>30</v>
      </c>
      <c r="U1341" t="s">
        <v>5078</v>
      </c>
      <c r="V1341" t="s">
        <v>36</v>
      </c>
      <c r="W1341" t="s">
        <v>82</v>
      </c>
      <c r="X1341">
        <v>4</v>
      </c>
    </row>
    <row r="1342" spans="2:24">
      <c r="B1342" t="s">
        <v>1500</v>
      </c>
      <c r="C1342" t="s">
        <v>160</v>
      </c>
      <c r="D1342" t="s">
        <v>55</v>
      </c>
      <c r="E1342" t="s">
        <v>3549</v>
      </c>
      <c r="F1342" t="s">
        <v>155</v>
      </c>
      <c r="G1342" t="s">
        <v>96</v>
      </c>
      <c r="H1342">
        <v>25</v>
      </c>
      <c r="I1342" t="s">
        <v>3550</v>
      </c>
      <c r="J1342" t="s">
        <v>30</v>
      </c>
      <c r="K1342" t="s">
        <v>42</v>
      </c>
      <c r="L1342" t="s">
        <v>91</v>
      </c>
      <c r="M1342" t="s">
        <v>92</v>
      </c>
      <c r="N1342" t="s">
        <v>80</v>
      </c>
      <c r="O1342" t="s">
        <v>20</v>
      </c>
      <c r="P1342">
        <v>1.7</v>
      </c>
      <c r="Q1342">
        <v>800</v>
      </c>
      <c r="R1342">
        <v>81</v>
      </c>
      <c r="S1342" t="s">
        <v>78</v>
      </c>
      <c r="T1342" t="s">
        <v>30</v>
      </c>
      <c r="U1342" t="s">
        <v>5079</v>
      </c>
      <c r="V1342" t="s">
        <v>36</v>
      </c>
      <c r="W1342" t="s">
        <v>82</v>
      </c>
      <c r="X1342">
        <v>4</v>
      </c>
    </row>
    <row r="1343" spans="2:24">
      <c r="B1343" t="s">
        <v>1501</v>
      </c>
      <c r="C1343" t="s">
        <v>160</v>
      </c>
      <c r="D1343" t="s">
        <v>41</v>
      </c>
      <c r="E1343" t="s">
        <v>3549</v>
      </c>
      <c r="F1343" t="s">
        <v>155</v>
      </c>
      <c r="G1343" t="s">
        <v>96</v>
      </c>
      <c r="H1343">
        <v>30</v>
      </c>
      <c r="I1343" t="s">
        <v>3550</v>
      </c>
      <c r="J1343" t="s">
        <v>63</v>
      </c>
      <c r="K1343" t="s">
        <v>43</v>
      </c>
      <c r="L1343" t="s">
        <v>91</v>
      </c>
      <c r="M1343" t="s">
        <v>92</v>
      </c>
      <c r="N1343" t="s">
        <v>80</v>
      </c>
      <c r="O1343" t="s">
        <v>20</v>
      </c>
      <c r="P1343">
        <v>2</v>
      </c>
      <c r="Q1343">
        <v>1000</v>
      </c>
      <c r="R1343">
        <v>81</v>
      </c>
      <c r="S1343" t="s">
        <v>78</v>
      </c>
      <c r="T1343" t="s">
        <v>30</v>
      </c>
      <c r="U1343" t="s">
        <v>5080</v>
      </c>
      <c r="V1343" t="s">
        <v>36</v>
      </c>
      <c r="W1343" t="s">
        <v>82</v>
      </c>
      <c r="X1343">
        <v>4</v>
      </c>
    </row>
    <row r="1344" spans="2:24">
      <c r="B1344" t="s">
        <v>1502</v>
      </c>
      <c r="C1344" t="s">
        <v>160</v>
      </c>
      <c r="D1344" t="s">
        <v>41</v>
      </c>
      <c r="E1344" t="s">
        <v>3549</v>
      </c>
      <c r="F1344" t="s">
        <v>155</v>
      </c>
      <c r="G1344" t="s">
        <v>96</v>
      </c>
      <c r="H1344">
        <v>30</v>
      </c>
      <c r="I1344" t="s">
        <v>3550</v>
      </c>
      <c r="J1344" t="s">
        <v>28</v>
      </c>
      <c r="K1344" t="s">
        <v>43</v>
      </c>
      <c r="L1344" t="s">
        <v>91</v>
      </c>
      <c r="M1344" t="s">
        <v>92</v>
      </c>
      <c r="N1344" t="s">
        <v>80</v>
      </c>
      <c r="O1344" t="s">
        <v>20</v>
      </c>
      <c r="P1344">
        <v>2</v>
      </c>
      <c r="Q1344">
        <v>1000</v>
      </c>
      <c r="R1344">
        <v>81</v>
      </c>
      <c r="S1344" t="s">
        <v>78</v>
      </c>
      <c r="T1344" t="s">
        <v>30</v>
      </c>
      <c r="U1344" t="s">
        <v>5081</v>
      </c>
      <c r="V1344" t="s">
        <v>36</v>
      </c>
      <c r="W1344" t="s">
        <v>82</v>
      </c>
      <c r="X1344">
        <v>4</v>
      </c>
    </row>
    <row r="1345" spans="2:24">
      <c r="B1345" t="s">
        <v>1503</v>
      </c>
      <c r="C1345" t="s">
        <v>160</v>
      </c>
      <c r="D1345" t="s">
        <v>41</v>
      </c>
      <c r="E1345" t="s">
        <v>3549</v>
      </c>
      <c r="F1345" t="s">
        <v>155</v>
      </c>
      <c r="G1345" t="s">
        <v>96</v>
      </c>
      <c r="H1345">
        <v>30</v>
      </c>
      <c r="I1345" t="s">
        <v>3550</v>
      </c>
      <c r="J1345" t="s">
        <v>79</v>
      </c>
      <c r="K1345" t="s">
        <v>43</v>
      </c>
      <c r="L1345" t="s">
        <v>91</v>
      </c>
      <c r="M1345" t="s">
        <v>92</v>
      </c>
      <c r="N1345" t="s">
        <v>80</v>
      </c>
      <c r="O1345" t="s">
        <v>20</v>
      </c>
      <c r="P1345">
        <v>2</v>
      </c>
      <c r="Q1345">
        <v>1000</v>
      </c>
      <c r="R1345">
        <v>81</v>
      </c>
      <c r="S1345" t="s">
        <v>78</v>
      </c>
      <c r="T1345" t="s">
        <v>30</v>
      </c>
      <c r="U1345" t="s">
        <v>5082</v>
      </c>
      <c r="V1345" t="s">
        <v>36</v>
      </c>
      <c r="W1345" t="s">
        <v>82</v>
      </c>
      <c r="X1345">
        <v>4</v>
      </c>
    </row>
    <row r="1346" spans="2:24">
      <c r="B1346" t="s">
        <v>1504</v>
      </c>
      <c r="C1346" t="s">
        <v>160</v>
      </c>
      <c r="D1346" t="s">
        <v>41</v>
      </c>
      <c r="E1346" t="s">
        <v>3549</v>
      </c>
      <c r="F1346" t="s">
        <v>155</v>
      </c>
      <c r="G1346" t="s">
        <v>96</v>
      </c>
      <c r="H1346">
        <v>30</v>
      </c>
      <c r="I1346" t="s">
        <v>3550</v>
      </c>
      <c r="J1346" t="s">
        <v>30</v>
      </c>
      <c r="K1346" t="s">
        <v>43</v>
      </c>
      <c r="L1346" t="s">
        <v>91</v>
      </c>
      <c r="M1346" t="s">
        <v>92</v>
      </c>
      <c r="N1346" t="s">
        <v>80</v>
      </c>
      <c r="O1346" t="s">
        <v>20</v>
      </c>
      <c r="P1346">
        <v>2</v>
      </c>
      <c r="Q1346">
        <v>1000</v>
      </c>
      <c r="R1346">
        <v>81</v>
      </c>
      <c r="S1346" t="s">
        <v>78</v>
      </c>
      <c r="T1346" t="s">
        <v>30</v>
      </c>
      <c r="U1346" t="s">
        <v>5083</v>
      </c>
      <c r="V1346" t="s">
        <v>36</v>
      </c>
      <c r="W1346" t="s">
        <v>82</v>
      </c>
      <c r="X1346">
        <v>4</v>
      </c>
    </row>
    <row r="1347" spans="2:24">
      <c r="B1347" t="s">
        <v>1505</v>
      </c>
      <c r="C1347" t="s">
        <v>160</v>
      </c>
      <c r="D1347" t="s">
        <v>55</v>
      </c>
      <c r="E1347" t="s">
        <v>3549</v>
      </c>
      <c r="F1347" t="s">
        <v>155</v>
      </c>
      <c r="G1347" t="s">
        <v>96</v>
      </c>
      <c r="H1347">
        <v>31</v>
      </c>
      <c r="I1347" t="s">
        <v>3550</v>
      </c>
      <c r="J1347" t="s">
        <v>63</v>
      </c>
      <c r="K1347" t="s">
        <v>42</v>
      </c>
      <c r="L1347" t="s">
        <v>91</v>
      </c>
      <c r="M1347" t="s">
        <v>92</v>
      </c>
      <c r="N1347" t="s">
        <v>80</v>
      </c>
      <c r="O1347" t="s">
        <v>20</v>
      </c>
      <c r="P1347">
        <v>2.2000000000000002</v>
      </c>
      <c r="Q1347">
        <v>1000</v>
      </c>
      <c r="R1347">
        <v>84</v>
      </c>
      <c r="S1347" t="s">
        <v>78</v>
      </c>
      <c r="T1347" t="s">
        <v>30</v>
      </c>
      <c r="U1347" t="s">
        <v>5084</v>
      </c>
      <c r="V1347" t="s">
        <v>36</v>
      </c>
      <c r="W1347" t="s">
        <v>82</v>
      </c>
      <c r="X1347">
        <v>4</v>
      </c>
    </row>
    <row r="1348" spans="2:24">
      <c r="B1348" t="s">
        <v>1506</v>
      </c>
      <c r="C1348" t="s">
        <v>160</v>
      </c>
      <c r="D1348" t="s">
        <v>55</v>
      </c>
      <c r="E1348" t="s">
        <v>3549</v>
      </c>
      <c r="F1348" t="s">
        <v>155</v>
      </c>
      <c r="G1348" t="s">
        <v>96</v>
      </c>
      <c r="H1348">
        <v>31</v>
      </c>
      <c r="I1348" t="s">
        <v>3550</v>
      </c>
      <c r="J1348" t="s">
        <v>28</v>
      </c>
      <c r="K1348" t="s">
        <v>42</v>
      </c>
      <c r="L1348" t="s">
        <v>91</v>
      </c>
      <c r="M1348" t="s">
        <v>92</v>
      </c>
      <c r="N1348" t="s">
        <v>80</v>
      </c>
      <c r="O1348" t="s">
        <v>20</v>
      </c>
      <c r="P1348">
        <v>2.2000000000000002</v>
      </c>
      <c r="Q1348">
        <v>1000</v>
      </c>
      <c r="R1348">
        <v>84</v>
      </c>
      <c r="S1348" t="s">
        <v>78</v>
      </c>
      <c r="T1348" t="s">
        <v>30</v>
      </c>
      <c r="U1348" t="s">
        <v>5085</v>
      </c>
      <c r="V1348" t="s">
        <v>36</v>
      </c>
      <c r="W1348" t="s">
        <v>82</v>
      </c>
      <c r="X1348">
        <v>4</v>
      </c>
    </row>
    <row r="1349" spans="2:24">
      <c r="B1349" t="s">
        <v>1507</v>
      </c>
      <c r="C1349" t="s">
        <v>160</v>
      </c>
      <c r="D1349" t="s">
        <v>55</v>
      </c>
      <c r="E1349" t="s">
        <v>3549</v>
      </c>
      <c r="F1349" t="s">
        <v>155</v>
      </c>
      <c r="G1349" t="s">
        <v>96</v>
      </c>
      <c r="H1349">
        <v>31</v>
      </c>
      <c r="I1349" t="s">
        <v>3550</v>
      </c>
      <c r="J1349" t="s">
        <v>79</v>
      </c>
      <c r="K1349" t="s">
        <v>42</v>
      </c>
      <c r="L1349" t="s">
        <v>91</v>
      </c>
      <c r="M1349" t="s">
        <v>92</v>
      </c>
      <c r="N1349" t="s">
        <v>80</v>
      </c>
      <c r="O1349" t="s">
        <v>20</v>
      </c>
      <c r="P1349">
        <v>2.2000000000000002</v>
      </c>
      <c r="Q1349">
        <v>1000</v>
      </c>
      <c r="R1349">
        <v>84</v>
      </c>
      <c r="S1349" t="s">
        <v>78</v>
      </c>
      <c r="T1349" t="s">
        <v>30</v>
      </c>
      <c r="U1349" t="s">
        <v>5086</v>
      </c>
      <c r="V1349" t="s">
        <v>36</v>
      </c>
      <c r="W1349" t="s">
        <v>82</v>
      </c>
      <c r="X1349">
        <v>4</v>
      </c>
    </row>
    <row r="1350" spans="2:24">
      <c r="B1350" t="s">
        <v>1508</v>
      </c>
      <c r="C1350" t="s">
        <v>160</v>
      </c>
      <c r="D1350" t="s">
        <v>55</v>
      </c>
      <c r="E1350" t="s">
        <v>3549</v>
      </c>
      <c r="F1350" t="s">
        <v>155</v>
      </c>
      <c r="G1350" t="s">
        <v>96</v>
      </c>
      <c r="H1350">
        <v>31</v>
      </c>
      <c r="I1350" t="s">
        <v>3550</v>
      </c>
      <c r="J1350" t="s">
        <v>30</v>
      </c>
      <c r="K1350" t="s">
        <v>42</v>
      </c>
      <c r="L1350" t="s">
        <v>91</v>
      </c>
      <c r="M1350" t="s">
        <v>92</v>
      </c>
      <c r="N1350" t="s">
        <v>80</v>
      </c>
      <c r="O1350" t="s">
        <v>20</v>
      </c>
      <c r="P1350">
        <v>2.2000000000000002</v>
      </c>
      <c r="Q1350">
        <v>1000</v>
      </c>
      <c r="R1350">
        <v>84</v>
      </c>
      <c r="S1350" t="s">
        <v>78</v>
      </c>
      <c r="T1350" t="s">
        <v>30</v>
      </c>
      <c r="U1350" t="s">
        <v>5087</v>
      </c>
      <c r="V1350" t="s">
        <v>36</v>
      </c>
      <c r="W1350" t="s">
        <v>82</v>
      </c>
      <c r="X1350">
        <v>4</v>
      </c>
    </row>
    <row r="1351" spans="2:24">
      <c r="B1351" t="s">
        <v>1509</v>
      </c>
      <c r="C1351" t="s">
        <v>160</v>
      </c>
      <c r="D1351" t="s">
        <v>41</v>
      </c>
      <c r="E1351" t="s">
        <v>3549</v>
      </c>
      <c r="F1351" t="s">
        <v>155</v>
      </c>
      <c r="G1351" t="s">
        <v>96</v>
      </c>
      <c r="H1351">
        <v>36</v>
      </c>
      <c r="I1351" t="s">
        <v>3550</v>
      </c>
      <c r="J1351" t="s">
        <v>63</v>
      </c>
      <c r="K1351" t="s">
        <v>43</v>
      </c>
      <c r="L1351" t="s">
        <v>91</v>
      </c>
      <c r="M1351" t="s">
        <v>92</v>
      </c>
      <c r="N1351" t="s">
        <v>80</v>
      </c>
      <c r="O1351" t="s">
        <v>20</v>
      </c>
      <c r="P1351">
        <v>2</v>
      </c>
      <c r="Q1351">
        <v>1200</v>
      </c>
      <c r="R1351">
        <v>81</v>
      </c>
      <c r="S1351" t="s">
        <v>78</v>
      </c>
      <c r="T1351" t="s">
        <v>30</v>
      </c>
      <c r="U1351" t="s">
        <v>5088</v>
      </c>
      <c r="V1351" t="s">
        <v>36</v>
      </c>
      <c r="W1351" t="s">
        <v>82</v>
      </c>
      <c r="X1351">
        <v>4</v>
      </c>
    </row>
    <row r="1352" spans="2:24">
      <c r="B1352" t="s">
        <v>1510</v>
      </c>
      <c r="C1352" t="s">
        <v>160</v>
      </c>
      <c r="D1352" t="s">
        <v>41</v>
      </c>
      <c r="E1352" t="s">
        <v>3549</v>
      </c>
      <c r="F1352" t="s">
        <v>155</v>
      </c>
      <c r="G1352" t="s">
        <v>96</v>
      </c>
      <c r="H1352">
        <v>36</v>
      </c>
      <c r="I1352" t="s">
        <v>3550</v>
      </c>
      <c r="J1352" t="s">
        <v>28</v>
      </c>
      <c r="K1352" t="s">
        <v>43</v>
      </c>
      <c r="L1352" t="s">
        <v>91</v>
      </c>
      <c r="M1352" t="s">
        <v>92</v>
      </c>
      <c r="N1352" t="s">
        <v>80</v>
      </c>
      <c r="O1352" t="s">
        <v>20</v>
      </c>
      <c r="P1352">
        <v>2</v>
      </c>
      <c r="Q1352">
        <v>1200</v>
      </c>
      <c r="R1352">
        <v>81</v>
      </c>
      <c r="S1352" t="s">
        <v>78</v>
      </c>
      <c r="T1352" t="s">
        <v>30</v>
      </c>
      <c r="U1352" t="s">
        <v>5089</v>
      </c>
      <c r="V1352" t="s">
        <v>36</v>
      </c>
      <c r="W1352" t="s">
        <v>82</v>
      </c>
      <c r="X1352">
        <v>4</v>
      </c>
    </row>
    <row r="1353" spans="2:24">
      <c r="B1353" t="s">
        <v>1511</v>
      </c>
      <c r="C1353" t="s">
        <v>160</v>
      </c>
      <c r="D1353" t="s">
        <v>41</v>
      </c>
      <c r="E1353" t="s">
        <v>3549</v>
      </c>
      <c r="F1353" t="s">
        <v>155</v>
      </c>
      <c r="G1353" t="s">
        <v>96</v>
      </c>
      <c r="H1353">
        <v>36</v>
      </c>
      <c r="I1353" t="s">
        <v>3550</v>
      </c>
      <c r="J1353" t="s">
        <v>79</v>
      </c>
      <c r="K1353" t="s">
        <v>43</v>
      </c>
      <c r="L1353" t="s">
        <v>91</v>
      </c>
      <c r="M1353" t="s">
        <v>92</v>
      </c>
      <c r="N1353" t="s">
        <v>80</v>
      </c>
      <c r="O1353" t="s">
        <v>20</v>
      </c>
      <c r="P1353">
        <v>2</v>
      </c>
      <c r="Q1353">
        <v>1200</v>
      </c>
      <c r="R1353">
        <v>81</v>
      </c>
      <c r="S1353" t="s">
        <v>78</v>
      </c>
      <c r="T1353" t="s">
        <v>30</v>
      </c>
      <c r="U1353" t="s">
        <v>5090</v>
      </c>
      <c r="V1353" t="s">
        <v>36</v>
      </c>
      <c r="W1353" t="s">
        <v>82</v>
      </c>
      <c r="X1353">
        <v>4</v>
      </c>
    </row>
    <row r="1354" spans="2:24">
      <c r="B1354" t="s">
        <v>1512</v>
      </c>
      <c r="C1354" t="s">
        <v>160</v>
      </c>
      <c r="D1354" t="s">
        <v>41</v>
      </c>
      <c r="E1354" t="s">
        <v>3549</v>
      </c>
      <c r="F1354" t="s">
        <v>155</v>
      </c>
      <c r="G1354" t="s">
        <v>96</v>
      </c>
      <c r="H1354">
        <v>36</v>
      </c>
      <c r="I1354" t="s">
        <v>3550</v>
      </c>
      <c r="J1354" t="s">
        <v>30</v>
      </c>
      <c r="K1354" t="s">
        <v>43</v>
      </c>
      <c r="L1354" t="s">
        <v>91</v>
      </c>
      <c r="M1354" t="s">
        <v>92</v>
      </c>
      <c r="N1354" t="s">
        <v>80</v>
      </c>
      <c r="O1354" t="s">
        <v>20</v>
      </c>
      <c r="P1354">
        <v>2</v>
      </c>
      <c r="Q1354">
        <v>1200</v>
      </c>
      <c r="R1354">
        <v>81</v>
      </c>
      <c r="S1354" t="s">
        <v>78</v>
      </c>
      <c r="T1354" t="s">
        <v>30</v>
      </c>
      <c r="U1354" t="s">
        <v>5091</v>
      </c>
      <c r="V1354" t="s">
        <v>36</v>
      </c>
      <c r="W1354" t="s">
        <v>82</v>
      </c>
      <c r="X1354">
        <v>4</v>
      </c>
    </row>
    <row r="1355" spans="2:24">
      <c r="B1355" t="s">
        <v>1513</v>
      </c>
      <c r="C1355" t="s">
        <v>160</v>
      </c>
      <c r="D1355" t="s">
        <v>55</v>
      </c>
      <c r="E1355" t="s">
        <v>3549</v>
      </c>
      <c r="F1355" t="s">
        <v>155</v>
      </c>
      <c r="G1355" t="s">
        <v>96</v>
      </c>
      <c r="H1355">
        <v>37</v>
      </c>
      <c r="I1355" t="s">
        <v>3550</v>
      </c>
      <c r="J1355" t="s">
        <v>63</v>
      </c>
      <c r="K1355" t="s">
        <v>42</v>
      </c>
      <c r="L1355" t="s">
        <v>91</v>
      </c>
      <c r="M1355" t="s">
        <v>92</v>
      </c>
      <c r="N1355" t="s">
        <v>80</v>
      </c>
      <c r="O1355" t="s">
        <v>35</v>
      </c>
      <c r="P1355">
        <v>2.9</v>
      </c>
      <c r="Q1355">
        <v>1200</v>
      </c>
      <c r="R1355">
        <v>84</v>
      </c>
      <c r="S1355" t="s">
        <v>78</v>
      </c>
      <c r="T1355" t="s">
        <v>30</v>
      </c>
      <c r="U1355" t="s">
        <v>5092</v>
      </c>
      <c r="V1355" t="s">
        <v>36</v>
      </c>
      <c r="W1355" t="s">
        <v>82</v>
      </c>
      <c r="X1355">
        <v>4</v>
      </c>
    </row>
    <row r="1356" spans="2:24">
      <c r="B1356" t="s">
        <v>1514</v>
      </c>
      <c r="C1356" t="s">
        <v>160</v>
      </c>
      <c r="D1356" t="s">
        <v>55</v>
      </c>
      <c r="E1356" t="s">
        <v>3549</v>
      </c>
      <c r="F1356" t="s">
        <v>155</v>
      </c>
      <c r="G1356" t="s">
        <v>96</v>
      </c>
      <c r="H1356">
        <v>37</v>
      </c>
      <c r="I1356" t="s">
        <v>3550</v>
      </c>
      <c r="J1356" t="s">
        <v>28</v>
      </c>
      <c r="K1356" t="s">
        <v>42</v>
      </c>
      <c r="L1356" t="s">
        <v>91</v>
      </c>
      <c r="M1356" t="s">
        <v>92</v>
      </c>
      <c r="N1356" t="s">
        <v>80</v>
      </c>
      <c r="O1356" t="s">
        <v>35</v>
      </c>
      <c r="P1356">
        <v>2.9</v>
      </c>
      <c r="Q1356">
        <v>1200</v>
      </c>
      <c r="R1356">
        <v>84</v>
      </c>
      <c r="S1356" t="s">
        <v>78</v>
      </c>
      <c r="T1356" t="s">
        <v>30</v>
      </c>
      <c r="U1356" t="s">
        <v>5093</v>
      </c>
      <c r="V1356" t="s">
        <v>36</v>
      </c>
      <c r="W1356" t="s">
        <v>82</v>
      </c>
      <c r="X1356">
        <v>4</v>
      </c>
    </row>
    <row r="1357" spans="2:24">
      <c r="B1357" t="s">
        <v>1515</v>
      </c>
      <c r="C1357" t="s">
        <v>160</v>
      </c>
      <c r="D1357" t="s">
        <v>55</v>
      </c>
      <c r="E1357" t="s">
        <v>3549</v>
      </c>
      <c r="F1357" t="s">
        <v>155</v>
      </c>
      <c r="G1357" t="s">
        <v>96</v>
      </c>
      <c r="H1357">
        <v>37</v>
      </c>
      <c r="I1357" t="s">
        <v>3550</v>
      </c>
      <c r="J1357" t="s">
        <v>79</v>
      </c>
      <c r="K1357" t="s">
        <v>42</v>
      </c>
      <c r="L1357" t="s">
        <v>91</v>
      </c>
      <c r="M1357" t="s">
        <v>92</v>
      </c>
      <c r="N1357" t="s">
        <v>80</v>
      </c>
      <c r="O1357" t="s">
        <v>35</v>
      </c>
      <c r="P1357">
        <v>2.9</v>
      </c>
      <c r="Q1357">
        <v>1200</v>
      </c>
      <c r="R1357">
        <v>84</v>
      </c>
      <c r="S1357" t="s">
        <v>78</v>
      </c>
      <c r="T1357" t="s">
        <v>30</v>
      </c>
      <c r="U1357" t="s">
        <v>5094</v>
      </c>
      <c r="V1357" t="s">
        <v>36</v>
      </c>
      <c r="W1357" t="s">
        <v>82</v>
      </c>
      <c r="X1357">
        <v>4</v>
      </c>
    </row>
    <row r="1358" spans="2:24">
      <c r="B1358" t="s">
        <v>1516</v>
      </c>
      <c r="C1358" t="s">
        <v>160</v>
      </c>
      <c r="D1358" t="s">
        <v>55</v>
      </c>
      <c r="E1358" t="s">
        <v>3549</v>
      </c>
      <c r="F1358" t="s">
        <v>155</v>
      </c>
      <c r="G1358" t="s">
        <v>96</v>
      </c>
      <c r="H1358">
        <v>37</v>
      </c>
      <c r="I1358" t="s">
        <v>3550</v>
      </c>
      <c r="J1358" t="s">
        <v>30</v>
      </c>
      <c r="K1358" t="s">
        <v>42</v>
      </c>
      <c r="L1358" t="s">
        <v>91</v>
      </c>
      <c r="M1358" t="s">
        <v>92</v>
      </c>
      <c r="N1358" t="s">
        <v>80</v>
      </c>
      <c r="O1358" t="s">
        <v>35</v>
      </c>
      <c r="P1358">
        <v>2.9</v>
      </c>
      <c r="Q1358">
        <v>1200</v>
      </c>
      <c r="R1358">
        <v>84</v>
      </c>
      <c r="S1358" t="s">
        <v>78</v>
      </c>
      <c r="T1358" t="s">
        <v>30</v>
      </c>
      <c r="U1358" t="s">
        <v>5095</v>
      </c>
      <c r="V1358" t="s">
        <v>36</v>
      </c>
      <c r="W1358" t="s">
        <v>82</v>
      </c>
      <c r="X1358">
        <v>4</v>
      </c>
    </row>
    <row r="1359" spans="2:24">
      <c r="B1359" t="s">
        <v>1517</v>
      </c>
      <c r="C1359" t="s">
        <v>160</v>
      </c>
      <c r="D1359" t="s">
        <v>55</v>
      </c>
      <c r="E1359" t="s">
        <v>3549</v>
      </c>
      <c r="F1359" t="s">
        <v>155</v>
      </c>
      <c r="G1359" t="s">
        <v>96</v>
      </c>
      <c r="H1359">
        <v>39</v>
      </c>
      <c r="I1359" t="s">
        <v>3550</v>
      </c>
      <c r="J1359" t="s">
        <v>63</v>
      </c>
      <c r="K1359" t="s">
        <v>42</v>
      </c>
      <c r="L1359" t="s">
        <v>91</v>
      </c>
      <c r="M1359" t="s">
        <v>92</v>
      </c>
      <c r="N1359" t="s">
        <v>80</v>
      </c>
      <c r="O1359" t="s">
        <v>35</v>
      </c>
      <c r="P1359">
        <v>2.9</v>
      </c>
      <c r="Q1359">
        <v>1200</v>
      </c>
      <c r="R1359">
        <v>87</v>
      </c>
      <c r="S1359" t="s">
        <v>78</v>
      </c>
      <c r="T1359" t="s">
        <v>30</v>
      </c>
      <c r="U1359" t="s">
        <v>5096</v>
      </c>
      <c r="V1359" t="s">
        <v>36</v>
      </c>
      <c r="W1359" t="s">
        <v>82</v>
      </c>
      <c r="X1359">
        <v>4</v>
      </c>
    </row>
    <row r="1360" spans="2:24">
      <c r="B1360" t="s">
        <v>1518</v>
      </c>
      <c r="C1360" t="s">
        <v>160</v>
      </c>
      <c r="D1360" t="s">
        <v>55</v>
      </c>
      <c r="E1360" t="s">
        <v>3549</v>
      </c>
      <c r="F1360" t="s">
        <v>155</v>
      </c>
      <c r="G1360" t="s">
        <v>96</v>
      </c>
      <c r="H1360">
        <v>39</v>
      </c>
      <c r="I1360" t="s">
        <v>3550</v>
      </c>
      <c r="J1360" t="s">
        <v>28</v>
      </c>
      <c r="K1360" t="s">
        <v>42</v>
      </c>
      <c r="L1360" t="s">
        <v>91</v>
      </c>
      <c r="M1360" t="s">
        <v>92</v>
      </c>
      <c r="N1360" t="s">
        <v>80</v>
      </c>
      <c r="O1360" t="s">
        <v>35</v>
      </c>
      <c r="P1360">
        <v>2.9</v>
      </c>
      <c r="Q1360">
        <v>1200</v>
      </c>
      <c r="R1360">
        <v>87</v>
      </c>
      <c r="S1360" t="s">
        <v>78</v>
      </c>
      <c r="T1360" t="s">
        <v>30</v>
      </c>
      <c r="U1360" t="s">
        <v>5097</v>
      </c>
      <c r="V1360" t="s">
        <v>36</v>
      </c>
      <c r="W1360" t="s">
        <v>82</v>
      </c>
      <c r="X1360">
        <v>4</v>
      </c>
    </row>
    <row r="1361" spans="2:24">
      <c r="B1361" t="s">
        <v>1519</v>
      </c>
      <c r="C1361" t="s">
        <v>160</v>
      </c>
      <c r="D1361" t="s">
        <v>55</v>
      </c>
      <c r="E1361" t="s">
        <v>3549</v>
      </c>
      <c r="F1361" t="s">
        <v>155</v>
      </c>
      <c r="G1361" t="s">
        <v>96</v>
      </c>
      <c r="H1361">
        <v>39</v>
      </c>
      <c r="I1361" t="s">
        <v>3550</v>
      </c>
      <c r="J1361" t="s">
        <v>79</v>
      </c>
      <c r="K1361" t="s">
        <v>42</v>
      </c>
      <c r="L1361" t="s">
        <v>91</v>
      </c>
      <c r="M1361" t="s">
        <v>92</v>
      </c>
      <c r="N1361" t="s">
        <v>80</v>
      </c>
      <c r="O1361" t="s">
        <v>35</v>
      </c>
      <c r="P1361">
        <v>2.9</v>
      </c>
      <c r="Q1361">
        <v>1200</v>
      </c>
      <c r="R1361">
        <v>87</v>
      </c>
      <c r="S1361" t="s">
        <v>78</v>
      </c>
      <c r="T1361" t="s">
        <v>30</v>
      </c>
      <c r="U1361" t="s">
        <v>5098</v>
      </c>
      <c r="V1361" t="s">
        <v>36</v>
      </c>
      <c r="W1361" t="s">
        <v>82</v>
      </c>
      <c r="X1361">
        <v>4</v>
      </c>
    </row>
    <row r="1362" spans="2:24">
      <c r="B1362" t="s">
        <v>1520</v>
      </c>
      <c r="C1362" t="s">
        <v>160</v>
      </c>
      <c r="D1362" t="s">
        <v>55</v>
      </c>
      <c r="E1362" t="s">
        <v>3549</v>
      </c>
      <c r="F1362" t="s">
        <v>155</v>
      </c>
      <c r="G1362" t="s">
        <v>96</v>
      </c>
      <c r="H1362">
        <v>39</v>
      </c>
      <c r="I1362" t="s">
        <v>3550</v>
      </c>
      <c r="J1362" t="s">
        <v>30</v>
      </c>
      <c r="K1362" t="s">
        <v>42</v>
      </c>
      <c r="L1362" t="s">
        <v>91</v>
      </c>
      <c r="M1362" t="s">
        <v>92</v>
      </c>
      <c r="N1362" t="s">
        <v>80</v>
      </c>
      <c r="O1362" t="s">
        <v>35</v>
      </c>
      <c r="P1362">
        <v>2.9</v>
      </c>
      <c r="Q1362">
        <v>1200</v>
      </c>
      <c r="R1362">
        <v>87</v>
      </c>
      <c r="S1362" t="s">
        <v>78</v>
      </c>
      <c r="T1362" t="s">
        <v>30</v>
      </c>
      <c r="U1362" t="s">
        <v>5099</v>
      </c>
      <c r="V1362" t="s">
        <v>36</v>
      </c>
      <c r="W1362" t="s">
        <v>82</v>
      </c>
      <c r="X1362">
        <v>4</v>
      </c>
    </row>
    <row r="1363" spans="2:24">
      <c r="B1363" t="s">
        <v>1521</v>
      </c>
      <c r="C1363" t="s">
        <v>160</v>
      </c>
      <c r="D1363" t="s">
        <v>41</v>
      </c>
      <c r="E1363" t="s">
        <v>3549</v>
      </c>
      <c r="F1363" t="s">
        <v>156</v>
      </c>
      <c r="G1363" t="s">
        <v>90</v>
      </c>
      <c r="H1363">
        <v>18</v>
      </c>
      <c r="I1363" t="s">
        <v>3550</v>
      </c>
      <c r="J1363" t="s">
        <v>63</v>
      </c>
      <c r="K1363" t="s">
        <v>43</v>
      </c>
      <c r="L1363" t="s">
        <v>91</v>
      </c>
      <c r="M1363" t="s">
        <v>92</v>
      </c>
      <c r="N1363" t="s">
        <v>33</v>
      </c>
      <c r="O1363" t="s">
        <v>3552</v>
      </c>
      <c r="P1363">
        <v>1.7</v>
      </c>
      <c r="Q1363">
        <v>600</v>
      </c>
      <c r="R1363">
        <v>78</v>
      </c>
      <c r="S1363" t="s">
        <v>78</v>
      </c>
      <c r="T1363" t="s">
        <v>30</v>
      </c>
      <c r="U1363" t="s">
        <v>5244</v>
      </c>
      <c r="V1363" t="s">
        <v>36</v>
      </c>
      <c r="W1363" t="s">
        <v>82</v>
      </c>
      <c r="X1363">
        <v>4</v>
      </c>
    </row>
    <row r="1364" spans="2:24">
      <c r="B1364" t="s">
        <v>1522</v>
      </c>
      <c r="C1364" t="s">
        <v>160</v>
      </c>
      <c r="D1364" t="s">
        <v>41</v>
      </c>
      <c r="E1364" t="s">
        <v>3549</v>
      </c>
      <c r="F1364" t="s">
        <v>156</v>
      </c>
      <c r="G1364" t="s">
        <v>90</v>
      </c>
      <c r="H1364">
        <v>18</v>
      </c>
      <c r="I1364" t="s">
        <v>3550</v>
      </c>
      <c r="J1364" t="s">
        <v>28</v>
      </c>
      <c r="K1364" t="s">
        <v>43</v>
      </c>
      <c r="L1364" t="s">
        <v>91</v>
      </c>
      <c r="M1364" t="s">
        <v>92</v>
      </c>
      <c r="N1364" t="s">
        <v>33</v>
      </c>
      <c r="O1364" t="s">
        <v>3552</v>
      </c>
      <c r="P1364">
        <v>1.7</v>
      </c>
      <c r="Q1364">
        <v>600</v>
      </c>
      <c r="R1364">
        <v>78</v>
      </c>
      <c r="S1364" t="s">
        <v>78</v>
      </c>
      <c r="T1364" t="s">
        <v>30</v>
      </c>
      <c r="U1364" t="s">
        <v>5245</v>
      </c>
      <c r="V1364" t="s">
        <v>36</v>
      </c>
      <c r="W1364" t="s">
        <v>82</v>
      </c>
      <c r="X1364">
        <v>4</v>
      </c>
    </row>
    <row r="1365" spans="2:24">
      <c r="B1365" t="s">
        <v>1523</v>
      </c>
      <c r="C1365" t="s">
        <v>160</v>
      </c>
      <c r="D1365" t="s">
        <v>41</v>
      </c>
      <c r="E1365" t="s">
        <v>3549</v>
      </c>
      <c r="F1365" t="s">
        <v>156</v>
      </c>
      <c r="G1365" t="s">
        <v>90</v>
      </c>
      <c r="H1365">
        <v>18</v>
      </c>
      <c r="I1365" t="s">
        <v>3550</v>
      </c>
      <c r="J1365" t="s">
        <v>79</v>
      </c>
      <c r="K1365" t="s">
        <v>43</v>
      </c>
      <c r="L1365" t="s">
        <v>91</v>
      </c>
      <c r="M1365" t="s">
        <v>92</v>
      </c>
      <c r="N1365" t="s">
        <v>33</v>
      </c>
      <c r="O1365" t="s">
        <v>3552</v>
      </c>
      <c r="P1365">
        <v>1.7</v>
      </c>
      <c r="Q1365">
        <v>600</v>
      </c>
      <c r="R1365">
        <v>78</v>
      </c>
      <c r="S1365" t="s">
        <v>78</v>
      </c>
      <c r="T1365" t="s">
        <v>30</v>
      </c>
      <c r="U1365" t="s">
        <v>5246</v>
      </c>
      <c r="V1365" t="s">
        <v>36</v>
      </c>
      <c r="W1365" t="s">
        <v>82</v>
      </c>
      <c r="X1365">
        <v>4</v>
      </c>
    </row>
    <row r="1366" spans="2:24">
      <c r="B1366" t="s">
        <v>1524</v>
      </c>
      <c r="C1366" t="s">
        <v>160</v>
      </c>
      <c r="D1366" t="s">
        <v>41</v>
      </c>
      <c r="E1366" t="s">
        <v>3549</v>
      </c>
      <c r="F1366" t="s">
        <v>156</v>
      </c>
      <c r="G1366" t="s">
        <v>90</v>
      </c>
      <c r="H1366">
        <v>18</v>
      </c>
      <c r="I1366" t="s">
        <v>3550</v>
      </c>
      <c r="J1366" t="s">
        <v>30</v>
      </c>
      <c r="K1366" t="s">
        <v>43</v>
      </c>
      <c r="L1366" t="s">
        <v>91</v>
      </c>
      <c r="M1366" t="s">
        <v>92</v>
      </c>
      <c r="N1366" t="s">
        <v>33</v>
      </c>
      <c r="O1366" t="s">
        <v>3552</v>
      </c>
      <c r="P1366">
        <v>1.7</v>
      </c>
      <c r="Q1366">
        <v>600</v>
      </c>
      <c r="R1366">
        <v>78</v>
      </c>
      <c r="S1366" t="s">
        <v>78</v>
      </c>
      <c r="T1366" t="s">
        <v>30</v>
      </c>
      <c r="U1366" t="s">
        <v>5247</v>
      </c>
      <c r="V1366" t="s">
        <v>36</v>
      </c>
      <c r="W1366" t="s">
        <v>82</v>
      </c>
      <c r="X1366">
        <v>4</v>
      </c>
    </row>
    <row r="1367" spans="2:24">
      <c r="B1367" t="s">
        <v>1525</v>
      </c>
      <c r="C1367" t="s">
        <v>160</v>
      </c>
      <c r="D1367" t="s">
        <v>55</v>
      </c>
      <c r="E1367" t="s">
        <v>3549</v>
      </c>
      <c r="F1367" t="s">
        <v>156</v>
      </c>
      <c r="G1367" t="s">
        <v>90</v>
      </c>
      <c r="H1367">
        <v>19</v>
      </c>
      <c r="I1367" t="s">
        <v>3550</v>
      </c>
      <c r="J1367" t="s">
        <v>63</v>
      </c>
      <c r="K1367" t="s">
        <v>42</v>
      </c>
      <c r="L1367" t="s">
        <v>91</v>
      </c>
      <c r="M1367" t="s">
        <v>92</v>
      </c>
      <c r="N1367" t="s">
        <v>33</v>
      </c>
      <c r="O1367" t="s">
        <v>20</v>
      </c>
      <c r="P1367">
        <v>0.8</v>
      </c>
      <c r="Q1367">
        <v>600</v>
      </c>
      <c r="R1367">
        <v>81</v>
      </c>
      <c r="S1367" t="s">
        <v>78</v>
      </c>
      <c r="T1367" t="s">
        <v>30</v>
      </c>
      <c r="U1367" t="s">
        <v>5248</v>
      </c>
      <c r="V1367" t="s">
        <v>36</v>
      </c>
      <c r="W1367" t="s">
        <v>82</v>
      </c>
      <c r="X1367">
        <v>4</v>
      </c>
    </row>
    <row r="1368" spans="2:24">
      <c r="B1368" t="s">
        <v>1526</v>
      </c>
      <c r="C1368" t="s">
        <v>160</v>
      </c>
      <c r="D1368" t="s">
        <v>55</v>
      </c>
      <c r="E1368" t="s">
        <v>3549</v>
      </c>
      <c r="F1368" t="s">
        <v>156</v>
      </c>
      <c r="G1368" t="s">
        <v>90</v>
      </c>
      <c r="H1368">
        <v>19</v>
      </c>
      <c r="I1368" t="s">
        <v>3550</v>
      </c>
      <c r="J1368" t="s">
        <v>28</v>
      </c>
      <c r="K1368" t="s">
        <v>42</v>
      </c>
      <c r="L1368" t="s">
        <v>91</v>
      </c>
      <c r="M1368" t="s">
        <v>92</v>
      </c>
      <c r="N1368" t="s">
        <v>33</v>
      </c>
      <c r="O1368" t="s">
        <v>20</v>
      </c>
      <c r="P1368">
        <v>0.8</v>
      </c>
      <c r="Q1368">
        <v>600</v>
      </c>
      <c r="R1368">
        <v>81</v>
      </c>
      <c r="S1368" t="s">
        <v>78</v>
      </c>
      <c r="T1368" t="s">
        <v>30</v>
      </c>
      <c r="U1368" t="s">
        <v>5249</v>
      </c>
      <c r="V1368" t="s">
        <v>36</v>
      </c>
      <c r="W1368" t="s">
        <v>82</v>
      </c>
      <c r="X1368">
        <v>4</v>
      </c>
    </row>
    <row r="1369" spans="2:24">
      <c r="B1369" t="s">
        <v>1527</v>
      </c>
      <c r="C1369" t="s">
        <v>160</v>
      </c>
      <c r="D1369" t="s">
        <v>55</v>
      </c>
      <c r="E1369" t="s">
        <v>3549</v>
      </c>
      <c r="F1369" t="s">
        <v>156</v>
      </c>
      <c r="G1369" t="s">
        <v>90</v>
      </c>
      <c r="H1369">
        <v>19</v>
      </c>
      <c r="I1369" t="s">
        <v>3550</v>
      </c>
      <c r="J1369" t="s">
        <v>79</v>
      </c>
      <c r="K1369" t="s">
        <v>42</v>
      </c>
      <c r="L1369" t="s">
        <v>91</v>
      </c>
      <c r="M1369" t="s">
        <v>92</v>
      </c>
      <c r="N1369" t="s">
        <v>33</v>
      </c>
      <c r="O1369" t="s">
        <v>20</v>
      </c>
      <c r="P1369">
        <v>0.8</v>
      </c>
      <c r="Q1369">
        <v>600</v>
      </c>
      <c r="R1369">
        <v>81</v>
      </c>
      <c r="S1369" t="s">
        <v>78</v>
      </c>
      <c r="T1369" t="s">
        <v>30</v>
      </c>
      <c r="U1369" t="s">
        <v>5250</v>
      </c>
      <c r="V1369" t="s">
        <v>36</v>
      </c>
      <c r="W1369" t="s">
        <v>82</v>
      </c>
      <c r="X1369">
        <v>4</v>
      </c>
    </row>
    <row r="1370" spans="2:24">
      <c r="B1370" t="s">
        <v>1528</v>
      </c>
      <c r="C1370" t="s">
        <v>160</v>
      </c>
      <c r="D1370" t="s">
        <v>55</v>
      </c>
      <c r="E1370" t="s">
        <v>3549</v>
      </c>
      <c r="F1370" t="s">
        <v>156</v>
      </c>
      <c r="G1370" t="s">
        <v>90</v>
      </c>
      <c r="H1370">
        <v>19</v>
      </c>
      <c r="I1370" t="s">
        <v>3550</v>
      </c>
      <c r="J1370" t="s">
        <v>30</v>
      </c>
      <c r="K1370" t="s">
        <v>42</v>
      </c>
      <c r="L1370" t="s">
        <v>91</v>
      </c>
      <c r="M1370" t="s">
        <v>92</v>
      </c>
      <c r="N1370" t="s">
        <v>33</v>
      </c>
      <c r="O1370" t="s">
        <v>20</v>
      </c>
      <c r="P1370">
        <v>0.8</v>
      </c>
      <c r="Q1370">
        <v>600</v>
      </c>
      <c r="R1370">
        <v>81</v>
      </c>
      <c r="S1370" t="s">
        <v>78</v>
      </c>
      <c r="T1370" t="s">
        <v>30</v>
      </c>
      <c r="U1370" t="s">
        <v>5251</v>
      </c>
      <c r="V1370" t="s">
        <v>36</v>
      </c>
      <c r="W1370" t="s">
        <v>82</v>
      </c>
      <c r="X1370">
        <v>4</v>
      </c>
    </row>
    <row r="1371" spans="2:24">
      <c r="B1371" t="s">
        <v>1529</v>
      </c>
      <c r="C1371" t="s">
        <v>160</v>
      </c>
      <c r="D1371" t="s">
        <v>41</v>
      </c>
      <c r="E1371" t="s">
        <v>3549</v>
      </c>
      <c r="F1371" t="s">
        <v>156</v>
      </c>
      <c r="G1371" t="s">
        <v>90</v>
      </c>
      <c r="H1371">
        <v>24</v>
      </c>
      <c r="I1371" t="s">
        <v>3550</v>
      </c>
      <c r="J1371" t="s">
        <v>63</v>
      </c>
      <c r="K1371" t="s">
        <v>43</v>
      </c>
      <c r="L1371" t="s">
        <v>91</v>
      </c>
      <c r="M1371" t="s">
        <v>92</v>
      </c>
      <c r="N1371" t="s">
        <v>33</v>
      </c>
      <c r="O1371" t="s">
        <v>3552</v>
      </c>
      <c r="P1371">
        <v>1.7</v>
      </c>
      <c r="Q1371">
        <v>800</v>
      </c>
      <c r="R1371">
        <v>78</v>
      </c>
      <c r="S1371" t="s">
        <v>78</v>
      </c>
      <c r="T1371" t="s">
        <v>30</v>
      </c>
      <c r="U1371" t="s">
        <v>5252</v>
      </c>
      <c r="V1371" t="s">
        <v>36</v>
      </c>
      <c r="W1371" t="s">
        <v>82</v>
      </c>
      <c r="X1371">
        <v>4</v>
      </c>
    </row>
    <row r="1372" spans="2:24">
      <c r="B1372" t="s">
        <v>1530</v>
      </c>
      <c r="C1372" t="s">
        <v>160</v>
      </c>
      <c r="D1372" t="s">
        <v>41</v>
      </c>
      <c r="E1372" t="s">
        <v>3549</v>
      </c>
      <c r="F1372" t="s">
        <v>156</v>
      </c>
      <c r="G1372" t="s">
        <v>90</v>
      </c>
      <c r="H1372">
        <v>24</v>
      </c>
      <c r="I1372" t="s">
        <v>3550</v>
      </c>
      <c r="J1372" t="s">
        <v>28</v>
      </c>
      <c r="K1372" t="s">
        <v>43</v>
      </c>
      <c r="L1372" t="s">
        <v>91</v>
      </c>
      <c r="M1372" t="s">
        <v>92</v>
      </c>
      <c r="N1372" t="s">
        <v>33</v>
      </c>
      <c r="O1372" t="s">
        <v>3552</v>
      </c>
      <c r="P1372">
        <v>1.7</v>
      </c>
      <c r="Q1372">
        <v>800</v>
      </c>
      <c r="R1372">
        <v>78</v>
      </c>
      <c r="S1372" t="s">
        <v>78</v>
      </c>
      <c r="T1372" t="s">
        <v>30</v>
      </c>
      <c r="U1372" t="s">
        <v>5253</v>
      </c>
      <c r="V1372" t="s">
        <v>36</v>
      </c>
      <c r="W1372" t="s">
        <v>82</v>
      </c>
      <c r="X1372">
        <v>4</v>
      </c>
    </row>
    <row r="1373" spans="2:24">
      <c r="B1373" t="s">
        <v>1531</v>
      </c>
      <c r="C1373" t="s">
        <v>160</v>
      </c>
      <c r="D1373" t="s">
        <v>41</v>
      </c>
      <c r="E1373" t="s">
        <v>3549</v>
      </c>
      <c r="F1373" t="s">
        <v>156</v>
      </c>
      <c r="G1373" t="s">
        <v>90</v>
      </c>
      <c r="H1373">
        <v>24</v>
      </c>
      <c r="I1373" t="s">
        <v>3550</v>
      </c>
      <c r="J1373" t="s">
        <v>79</v>
      </c>
      <c r="K1373" t="s">
        <v>43</v>
      </c>
      <c r="L1373" t="s">
        <v>91</v>
      </c>
      <c r="M1373" t="s">
        <v>92</v>
      </c>
      <c r="N1373" t="s">
        <v>33</v>
      </c>
      <c r="O1373" t="s">
        <v>3552</v>
      </c>
      <c r="P1373">
        <v>1.7</v>
      </c>
      <c r="Q1373">
        <v>800</v>
      </c>
      <c r="R1373">
        <v>78</v>
      </c>
      <c r="S1373" t="s">
        <v>78</v>
      </c>
      <c r="T1373" t="s">
        <v>30</v>
      </c>
      <c r="U1373" t="s">
        <v>5254</v>
      </c>
      <c r="V1373" t="s">
        <v>36</v>
      </c>
      <c r="W1373" t="s">
        <v>82</v>
      </c>
      <c r="X1373">
        <v>4</v>
      </c>
    </row>
    <row r="1374" spans="2:24">
      <c r="B1374" t="s">
        <v>1532</v>
      </c>
      <c r="C1374" t="s">
        <v>160</v>
      </c>
      <c r="D1374" t="s">
        <v>41</v>
      </c>
      <c r="E1374" t="s">
        <v>3549</v>
      </c>
      <c r="F1374" t="s">
        <v>156</v>
      </c>
      <c r="G1374" t="s">
        <v>90</v>
      </c>
      <c r="H1374">
        <v>24</v>
      </c>
      <c r="I1374" t="s">
        <v>3550</v>
      </c>
      <c r="J1374" t="s">
        <v>30</v>
      </c>
      <c r="K1374" t="s">
        <v>43</v>
      </c>
      <c r="L1374" t="s">
        <v>91</v>
      </c>
      <c r="M1374" t="s">
        <v>92</v>
      </c>
      <c r="N1374" t="s">
        <v>33</v>
      </c>
      <c r="O1374" t="s">
        <v>3552</v>
      </c>
      <c r="P1374">
        <v>1.7</v>
      </c>
      <c r="Q1374">
        <v>800</v>
      </c>
      <c r="R1374">
        <v>78</v>
      </c>
      <c r="S1374" t="s">
        <v>78</v>
      </c>
      <c r="T1374" t="s">
        <v>30</v>
      </c>
      <c r="U1374" t="s">
        <v>5255</v>
      </c>
      <c r="V1374" t="s">
        <v>36</v>
      </c>
      <c r="W1374" t="s">
        <v>82</v>
      </c>
      <c r="X1374">
        <v>4</v>
      </c>
    </row>
    <row r="1375" spans="2:24">
      <c r="B1375" t="s">
        <v>1533</v>
      </c>
      <c r="C1375" t="s">
        <v>160</v>
      </c>
      <c r="D1375" t="s">
        <v>55</v>
      </c>
      <c r="E1375" t="s">
        <v>3549</v>
      </c>
      <c r="F1375" t="s">
        <v>156</v>
      </c>
      <c r="G1375" t="s">
        <v>90</v>
      </c>
      <c r="H1375">
        <v>25</v>
      </c>
      <c r="I1375" t="s">
        <v>3550</v>
      </c>
      <c r="J1375" t="s">
        <v>63</v>
      </c>
      <c r="K1375" t="s">
        <v>42</v>
      </c>
      <c r="L1375" t="s">
        <v>91</v>
      </c>
      <c r="M1375" t="s">
        <v>92</v>
      </c>
      <c r="N1375" t="s">
        <v>33</v>
      </c>
      <c r="O1375" t="s">
        <v>20</v>
      </c>
      <c r="P1375">
        <v>1.7</v>
      </c>
      <c r="Q1375">
        <v>800</v>
      </c>
      <c r="R1375">
        <v>81</v>
      </c>
      <c r="S1375" t="s">
        <v>78</v>
      </c>
      <c r="T1375" t="s">
        <v>30</v>
      </c>
      <c r="U1375" t="s">
        <v>5256</v>
      </c>
      <c r="V1375" t="s">
        <v>36</v>
      </c>
      <c r="W1375" t="s">
        <v>82</v>
      </c>
      <c r="X1375">
        <v>4</v>
      </c>
    </row>
    <row r="1376" spans="2:24">
      <c r="B1376" t="s">
        <v>1534</v>
      </c>
      <c r="C1376" t="s">
        <v>160</v>
      </c>
      <c r="D1376" t="s">
        <v>55</v>
      </c>
      <c r="E1376" t="s">
        <v>3549</v>
      </c>
      <c r="F1376" t="s">
        <v>156</v>
      </c>
      <c r="G1376" t="s">
        <v>90</v>
      </c>
      <c r="H1376">
        <v>25</v>
      </c>
      <c r="I1376" t="s">
        <v>3550</v>
      </c>
      <c r="J1376" t="s">
        <v>28</v>
      </c>
      <c r="K1376" t="s">
        <v>42</v>
      </c>
      <c r="L1376" t="s">
        <v>91</v>
      </c>
      <c r="M1376" t="s">
        <v>92</v>
      </c>
      <c r="N1376" t="s">
        <v>33</v>
      </c>
      <c r="O1376" t="s">
        <v>20</v>
      </c>
      <c r="P1376">
        <v>1.7</v>
      </c>
      <c r="Q1376">
        <v>800</v>
      </c>
      <c r="R1376">
        <v>81</v>
      </c>
      <c r="S1376" t="s">
        <v>78</v>
      </c>
      <c r="T1376" t="s">
        <v>30</v>
      </c>
      <c r="U1376" t="s">
        <v>5257</v>
      </c>
      <c r="V1376" t="s">
        <v>36</v>
      </c>
      <c r="W1376" t="s">
        <v>82</v>
      </c>
      <c r="X1376">
        <v>4</v>
      </c>
    </row>
    <row r="1377" spans="2:24">
      <c r="B1377" t="s">
        <v>1535</v>
      </c>
      <c r="C1377" t="s">
        <v>160</v>
      </c>
      <c r="D1377" t="s">
        <v>55</v>
      </c>
      <c r="E1377" t="s">
        <v>3549</v>
      </c>
      <c r="F1377" t="s">
        <v>156</v>
      </c>
      <c r="G1377" t="s">
        <v>90</v>
      </c>
      <c r="H1377">
        <v>25</v>
      </c>
      <c r="I1377" t="s">
        <v>3550</v>
      </c>
      <c r="J1377" t="s">
        <v>79</v>
      </c>
      <c r="K1377" t="s">
        <v>42</v>
      </c>
      <c r="L1377" t="s">
        <v>91</v>
      </c>
      <c r="M1377" t="s">
        <v>92</v>
      </c>
      <c r="N1377" t="s">
        <v>33</v>
      </c>
      <c r="O1377" t="s">
        <v>20</v>
      </c>
      <c r="P1377">
        <v>1.7</v>
      </c>
      <c r="Q1377">
        <v>800</v>
      </c>
      <c r="R1377">
        <v>81</v>
      </c>
      <c r="S1377" t="s">
        <v>78</v>
      </c>
      <c r="T1377" t="s">
        <v>30</v>
      </c>
      <c r="U1377" t="s">
        <v>5258</v>
      </c>
      <c r="V1377" t="s">
        <v>36</v>
      </c>
      <c r="W1377" t="s">
        <v>82</v>
      </c>
      <c r="X1377">
        <v>4</v>
      </c>
    </row>
    <row r="1378" spans="2:24">
      <c r="B1378" t="s">
        <v>1536</v>
      </c>
      <c r="C1378" t="s">
        <v>160</v>
      </c>
      <c r="D1378" t="s">
        <v>55</v>
      </c>
      <c r="E1378" t="s">
        <v>3549</v>
      </c>
      <c r="F1378" t="s">
        <v>156</v>
      </c>
      <c r="G1378" t="s">
        <v>90</v>
      </c>
      <c r="H1378">
        <v>25</v>
      </c>
      <c r="I1378" t="s">
        <v>3550</v>
      </c>
      <c r="J1378" t="s">
        <v>30</v>
      </c>
      <c r="K1378" t="s">
        <v>42</v>
      </c>
      <c r="L1378" t="s">
        <v>91</v>
      </c>
      <c r="M1378" t="s">
        <v>92</v>
      </c>
      <c r="N1378" t="s">
        <v>33</v>
      </c>
      <c r="O1378" t="s">
        <v>20</v>
      </c>
      <c r="P1378">
        <v>1.7</v>
      </c>
      <c r="Q1378">
        <v>800</v>
      </c>
      <c r="R1378">
        <v>81</v>
      </c>
      <c r="S1378" t="s">
        <v>78</v>
      </c>
      <c r="T1378" t="s">
        <v>30</v>
      </c>
      <c r="U1378" t="s">
        <v>5259</v>
      </c>
      <c r="V1378" t="s">
        <v>36</v>
      </c>
      <c r="W1378" t="s">
        <v>82</v>
      </c>
      <c r="X1378">
        <v>4</v>
      </c>
    </row>
    <row r="1379" spans="2:24">
      <c r="B1379" t="s">
        <v>1537</v>
      </c>
      <c r="C1379" t="s">
        <v>160</v>
      </c>
      <c r="D1379" t="s">
        <v>41</v>
      </c>
      <c r="E1379" t="s">
        <v>3549</v>
      </c>
      <c r="F1379" t="s">
        <v>156</v>
      </c>
      <c r="G1379" t="s">
        <v>90</v>
      </c>
      <c r="H1379">
        <v>30</v>
      </c>
      <c r="I1379" t="s">
        <v>3550</v>
      </c>
      <c r="J1379" t="s">
        <v>63</v>
      </c>
      <c r="K1379" t="s">
        <v>43</v>
      </c>
      <c r="L1379" t="s">
        <v>91</v>
      </c>
      <c r="M1379" t="s">
        <v>92</v>
      </c>
      <c r="N1379" t="s">
        <v>33</v>
      </c>
      <c r="O1379" t="s">
        <v>20</v>
      </c>
      <c r="P1379">
        <v>2</v>
      </c>
      <c r="Q1379">
        <v>1000</v>
      </c>
      <c r="R1379">
        <v>81</v>
      </c>
      <c r="S1379" t="s">
        <v>78</v>
      </c>
      <c r="T1379" t="s">
        <v>30</v>
      </c>
      <c r="U1379" t="s">
        <v>5260</v>
      </c>
      <c r="V1379" t="s">
        <v>36</v>
      </c>
      <c r="W1379" t="s">
        <v>82</v>
      </c>
      <c r="X1379">
        <v>4</v>
      </c>
    </row>
    <row r="1380" spans="2:24">
      <c r="B1380" t="s">
        <v>1538</v>
      </c>
      <c r="C1380" t="s">
        <v>160</v>
      </c>
      <c r="D1380" t="s">
        <v>41</v>
      </c>
      <c r="E1380" t="s">
        <v>3549</v>
      </c>
      <c r="F1380" t="s">
        <v>156</v>
      </c>
      <c r="G1380" t="s">
        <v>90</v>
      </c>
      <c r="H1380">
        <v>30</v>
      </c>
      <c r="I1380" t="s">
        <v>3550</v>
      </c>
      <c r="J1380" t="s">
        <v>28</v>
      </c>
      <c r="K1380" t="s">
        <v>43</v>
      </c>
      <c r="L1380" t="s">
        <v>91</v>
      </c>
      <c r="M1380" t="s">
        <v>92</v>
      </c>
      <c r="N1380" t="s">
        <v>33</v>
      </c>
      <c r="O1380" t="s">
        <v>20</v>
      </c>
      <c r="P1380">
        <v>2</v>
      </c>
      <c r="Q1380">
        <v>1000</v>
      </c>
      <c r="R1380">
        <v>81</v>
      </c>
      <c r="S1380" t="s">
        <v>78</v>
      </c>
      <c r="T1380" t="s">
        <v>30</v>
      </c>
      <c r="U1380" t="s">
        <v>5261</v>
      </c>
      <c r="V1380" t="s">
        <v>36</v>
      </c>
      <c r="W1380" t="s">
        <v>82</v>
      </c>
      <c r="X1380">
        <v>4</v>
      </c>
    </row>
    <row r="1381" spans="2:24">
      <c r="B1381" t="s">
        <v>1539</v>
      </c>
      <c r="C1381" t="s">
        <v>160</v>
      </c>
      <c r="D1381" t="s">
        <v>41</v>
      </c>
      <c r="E1381" t="s">
        <v>3549</v>
      </c>
      <c r="F1381" t="s">
        <v>156</v>
      </c>
      <c r="G1381" t="s">
        <v>90</v>
      </c>
      <c r="H1381">
        <v>30</v>
      </c>
      <c r="I1381" t="s">
        <v>3550</v>
      </c>
      <c r="J1381" t="s">
        <v>79</v>
      </c>
      <c r="K1381" t="s">
        <v>43</v>
      </c>
      <c r="L1381" t="s">
        <v>91</v>
      </c>
      <c r="M1381" t="s">
        <v>92</v>
      </c>
      <c r="N1381" t="s">
        <v>33</v>
      </c>
      <c r="O1381" t="s">
        <v>20</v>
      </c>
      <c r="P1381">
        <v>2</v>
      </c>
      <c r="Q1381">
        <v>1000</v>
      </c>
      <c r="R1381">
        <v>81</v>
      </c>
      <c r="S1381" t="s">
        <v>78</v>
      </c>
      <c r="T1381" t="s">
        <v>30</v>
      </c>
      <c r="U1381" t="s">
        <v>5262</v>
      </c>
      <c r="V1381" t="s">
        <v>36</v>
      </c>
      <c r="W1381" t="s">
        <v>82</v>
      </c>
      <c r="X1381">
        <v>4</v>
      </c>
    </row>
    <row r="1382" spans="2:24">
      <c r="B1382" t="s">
        <v>1540</v>
      </c>
      <c r="C1382" t="s">
        <v>160</v>
      </c>
      <c r="D1382" t="s">
        <v>41</v>
      </c>
      <c r="E1382" t="s">
        <v>3549</v>
      </c>
      <c r="F1382" t="s">
        <v>156</v>
      </c>
      <c r="G1382" t="s">
        <v>90</v>
      </c>
      <c r="H1382">
        <v>30</v>
      </c>
      <c r="I1382" t="s">
        <v>3550</v>
      </c>
      <c r="J1382" t="s">
        <v>30</v>
      </c>
      <c r="K1382" t="s">
        <v>43</v>
      </c>
      <c r="L1382" t="s">
        <v>91</v>
      </c>
      <c r="M1382" t="s">
        <v>92</v>
      </c>
      <c r="N1382" t="s">
        <v>33</v>
      </c>
      <c r="O1382" t="s">
        <v>20</v>
      </c>
      <c r="P1382">
        <v>2</v>
      </c>
      <c r="Q1382">
        <v>1000</v>
      </c>
      <c r="R1382">
        <v>81</v>
      </c>
      <c r="S1382" t="s">
        <v>78</v>
      </c>
      <c r="T1382" t="s">
        <v>30</v>
      </c>
      <c r="U1382" t="s">
        <v>5263</v>
      </c>
      <c r="V1382" t="s">
        <v>36</v>
      </c>
      <c r="W1382" t="s">
        <v>82</v>
      </c>
      <c r="X1382">
        <v>4</v>
      </c>
    </row>
    <row r="1383" spans="2:24">
      <c r="B1383" t="s">
        <v>1541</v>
      </c>
      <c r="C1383" t="s">
        <v>160</v>
      </c>
      <c r="D1383" t="s">
        <v>55</v>
      </c>
      <c r="E1383" t="s">
        <v>3549</v>
      </c>
      <c r="F1383" t="s">
        <v>156</v>
      </c>
      <c r="G1383" t="s">
        <v>90</v>
      </c>
      <c r="H1383">
        <v>31</v>
      </c>
      <c r="I1383" t="s">
        <v>3550</v>
      </c>
      <c r="J1383" t="s">
        <v>63</v>
      </c>
      <c r="K1383" t="s">
        <v>42</v>
      </c>
      <c r="L1383" t="s">
        <v>91</v>
      </c>
      <c r="M1383" t="s">
        <v>92</v>
      </c>
      <c r="N1383" t="s">
        <v>33</v>
      </c>
      <c r="O1383" t="s">
        <v>20</v>
      </c>
      <c r="P1383">
        <v>2.2000000000000002</v>
      </c>
      <c r="Q1383">
        <v>1000</v>
      </c>
      <c r="R1383">
        <v>84</v>
      </c>
      <c r="S1383" t="s">
        <v>78</v>
      </c>
      <c r="T1383" t="s">
        <v>30</v>
      </c>
      <c r="U1383" t="s">
        <v>5264</v>
      </c>
      <c r="V1383" t="s">
        <v>36</v>
      </c>
      <c r="W1383" t="s">
        <v>82</v>
      </c>
      <c r="X1383">
        <v>4</v>
      </c>
    </row>
    <row r="1384" spans="2:24">
      <c r="B1384" t="s">
        <v>1542</v>
      </c>
      <c r="C1384" t="s">
        <v>160</v>
      </c>
      <c r="D1384" t="s">
        <v>55</v>
      </c>
      <c r="E1384" t="s">
        <v>3549</v>
      </c>
      <c r="F1384" t="s">
        <v>156</v>
      </c>
      <c r="G1384" t="s">
        <v>90</v>
      </c>
      <c r="H1384">
        <v>31</v>
      </c>
      <c r="I1384" t="s">
        <v>3550</v>
      </c>
      <c r="J1384" t="s">
        <v>28</v>
      </c>
      <c r="K1384" t="s">
        <v>42</v>
      </c>
      <c r="L1384" t="s">
        <v>91</v>
      </c>
      <c r="M1384" t="s">
        <v>92</v>
      </c>
      <c r="N1384" t="s">
        <v>33</v>
      </c>
      <c r="O1384" t="s">
        <v>20</v>
      </c>
      <c r="P1384">
        <v>2.2000000000000002</v>
      </c>
      <c r="Q1384">
        <v>1000</v>
      </c>
      <c r="R1384">
        <v>84</v>
      </c>
      <c r="S1384" t="s">
        <v>78</v>
      </c>
      <c r="T1384" t="s">
        <v>30</v>
      </c>
      <c r="U1384" t="s">
        <v>5265</v>
      </c>
      <c r="V1384" t="s">
        <v>36</v>
      </c>
      <c r="W1384" t="s">
        <v>82</v>
      </c>
      <c r="X1384">
        <v>4</v>
      </c>
    </row>
    <row r="1385" spans="2:24">
      <c r="B1385" t="s">
        <v>1543</v>
      </c>
      <c r="C1385" t="s">
        <v>160</v>
      </c>
      <c r="D1385" t="s">
        <v>55</v>
      </c>
      <c r="E1385" t="s">
        <v>3549</v>
      </c>
      <c r="F1385" t="s">
        <v>156</v>
      </c>
      <c r="G1385" t="s">
        <v>90</v>
      </c>
      <c r="H1385">
        <v>31</v>
      </c>
      <c r="I1385" t="s">
        <v>3550</v>
      </c>
      <c r="J1385" t="s">
        <v>79</v>
      </c>
      <c r="K1385" t="s">
        <v>42</v>
      </c>
      <c r="L1385" t="s">
        <v>91</v>
      </c>
      <c r="M1385" t="s">
        <v>92</v>
      </c>
      <c r="N1385" t="s">
        <v>33</v>
      </c>
      <c r="O1385" t="s">
        <v>20</v>
      </c>
      <c r="P1385">
        <v>2.2000000000000002</v>
      </c>
      <c r="Q1385">
        <v>1000</v>
      </c>
      <c r="R1385">
        <v>84</v>
      </c>
      <c r="S1385" t="s">
        <v>78</v>
      </c>
      <c r="T1385" t="s">
        <v>30</v>
      </c>
      <c r="U1385" t="s">
        <v>5266</v>
      </c>
      <c r="V1385" t="s">
        <v>36</v>
      </c>
      <c r="W1385" t="s">
        <v>82</v>
      </c>
      <c r="X1385">
        <v>4</v>
      </c>
    </row>
    <row r="1386" spans="2:24">
      <c r="B1386" t="s">
        <v>1544</v>
      </c>
      <c r="C1386" t="s">
        <v>160</v>
      </c>
      <c r="D1386" t="s">
        <v>55</v>
      </c>
      <c r="E1386" t="s">
        <v>3549</v>
      </c>
      <c r="F1386" t="s">
        <v>156</v>
      </c>
      <c r="G1386" t="s">
        <v>90</v>
      </c>
      <c r="H1386">
        <v>31</v>
      </c>
      <c r="I1386" t="s">
        <v>3550</v>
      </c>
      <c r="J1386" t="s">
        <v>30</v>
      </c>
      <c r="K1386" t="s">
        <v>42</v>
      </c>
      <c r="L1386" t="s">
        <v>91</v>
      </c>
      <c r="M1386" t="s">
        <v>92</v>
      </c>
      <c r="N1386" t="s">
        <v>33</v>
      </c>
      <c r="O1386" t="s">
        <v>20</v>
      </c>
      <c r="P1386">
        <v>2.2000000000000002</v>
      </c>
      <c r="Q1386">
        <v>1000</v>
      </c>
      <c r="R1386">
        <v>84</v>
      </c>
      <c r="S1386" t="s">
        <v>78</v>
      </c>
      <c r="T1386" t="s">
        <v>30</v>
      </c>
      <c r="U1386" t="s">
        <v>5267</v>
      </c>
      <c r="V1386" t="s">
        <v>36</v>
      </c>
      <c r="W1386" t="s">
        <v>82</v>
      </c>
      <c r="X1386">
        <v>4</v>
      </c>
    </row>
    <row r="1387" spans="2:24">
      <c r="B1387" t="s">
        <v>1545</v>
      </c>
      <c r="C1387" t="s">
        <v>160</v>
      </c>
      <c r="D1387" t="s">
        <v>41</v>
      </c>
      <c r="E1387" t="s">
        <v>3549</v>
      </c>
      <c r="F1387" t="s">
        <v>156</v>
      </c>
      <c r="G1387" t="s">
        <v>90</v>
      </c>
      <c r="H1387">
        <v>36</v>
      </c>
      <c r="I1387" t="s">
        <v>3550</v>
      </c>
      <c r="J1387" t="s">
        <v>63</v>
      </c>
      <c r="K1387" t="s">
        <v>43</v>
      </c>
      <c r="L1387" t="s">
        <v>91</v>
      </c>
      <c r="M1387" t="s">
        <v>92</v>
      </c>
      <c r="N1387" t="s">
        <v>33</v>
      </c>
      <c r="O1387" t="s">
        <v>20</v>
      </c>
      <c r="P1387">
        <v>2</v>
      </c>
      <c r="Q1387">
        <v>1200</v>
      </c>
      <c r="R1387">
        <v>81</v>
      </c>
      <c r="S1387" t="s">
        <v>78</v>
      </c>
      <c r="T1387" t="s">
        <v>30</v>
      </c>
      <c r="U1387" t="s">
        <v>5268</v>
      </c>
      <c r="V1387" t="s">
        <v>36</v>
      </c>
      <c r="W1387" t="s">
        <v>82</v>
      </c>
      <c r="X1387">
        <v>4</v>
      </c>
    </row>
    <row r="1388" spans="2:24">
      <c r="B1388" t="s">
        <v>1546</v>
      </c>
      <c r="C1388" t="s">
        <v>160</v>
      </c>
      <c r="D1388" t="s">
        <v>41</v>
      </c>
      <c r="E1388" t="s">
        <v>3549</v>
      </c>
      <c r="F1388" t="s">
        <v>156</v>
      </c>
      <c r="G1388" t="s">
        <v>90</v>
      </c>
      <c r="H1388">
        <v>36</v>
      </c>
      <c r="I1388" t="s">
        <v>3550</v>
      </c>
      <c r="J1388" t="s">
        <v>28</v>
      </c>
      <c r="K1388" t="s">
        <v>43</v>
      </c>
      <c r="L1388" t="s">
        <v>91</v>
      </c>
      <c r="M1388" t="s">
        <v>92</v>
      </c>
      <c r="N1388" t="s">
        <v>33</v>
      </c>
      <c r="O1388" t="s">
        <v>20</v>
      </c>
      <c r="P1388">
        <v>2</v>
      </c>
      <c r="Q1388">
        <v>1200</v>
      </c>
      <c r="R1388">
        <v>81</v>
      </c>
      <c r="S1388" t="s">
        <v>78</v>
      </c>
      <c r="T1388" t="s">
        <v>30</v>
      </c>
      <c r="U1388" t="s">
        <v>5269</v>
      </c>
      <c r="V1388" t="s">
        <v>36</v>
      </c>
      <c r="W1388" t="s">
        <v>82</v>
      </c>
      <c r="X1388">
        <v>4</v>
      </c>
    </row>
    <row r="1389" spans="2:24">
      <c r="B1389" t="s">
        <v>1547</v>
      </c>
      <c r="C1389" t="s">
        <v>160</v>
      </c>
      <c r="D1389" t="s">
        <v>41</v>
      </c>
      <c r="E1389" t="s">
        <v>3549</v>
      </c>
      <c r="F1389" t="s">
        <v>156</v>
      </c>
      <c r="G1389" t="s">
        <v>90</v>
      </c>
      <c r="H1389">
        <v>36</v>
      </c>
      <c r="I1389" t="s">
        <v>3550</v>
      </c>
      <c r="J1389" t="s">
        <v>79</v>
      </c>
      <c r="K1389" t="s">
        <v>43</v>
      </c>
      <c r="L1389" t="s">
        <v>91</v>
      </c>
      <c r="M1389" t="s">
        <v>92</v>
      </c>
      <c r="N1389" t="s">
        <v>33</v>
      </c>
      <c r="O1389" t="s">
        <v>20</v>
      </c>
      <c r="P1389">
        <v>2</v>
      </c>
      <c r="Q1389">
        <v>1200</v>
      </c>
      <c r="R1389">
        <v>81</v>
      </c>
      <c r="S1389" t="s">
        <v>78</v>
      </c>
      <c r="T1389" t="s">
        <v>30</v>
      </c>
      <c r="U1389" t="s">
        <v>5270</v>
      </c>
      <c r="V1389" t="s">
        <v>36</v>
      </c>
      <c r="W1389" t="s">
        <v>82</v>
      </c>
      <c r="X1389">
        <v>4</v>
      </c>
    </row>
    <row r="1390" spans="2:24">
      <c r="B1390" t="s">
        <v>1548</v>
      </c>
      <c r="C1390" t="s">
        <v>160</v>
      </c>
      <c r="D1390" t="s">
        <v>41</v>
      </c>
      <c r="E1390" t="s">
        <v>3549</v>
      </c>
      <c r="F1390" t="s">
        <v>156</v>
      </c>
      <c r="G1390" t="s">
        <v>90</v>
      </c>
      <c r="H1390">
        <v>36</v>
      </c>
      <c r="I1390" t="s">
        <v>3550</v>
      </c>
      <c r="J1390" t="s">
        <v>30</v>
      </c>
      <c r="K1390" t="s">
        <v>43</v>
      </c>
      <c r="L1390" t="s">
        <v>91</v>
      </c>
      <c r="M1390" t="s">
        <v>92</v>
      </c>
      <c r="N1390" t="s">
        <v>33</v>
      </c>
      <c r="O1390" t="s">
        <v>20</v>
      </c>
      <c r="P1390">
        <v>2</v>
      </c>
      <c r="Q1390">
        <v>1200</v>
      </c>
      <c r="R1390">
        <v>81</v>
      </c>
      <c r="S1390" t="s">
        <v>78</v>
      </c>
      <c r="T1390" t="s">
        <v>30</v>
      </c>
      <c r="U1390" t="s">
        <v>5271</v>
      </c>
      <c r="V1390" t="s">
        <v>36</v>
      </c>
      <c r="W1390" t="s">
        <v>82</v>
      </c>
      <c r="X1390">
        <v>4</v>
      </c>
    </row>
    <row r="1391" spans="2:24">
      <c r="B1391" t="s">
        <v>1549</v>
      </c>
      <c r="C1391" t="s">
        <v>160</v>
      </c>
      <c r="D1391" t="s">
        <v>55</v>
      </c>
      <c r="E1391" t="s">
        <v>3549</v>
      </c>
      <c r="F1391" t="s">
        <v>156</v>
      </c>
      <c r="G1391" t="s">
        <v>90</v>
      </c>
      <c r="H1391">
        <v>37</v>
      </c>
      <c r="I1391" t="s">
        <v>3550</v>
      </c>
      <c r="J1391" t="s">
        <v>63</v>
      </c>
      <c r="K1391" t="s">
        <v>42</v>
      </c>
      <c r="L1391" t="s">
        <v>91</v>
      </c>
      <c r="M1391" t="s">
        <v>92</v>
      </c>
      <c r="N1391" t="s">
        <v>33</v>
      </c>
      <c r="O1391" t="s">
        <v>35</v>
      </c>
      <c r="P1391">
        <v>2.9</v>
      </c>
      <c r="Q1391">
        <v>1200</v>
      </c>
      <c r="R1391">
        <v>84</v>
      </c>
      <c r="S1391" t="s">
        <v>78</v>
      </c>
      <c r="T1391" t="s">
        <v>30</v>
      </c>
      <c r="U1391" t="s">
        <v>5272</v>
      </c>
      <c r="V1391" t="s">
        <v>36</v>
      </c>
      <c r="W1391" t="s">
        <v>82</v>
      </c>
      <c r="X1391">
        <v>4</v>
      </c>
    </row>
    <row r="1392" spans="2:24">
      <c r="B1392" t="s">
        <v>1550</v>
      </c>
      <c r="C1392" t="s">
        <v>160</v>
      </c>
      <c r="D1392" t="s">
        <v>55</v>
      </c>
      <c r="E1392" t="s">
        <v>3549</v>
      </c>
      <c r="F1392" t="s">
        <v>156</v>
      </c>
      <c r="G1392" t="s">
        <v>90</v>
      </c>
      <c r="H1392">
        <v>37</v>
      </c>
      <c r="I1392" t="s">
        <v>3550</v>
      </c>
      <c r="J1392" t="s">
        <v>28</v>
      </c>
      <c r="K1392" t="s">
        <v>42</v>
      </c>
      <c r="L1392" t="s">
        <v>91</v>
      </c>
      <c r="M1392" t="s">
        <v>92</v>
      </c>
      <c r="N1392" t="s">
        <v>33</v>
      </c>
      <c r="O1392" t="s">
        <v>35</v>
      </c>
      <c r="P1392">
        <v>2.9</v>
      </c>
      <c r="Q1392">
        <v>1200</v>
      </c>
      <c r="R1392">
        <v>84</v>
      </c>
      <c r="S1392" t="s">
        <v>78</v>
      </c>
      <c r="T1392" t="s">
        <v>30</v>
      </c>
      <c r="U1392" t="s">
        <v>5273</v>
      </c>
      <c r="V1392" t="s">
        <v>36</v>
      </c>
      <c r="W1392" t="s">
        <v>82</v>
      </c>
      <c r="X1392">
        <v>4</v>
      </c>
    </row>
    <row r="1393" spans="2:24">
      <c r="B1393" t="s">
        <v>1551</v>
      </c>
      <c r="C1393" t="s">
        <v>160</v>
      </c>
      <c r="D1393" t="s">
        <v>55</v>
      </c>
      <c r="E1393" t="s">
        <v>3549</v>
      </c>
      <c r="F1393" t="s">
        <v>156</v>
      </c>
      <c r="G1393" t="s">
        <v>90</v>
      </c>
      <c r="H1393">
        <v>37</v>
      </c>
      <c r="I1393" t="s">
        <v>3550</v>
      </c>
      <c r="J1393" t="s">
        <v>79</v>
      </c>
      <c r="K1393" t="s">
        <v>42</v>
      </c>
      <c r="L1393" t="s">
        <v>91</v>
      </c>
      <c r="M1393" t="s">
        <v>92</v>
      </c>
      <c r="N1393" t="s">
        <v>33</v>
      </c>
      <c r="O1393" t="s">
        <v>35</v>
      </c>
      <c r="P1393">
        <v>2.9</v>
      </c>
      <c r="Q1393">
        <v>1200</v>
      </c>
      <c r="R1393">
        <v>84</v>
      </c>
      <c r="S1393" t="s">
        <v>78</v>
      </c>
      <c r="T1393" t="s">
        <v>30</v>
      </c>
      <c r="U1393" t="s">
        <v>5274</v>
      </c>
      <c r="V1393" t="s">
        <v>36</v>
      </c>
      <c r="W1393" t="s">
        <v>82</v>
      </c>
      <c r="X1393">
        <v>4</v>
      </c>
    </row>
    <row r="1394" spans="2:24">
      <c r="B1394" t="s">
        <v>1552</v>
      </c>
      <c r="C1394" t="s">
        <v>160</v>
      </c>
      <c r="D1394" t="s">
        <v>55</v>
      </c>
      <c r="E1394" t="s">
        <v>3549</v>
      </c>
      <c r="F1394" t="s">
        <v>156</v>
      </c>
      <c r="G1394" t="s">
        <v>90</v>
      </c>
      <c r="H1394">
        <v>37</v>
      </c>
      <c r="I1394" t="s">
        <v>3550</v>
      </c>
      <c r="J1394" t="s">
        <v>30</v>
      </c>
      <c r="K1394" t="s">
        <v>42</v>
      </c>
      <c r="L1394" t="s">
        <v>91</v>
      </c>
      <c r="M1394" t="s">
        <v>92</v>
      </c>
      <c r="N1394" t="s">
        <v>33</v>
      </c>
      <c r="O1394" t="s">
        <v>35</v>
      </c>
      <c r="P1394">
        <v>2.9</v>
      </c>
      <c r="Q1394">
        <v>1200</v>
      </c>
      <c r="R1394">
        <v>84</v>
      </c>
      <c r="S1394" t="s">
        <v>78</v>
      </c>
      <c r="T1394" t="s">
        <v>30</v>
      </c>
      <c r="U1394" t="s">
        <v>5275</v>
      </c>
      <c r="V1394" t="s">
        <v>36</v>
      </c>
      <c r="W1394" t="s">
        <v>82</v>
      </c>
      <c r="X1394">
        <v>4</v>
      </c>
    </row>
    <row r="1395" spans="2:24">
      <c r="B1395" t="s">
        <v>1553</v>
      </c>
      <c r="C1395" t="s">
        <v>160</v>
      </c>
      <c r="D1395" t="s">
        <v>55</v>
      </c>
      <c r="E1395" t="s">
        <v>3549</v>
      </c>
      <c r="F1395" t="s">
        <v>156</v>
      </c>
      <c r="G1395" t="s">
        <v>90</v>
      </c>
      <c r="H1395">
        <v>39</v>
      </c>
      <c r="I1395" t="s">
        <v>3550</v>
      </c>
      <c r="J1395" t="s">
        <v>63</v>
      </c>
      <c r="K1395" t="s">
        <v>42</v>
      </c>
      <c r="L1395" t="s">
        <v>91</v>
      </c>
      <c r="M1395" t="s">
        <v>92</v>
      </c>
      <c r="N1395" t="s">
        <v>33</v>
      </c>
      <c r="O1395" t="s">
        <v>35</v>
      </c>
      <c r="P1395">
        <v>2.9</v>
      </c>
      <c r="Q1395">
        <v>1200</v>
      </c>
      <c r="R1395">
        <v>87</v>
      </c>
      <c r="S1395" t="s">
        <v>78</v>
      </c>
      <c r="T1395" t="s">
        <v>30</v>
      </c>
      <c r="U1395" t="s">
        <v>5276</v>
      </c>
      <c r="V1395" t="s">
        <v>36</v>
      </c>
      <c r="W1395" t="s">
        <v>82</v>
      </c>
      <c r="X1395">
        <v>4</v>
      </c>
    </row>
    <row r="1396" spans="2:24">
      <c r="B1396" t="s">
        <v>1554</v>
      </c>
      <c r="C1396" t="s">
        <v>160</v>
      </c>
      <c r="D1396" t="s">
        <v>55</v>
      </c>
      <c r="E1396" t="s">
        <v>3549</v>
      </c>
      <c r="F1396" t="s">
        <v>156</v>
      </c>
      <c r="G1396" t="s">
        <v>90</v>
      </c>
      <c r="H1396">
        <v>39</v>
      </c>
      <c r="I1396" t="s">
        <v>3550</v>
      </c>
      <c r="J1396" t="s">
        <v>28</v>
      </c>
      <c r="K1396" t="s">
        <v>42</v>
      </c>
      <c r="L1396" t="s">
        <v>91</v>
      </c>
      <c r="M1396" t="s">
        <v>92</v>
      </c>
      <c r="N1396" t="s">
        <v>33</v>
      </c>
      <c r="O1396" t="s">
        <v>35</v>
      </c>
      <c r="P1396">
        <v>2.9</v>
      </c>
      <c r="Q1396">
        <v>1200</v>
      </c>
      <c r="R1396">
        <v>87</v>
      </c>
      <c r="S1396" t="s">
        <v>78</v>
      </c>
      <c r="T1396" t="s">
        <v>30</v>
      </c>
      <c r="U1396" t="s">
        <v>5277</v>
      </c>
      <c r="V1396" t="s">
        <v>36</v>
      </c>
      <c r="W1396" t="s">
        <v>82</v>
      </c>
      <c r="X1396">
        <v>4</v>
      </c>
    </row>
    <row r="1397" spans="2:24">
      <c r="B1397" t="s">
        <v>1555</v>
      </c>
      <c r="C1397" t="s">
        <v>160</v>
      </c>
      <c r="D1397" t="s">
        <v>55</v>
      </c>
      <c r="E1397" t="s">
        <v>3549</v>
      </c>
      <c r="F1397" t="s">
        <v>156</v>
      </c>
      <c r="G1397" t="s">
        <v>90</v>
      </c>
      <c r="H1397">
        <v>39</v>
      </c>
      <c r="I1397" t="s">
        <v>3550</v>
      </c>
      <c r="J1397" t="s">
        <v>79</v>
      </c>
      <c r="K1397" t="s">
        <v>42</v>
      </c>
      <c r="L1397" t="s">
        <v>91</v>
      </c>
      <c r="M1397" t="s">
        <v>92</v>
      </c>
      <c r="N1397" t="s">
        <v>33</v>
      </c>
      <c r="O1397" t="s">
        <v>35</v>
      </c>
      <c r="P1397">
        <v>2.9</v>
      </c>
      <c r="Q1397">
        <v>1200</v>
      </c>
      <c r="R1397">
        <v>87</v>
      </c>
      <c r="S1397" t="s">
        <v>78</v>
      </c>
      <c r="T1397" t="s">
        <v>30</v>
      </c>
      <c r="U1397" t="s">
        <v>5278</v>
      </c>
      <c r="V1397" t="s">
        <v>36</v>
      </c>
      <c r="W1397" t="s">
        <v>82</v>
      </c>
      <c r="X1397">
        <v>4</v>
      </c>
    </row>
    <row r="1398" spans="2:24">
      <c r="B1398" t="s">
        <v>1556</v>
      </c>
      <c r="C1398" t="s">
        <v>160</v>
      </c>
      <c r="D1398" t="s">
        <v>55</v>
      </c>
      <c r="E1398" t="s">
        <v>3549</v>
      </c>
      <c r="F1398" t="s">
        <v>156</v>
      </c>
      <c r="G1398" t="s">
        <v>90</v>
      </c>
      <c r="H1398">
        <v>39</v>
      </c>
      <c r="I1398" t="s">
        <v>3550</v>
      </c>
      <c r="J1398" t="s">
        <v>30</v>
      </c>
      <c r="K1398" t="s">
        <v>42</v>
      </c>
      <c r="L1398" t="s">
        <v>91</v>
      </c>
      <c r="M1398" t="s">
        <v>92</v>
      </c>
      <c r="N1398" t="s">
        <v>33</v>
      </c>
      <c r="O1398" t="s">
        <v>35</v>
      </c>
      <c r="P1398">
        <v>2.9</v>
      </c>
      <c r="Q1398">
        <v>1200</v>
      </c>
      <c r="R1398">
        <v>87</v>
      </c>
      <c r="S1398" t="s">
        <v>78</v>
      </c>
      <c r="T1398" t="s">
        <v>30</v>
      </c>
      <c r="U1398" t="s">
        <v>5279</v>
      </c>
      <c r="V1398" t="s">
        <v>36</v>
      </c>
      <c r="W1398" t="s">
        <v>82</v>
      </c>
      <c r="X1398">
        <v>4</v>
      </c>
    </row>
    <row r="1399" spans="2:24">
      <c r="B1399" t="s">
        <v>1557</v>
      </c>
      <c r="C1399" t="s">
        <v>160</v>
      </c>
      <c r="D1399" t="s">
        <v>41</v>
      </c>
      <c r="E1399" t="s">
        <v>3549</v>
      </c>
      <c r="F1399" t="s">
        <v>156</v>
      </c>
      <c r="G1399" t="s">
        <v>93</v>
      </c>
      <c r="H1399">
        <v>18</v>
      </c>
      <c r="I1399" t="s">
        <v>3550</v>
      </c>
      <c r="J1399" t="s">
        <v>63</v>
      </c>
      <c r="K1399" t="s">
        <v>43</v>
      </c>
      <c r="L1399" t="s">
        <v>91</v>
      </c>
      <c r="M1399" t="s">
        <v>92</v>
      </c>
      <c r="N1399" t="s">
        <v>81</v>
      </c>
      <c r="O1399" t="s">
        <v>3552</v>
      </c>
      <c r="P1399">
        <v>1.7</v>
      </c>
      <c r="Q1399">
        <v>600</v>
      </c>
      <c r="R1399">
        <v>78</v>
      </c>
      <c r="S1399" t="s">
        <v>78</v>
      </c>
      <c r="T1399" t="s">
        <v>30</v>
      </c>
      <c r="U1399" t="s">
        <v>5280</v>
      </c>
      <c r="V1399" t="s">
        <v>36</v>
      </c>
      <c r="W1399" t="s">
        <v>82</v>
      </c>
      <c r="X1399">
        <v>4</v>
      </c>
    </row>
    <row r="1400" spans="2:24">
      <c r="B1400" t="s">
        <v>1558</v>
      </c>
      <c r="C1400" t="s">
        <v>160</v>
      </c>
      <c r="D1400" t="s">
        <v>41</v>
      </c>
      <c r="E1400" t="s">
        <v>3549</v>
      </c>
      <c r="F1400" t="s">
        <v>156</v>
      </c>
      <c r="G1400" t="s">
        <v>93</v>
      </c>
      <c r="H1400">
        <v>18</v>
      </c>
      <c r="I1400" t="s">
        <v>3550</v>
      </c>
      <c r="J1400" t="s">
        <v>28</v>
      </c>
      <c r="K1400" t="s">
        <v>43</v>
      </c>
      <c r="L1400" t="s">
        <v>91</v>
      </c>
      <c r="M1400" t="s">
        <v>92</v>
      </c>
      <c r="N1400" t="s">
        <v>81</v>
      </c>
      <c r="O1400" t="s">
        <v>3552</v>
      </c>
      <c r="P1400">
        <v>1.7</v>
      </c>
      <c r="Q1400">
        <v>600</v>
      </c>
      <c r="R1400">
        <v>78</v>
      </c>
      <c r="S1400" t="s">
        <v>78</v>
      </c>
      <c r="T1400" t="s">
        <v>30</v>
      </c>
      <c r="U1400" t="s">
        <v>5281</v>
      </c>
      <c r="V1400" t="s">
        <v>36</v>
      </c>
      <c r="W1400" t="s">
        <v>82</v>
      </c>
      <c r="X1400">
        <v>4</v>
      </c>
    </row>
    <row r="1401" spans="2:24">
      <c r="B1401" t="s">
        <v>1559</v>
      </c>
      <c r="C1401" t="s">
        <v>160</v>
      </c>
      <c r="D1401" t="s">
        <v>41</v>
      </c>
      <c r="E1401" t="s">
        <v>3549</v>
      </c>
      <c r="F1401" t="s">
        <v>156</v>
      </c>
      <c r="G1401" t="s">
        <v>93</v>
      </c>
      <c r="H1401">
        <v>18</v>
      </c>
      <c r="I1401" t="s">
        <v>3550</v>
      </c>
      <c r="J1401" t="s">
        <v>79</v>
      </c>
      <c r="K1401" t="s">
        <v>43</v>
      </c>
      <c r="L1401" t="s">
        <v>91</v>
      </c>
      <c r="M1401" t="s">
        <v>92</v>
      </c>
      <c r="N1401" t="s">
        <v>81</v>
      </c>
      <c r="O1401" t="s">
        <v>3552</v>
      </c>
      <c r="P1401">
        <v>1.7</v>
      </c>
      <c r="Q1401">
        <v>600</v>
      </c>
      <c r="R1401">
        <v>78</v>
      </c>
      <c r="S1401" t="s">
        <v>78</v>
      </c>
      <c r="T1401" t="s">
        <v>30</v>
      </c>
      <c r="U1401" t="s">
        <v>5282</v>
      </c>
      <c r="V1401" t="s">
        <v>36</v>
      </c>
      <c r="W1401" t="s">
        <v>82</v>
      </c>
      <c r="X1401">
        <v>4</v>
      </c>
    </row>
    <row r="1402" spans="2:24">
      <c r="B1402" t="s">
        <v>1560</v>
      </c>
      <c r="C1402" t="s">
        <v>160</v>
      </c>
      <c r="D1402" t="s">
        <v>41</v>
      </c>
      <c r="E1402" t="s">
        <v>3549</v>
      </c>
      <c r="F1402" t="s">
        <v>156</v>
      </c>
      <c r="G1402" t="s">
        <v>93</v>
      </c>
      <c r="H1402">
        <v>18</v>
      </c>
      <c r="I1402" t="s">
        <v>3550</v>
      </c>
      <c r="J1402" t="s">
        <v>30</v>
      </c>
      <c r="K1402" t="s">
        <v>43</v>
      </c>
      <c r="L1402" t="s">
        <v>91</v>
      </c>
      <c r="M1402" t="s">
        <v>92</v>
      </c>
      <c r="N1402" t="s">
        <v>81</v>
      </c>
      <c r="O1402" t="s">
        <v>3552</v>
      </c>
      <c r="P1402">
        <v>1.7</v>
      </c>
      <c r="Q1402">
        <v>600</v>
      </c>
      <c r="R1402">
        <v>78</v>
      </c>
      <c r="S1402" t="s">
        <v>78</v>
      </c>
      <c r="T1402" t="s">
        <v>30</v>
      </c>
      <c r="U1402" t="s">
        <v>5283</v>
      </c>
      <c r="V1402" t="s">
        <v>36</v>
      </c>
      <c r="W1402" t="s">
        <v>82</v>
      </c>
      <c r="X1402">
        <v>4</v>
      </c>
    </row>
    <row r="1403" spans="2:24">
      <c r="B1403" t="s">
        <v>1561</v>
      </c>
      <c r="C1403" t="s">
        <v>160</v>
      </c>
      <c r="D1403" t="s">
        <v>55</v>
      </c>
      <c r="E1403" t="s">
        <v>3549</v>
      </c>
      <c r="F1403" t="s">
        <v>156</v>
      </c>
      <c r="G1403" t="s">
        <v>93</v>
      </c>
      <c r="H1403">
        <v>19</v>
      </c>
      <c r="I1403" t="s">
        <v>3550</v>
      </c>
      <c r="J1403" t="s">
        <v>63</v>
      </c>
      <c r="K1403" t="s">
        <v>42</v>
      </c>
      <c r="L1403" t="s">
        <v>91</v>
      </c>
      <c r="M1403" t="s">
        <v>92</v>
      </c>
      <c r="N1403" t="s">
        <v>81</v>
      </c>
      <c r="O1403" t="s">
        <v>20</v>
      </c>
      <c r="P1403">
        <v>0.8</v>
      </c>
      <c r="Q1403">
        <v>600</v>
      </c>
      <c r="R1403">
        <v>81</v>
      </c>
      <c r="S1403" t="s">
        <v>78</v>
      </c>
      <c r="T1403" t="s">
        <v>30</v>
      </c>
      <c r="U1403" t="s">
        <v>5284</v>
      </c>
      <c r="V1403" t="s">
        <v>36</v>
      </c>
      <c r="W1403" t="s">
        <v>82</v>
      </c>
      <c r="X1403">
        <v>4</v>
      </c>
    </row>
    <row r="1404" spans="2:24">
      <c r="B1404" t="s">
        <v>1562</v>
      </c>
      <c r="C1404" t="s">
        <v>160</v>
      </c>
      <c r="D1404" t="s">
        <v>55</v>
      </c>
      <c r="E1404" t="s">
        <v>3549</v>
      </c>
      <c r="F1404" t="s">
        <v>156</v>
      </c>
      <c r="G1404" t="s">
        <v>93</v>
      </c>
      <c r="H1404">
        <v>19</v>
      </c>
      <c r="I1404" t="s">
        <v>3550</v>
      </c>
      <c r="J1404" t="s">
        <v>28</v>
      </c>
      <c r="K1404" t="s">
        <v>42</v>
      </c>
      <c r="L1404" t="s">
        <v>91</v>
      </c>
      <c r="M1404" t="s">
        <v>92</v>
      </c>
      <c r="N1404" t="s">
        <v>81</v>
      </c>
      <c r="O1404" t="s">
        <v>20</v>
      </c>
      <c r="P1404">
        <v>0.8</v>
      </c>
      <c r="Q1404">
        <v>600</v>
      </c>
      <c r="R1404">
        <v>81</v>
      </c>
      <c r="S1404" t="s">
        <v>78</v>
      </c>
      <c r="T1404" t="s">
        <v>30</v>
      </c>
      <c r="U1404" t="s">
        <v>5285</v>
      </c>
      <c r="V1404" t="s">
        <v>36</v>
      </c>
      <c r="W1404" t="s">
        <v>82</v>
      </c>
      <c r="X1404">
        <v>4</v>
      </c>
    </row>
    <row r="1405" spans="2:24">
      <c r="B1405" t="s">
        <v>1563</v>
      </c>
      <c r="C1405" t="s">
        <v>160</v>
      </c>
      <c r="D1405" t="s">
        <v>55</v>
      </c>
      <c r="E1405" t="s">
        <v>3549</v>
      </c>
      <c r="F1405" t="s">
        <v>156</v>
      </c>
      <c r="G1405" t="s">
        <v>93</v>
      </c>
      <c r="H1405">
        <v>19</v>
      </c>
      <c r="I1405" t="s">
        <v>3550</v>
      </c>
      <c r="J1405" t="s">
        <v>79</v>
      </c>
      <c r="K1405" t="s">
        <v>42</v>
      </c>
      <c r="L1405" t="s">
        <v>91</v>
      </c>
      <c r="M1405" t="s">
        <v>92</v>
      </c>
      <c r="N1405" t="s">
        <v>81</v>
      </c>
      <c r="O1405" t="s">
        <v>20</v>
      </c>
      <c r="P1405">
        <v>0.8</v>
      </c>
      <c r="Q1405">
        <v>600</v>
      </c>
      <c r="R1405">
        <v>81</v>
      </c>
      <c r="S1405" t="s">
        <v>78</v>
      </c>
      <c r="T1405" t="s">
        <v>30</v>
      </c>
      <c r="U1405" t="s">
        <v>5286</v>
      </c>
      <c r="V1405" t="s">
        <v>36</v>
      </c>
      <c r="W1405" t="s">
        <v>82</v>
      </c>
      <c r="X1405">
        <v>4</v>
      </c>
    </row>
    <row r="1406" spans="2:24">
      <c r="B1406" t="s">
        <v>1564</v>
      </c>
      <c r="C1406" t="s">
        <v>160</v>
      </c>
      <c r="D1406" t="s">
        <v>55</v>
      </c>
      <c r="E1406" t="s">
        <v>3549</v>
      </c>
      <c r="F1406" t="s">
        <v>156</v>
      </c>
      <c r="G1406" t="s">
        <v>93</v>
      </c>
      <c r="H1406">
        <v>19</v>
      </c>
      <c r="I1406" t="s">
        <v>3550</v>
      </c>
      <c r="J1406" t="s">
        <v>30</v>
      </c>
      <c r="K1406" t="s">
        <v>42</v>
      </c>
      <c r="L1406" t="s">
        <v>91</v>
      </c>
      <c r="M1406" t="s">
        <v>92</v>
      </c>
      <c r="N1406" t="s">
        <v>81</v>
      </c>
      <c r="O1406" t="s">
        <v>20</v>
      </c>
      <c r="P1406">
        <v>0.8</v>
      </c>
      <c r="Q1406">
        <v>600</v>
      </c>
      <c r="R1406">
        <v>81</v>
      </c>
      <c r="S1406" t="s">
        <v>78</v>
      </c>
      <c r="T1406" t="s">
        <v>30</v>
      </c>
      <c r="U1406" t="s">
        <v>5287</v>
      </c>
      <c r="V1406" t="s">
        <v>36</v>
      </c>
      <c r="W1406" t="s">
        <v>82</v>
      </c>
      <c r="X1406">
        <v>4</v>
      </c>
    </row>
    <row r="1407" spans="2:24">
      <c r="B1407" t="s">
        <v>1565</v>
      </c>
      <c r="C1407" t="s">
        <v>160</v>
      </c>
      <c r="D1407" t="s">
        <v>41</v>
      </c>
      <c r="E1407" t="s">
        <v>3549</v>
      </c>
      <c r="F1407" t="s">
        <v>156</v>
      </c>
      <c r="G1407" t="s">
        <v>93</v>
      </c>
      <c r="H1407">
        <v>24</v>
      </c>
      <c r="I1407" t="s">
        <v>3550</v>
      </c>
      <c r="J1407" t="s">
        <v>63</v>
      </c>
      <c r="K1407" t="s">
        <v>43</v>
      </c>
      <c r="L1407" t="s">
        <v>91</v>
      </c>
      <c r="M1407" t="s">
        <v>92</v>
      </c>
      <c r="N1407" t="s">
        <v>81</v>
      </c>
      <c r="O1407" t="s">
        <v>3552</v>
      </c>
      <c r="P1407">
        <v>1.7</v>
      </c>
      <c r="Q1407">
        <v>800</v>
      </c>
      <c r="R1407">
        <v>78</v>
      </c>
      <c r="S1407" t="s">
        <v>78</v>
      </c>
      <c r="T1407" t="s">
        <v>30</v>
      </c>
      <c r="U1407" t="s">
        <v>5288</v>
      </c>
      <c r="V1407" t="s">
        <v>36</v>
      </c>
      <c r="W1407" t="s">
        <v>82</v>
      </c>
      <c r="X1407">
        <v>4</v>
      </c>
    </row>
    <row r="1408" spans="2:24">
      <c r="B1408" t="s">
        <v>1566</v>
      </c>
      <c r="C1408" t="s">
        <v>160</v>
      </c>
      <c r="D1408" t="s">
        <v>41</v>
      </c>
      <c r="E1408" t="s">
        <v>3549</v>
      </c>
      <c r="F1408" t="s">
        <v>156</v>
      </c>
      <c r="G1408" t="s">
        <v>93</v>
      </c>
      <c r="H1408">
        <v>24</v>
      </c>
      <c r="I1408" t="s">
        <v>3550</v>
      </c>
      <c r="J1408" t="s">
        <v>28</v>
      </c>
      <c r="K1408" t="s">
        <v>43</v>
      </c>
      <c r="L1408" t="s">
        <v>91</v>
      </c>
      <c r="M1408" t="s">
        <v>92</v>
      </c>
      <c r="N1408" t="s">
        <v>81</v>
      </c>
      <c r="O1408" t="s">
        <v>3552</v>
      </c>
      <c r="P1408">
        <v>1.7</v>
      </c>
      <c r="Q1408">
        <v>800</v>
      </c>
      <c r="R1408">
        <v>78</v>
      </c>
      <c r="S1408" t="s">
        <v>78</v>
      </c>
      <c r="T1408" t="s">
        <v>30</v>
      </c>
      <c r="U1408" t="s">
        <v>5289</v>
      </c>
      <c r="V1408" t="s">
        <v>36</v>
      </c>
      <c r="W1408" t="s">
        <v>82</v>
      </c>
      <c r="X1408">
        <v>4</v>
      </c>
    </row>
    <row r="1409" spans="2:24">
      <c r="B1409" t="s">
        <v>1567</v>
      </c>
      <c r="C1409" t="s">
        <v>160</v>
      </c>
      <c r="D1409" t="s">
        <v>41</v>
      </c>
      <c r="E1409" t="s">
        <v>3549</v>
      </c>
      <c r="F1409" t="s">
        <v>156</v>
      </c>
      <c r="G1409" t="s">
        <v>93</v>
      </c>
      <c r="H1409">
        <v>24</v>
      </c>
      <c r="I1409" t="s">
        <v>3550</v>
      </c>
      <c r="J1409" t="s">
        <v>79</v>
      </c>
      <c r="K1409" t="s">
        <v>43</v>
      </c>
      <c r="L1409" t="s">
        <v>91</v>
      </c>
      <c r="M1409" t="s">
        <v>92</v>
      </c>
      <c r="N1409" t="s">
        <v>81</v>
      </c>
      <c r="O1409" t="s">
        <v>3552</v>
      </c>
      <c r="P1409">
        <v>1.7</v>
      </c>
      <c r="Q1409">
        <v>800</v>
      </c>
      <c r="R1409">
        <v>78</v>
      </c>
      <c r="S1409" t="s">
        <v>78</v>
      </c>
      <c r="T1409" t="s">
        <v>30</v>
      </c>
      <c r="U1409" t="s">
        <v>5290</v>
      </c>
      <c r="V1409" t="s">
        <v>36</v>
      </c>
      <c r="W1409" t="s">
        <v>82</v>
      </c>
      <c r="X1409">
        <v>4</v>
      </c>
    </row>
    <row r="1410" spans="2:24">
      <c r="B1410" t="s">
        <v>1568</v>
      </c>
      <c r="C1410" t="s">
        <v>160</v>
      </c>
      <c r="D1410" t="s">
        <v>41</v>
      </c>
      <c r="E1410" t="s">
        <v>3549</v>
      </c>
      <c r="F1410" t="s">
        <v>156</v>
      </c>
      <c r="G1410" t="s">
        <v>93</v>
      </c>
      <c r="H1410">
        <v>24</v>
      </c>
      <c r="I1410" t="s">
        <v>3550</v>
      </c>
      <c r="J1410" t="s">
        <v>30</v>
      </c>
      <c r="K1410" t="s">
        <v>43</v>
      </c>
      <c r="L1410" t="s">
        <v>91</v>
      </c>
      <c r="M1410" t="s">
        <v>92</v>
      </c>
      <c r="N1410" t="s">
        <v>81</v>
      </c>
      <c r="O1410" t="s">
        <v>3552</v>
      </c>
      <c r="P1410">
        <v>1.7</v>
      </c>
      <c r="Q1410">
        <v>800</v>
      </c>
      <c r="R1410">
        <v>78</v>
      </c>
      <c r="S1410" t="s">
        <v>78</v>
      </c>
      <c r="T1410" t="s">
        <v>30</v>
      </c>
      <c r="U1410" t="s">
        <v>5291</v>
      </c>
      <c r="V1410" t="s">
        <v>36</v>
      </c>
      <c r="W1410" t="s">
        <v>82</v>
      </c>
      <c r="X1410">
        <v>4</v>
      </c>
    </row>
    <row r="1411" spans="2:24">
      <c r="B1411" t="s">
        <v>1569</v>
      </c>
      <c r="C1411" t="s">
        <v>160</v>
      </c>
      <c r="D1411" t="s">
        <v>55</v>
      </c>
      <c r="E1411" t="s">
        <v>3549</v>
      </c>
      <c r="F1411" t="s">
        <v>156</v>
      </c>
      <c r="G1411" t="s">
        <v>93</v>
      </c>
      <c r="H1411">
        <v>25</v>
      </c>
      <c r="I1411" t="s">
        <v>3550</v>
      </c>
      <c r="J1411" t="s">
        <v>63</v>
      </c>
      <c r="K1411" t="s">
        <v>42</v>
      </c>
      <c r="L1411" t="s">
        <v>91</v>
      </c>
      <c r="M1411" t="s">
        <v>92</v>
      </c>
      <c r="N1411" t="s">
        <v>81</v>
      </c>
      <c r="O1411" t="s">
        <v>20</v>
      </c>
      <c r="P1411">
        <v>1.7</v>
      </c>
      <c r="Q1411">
        <v>800</v>
      </c>
      <c r="R1411">
        <v>81</v>
      </c>
      <c r="S1411" t="s">
        <v>78</v>
      </c>
      <c r="T1411" t="s">
        <v>30</v>
      </c>
      <c r="U1411" t="s">
        <v>5292</v>
      </c>
      <c r="V1411" t="s">
        <v>36</v>
      </c>
      <c r="W1411" t="s">
        <v>82</v>
      </c>
      <c r="X1411">
        <v>4</v>
      </c>
    </row>
    <row r="1412" spans="2:24">
      <c r="B1412" t="s">
        <v>1570</v>
      </c>
      <c r="C1412" t="s">
        <v>160</v>
      </c>
      <c r="D1412" t="s">
        <v>55</v>
      </c>
      <c r="E1412" t="s">
        <v>3549</v>
      </c>
      <c r="F1412" t="s">
        <v>156</v>
      </c>
      <c r="G1412" t="s">
        <v>93</v>
      </c>
      <c r="H1412">
        <v>25</v>
      </c>
      <c r="I1412" t="s">
        <v>3550</v>
      </c>
      <c r="J1412" t="s">
        <v>28</v>
      </c>
      <c r="K1412" t="s">
        <v>42</v>
      </c>
      <c r="L1412" t="s">
        <v>91</v>
      </c>
      <c r="M1412" t="s">
        <v>92</v>
      </c>
      <c r="N1412" t="s">
        <v>81</v>
      </c>
      <c r="O1412" t="s">
        <v>20</v>
      </c>
      <c r="P1412">
        <v>1.7</v>
      </c>
      <c r="Q1412">
        <v>800</v>
      </c>
      <c r="R1412">
        <v>81</v>
      </c>
      <c r="S1412" t="s">
        <v>78</v>
      </c>
      <c r="T1412" t="s">
        <v>30</v>
      </c>
      <c r="U1412" t="s">
        <v>5293</v>
      </c>
      <c r="V1412" t="s">
        <v>36</v>
      </c>
      <c r="W1412" t="s">
        <v>82</v>
      </c>
      <c r="X1412">
        <v>4</v>
      </c>
    </row>
    <row r="1413" spans="2:24">
      <c r="B1413" t="s">
        <v>1571</v>
      </c>
      <c r="C1413" t="s">
        <v>160</v>
      </c>
      <c r="D1413" t="s">
        <v>55</v>
      </c>
      <c r="E1413" t="s">
        <v>3549</v>
      </c>
      <c r="F1413" t="s">
        <v>156</v>
      </c>
      <c r="G1413" t="s">
        <v>93</v>
      </c>
      <c r="H1413">
        <v>25</v>
      </c>
      <c r="I1413" t="s">
        <v>3550</v>
      </c>
      <c r="J1413" t="s">
        <v>79</v>
      </c>
      <c r="K1413" t="s">
        <v>42</v>
      </c>
      <c r="L1413" t="s">
        <v>91</v>
      </c>
      <c r="M1413" t="s">
        <v>92</v>
      </c>
      <c r="N1413" t="s">
        <v>81</v>
      </c>
      <c r="O1413" t="s">
        <v>20</v>
      </c>
      <c r="P1413">
        <v>1.7</v>
      </c>
      <c r="Q1413">
        <v>800</v>
      </c>
      <c r="R1413">
        <v>81</v>
      </c>
      <c r="S1413" t="s">
        <v>78</v>
      </c>
      <c r="T1413" t="s">
        <v>30</v>
      </c>
      <c r="U1413" t="s">
        <v>5294</v>
      </c>
      <c r="V1413" t="s">
        <v>36</v>
      </c>
      <c r="W1413" t="s">
        <v>82</v>
      </c>
      <c r="X1413">
        <v>4</v>
      </c>
    </row>
    <row r="1414" spans="2:24">
      <c r="B1414" t="s">
        <v>1572</v>
      </c>
      <c r="C1414" t="s">
        <v>160</v>
      </c>
      <c r="D1414" t="s">
        <v>55</v>
      </c>
      <c r="E1414" t="s">
        <v>3549</v>
      </c>
      <c r="F1414" t="s">
        <v>156</v>
      </c>
      <c r="G1414" t="s">
        <v>93</v>
      </c>
      <c r="H1414">
        <v>25</v>
      </c>
      <c r="I1414" t="s">
        <v>3550</v>
      </c>
      <c r="J1414" t="s">
        <v>30</v>
      </c>
      <c r="K1414" t="s">
        <v>42</v>
      </c>
      <c r="L1414" t="s">
        <v>91</v>
      </c>
      <c r="M1414" t="s">
        <v>92</v>
      </c>
      <c r="N1414" t="s">
        <v>81</v>
      </c>
      <c r="O1414" t="s">
        <v>20</v>
      </c>
      <c r="P1414">
        <v>1.7</v>
      </c>
      <c r="Q1414">
        <v>800</v>
      </c>
      <c r="R1414">
        <v>81</v>
      </c>
      <c r="S1414" t="s">
        <v>78</v>
      </c>
      <c r="T1414" t="s">
        <v>30</v>
      </c>
      <c r="U1414" t="s">
        <v>5295</v>
      </c>
      <c r="V1414" t="s">
        <v>36</v>
      </c>
      <c r="W1414" t="s">
        <v>82</v>
      </c>
      <c r="X1414">
        <v>4</v>
      </c>
    </row>
    <row r="1415" spans="2:24">
      <c r="B1415" t="s">
        <v>1573</v>
      </c>
      <c r="C1415" t="s">
        <v>160</v>
      </c>
      <c r="D1415" t="s">
        <v>41</v>
      </c>
      <c r="E1415" t="s">
        <v>3549</v>
      </c>
      <c r="F1415" t="s">
        <v>156</v>
      </c>
      <c r="G1415" t="s">
        <v>93</v>
      </c>
      <c r="H1415">
        <v>30</v>
      </c>
      <c r="I1415" t="s">
        <v>3550</v>
      </c>
      <c r="J1415" t="s">
        <v>63</v>
      </c>
      <c r="K1415" t="s">
        <v>43</v>
      </c>
      <c r="L1415" t="s">
        <v>91</v>
      </c>
      <c r="M1415" t="s">
        <v>92</v>
      </c>
      <c r="N1415" t="s">
        <v>81</v>
      </c>
      <c r="O1415" t="s">
        <v>20</v>
      </c>
      <c r="P1415">
        <v>2</v>
      </c>
      <c r="Q1415">
        <v>1000</v>
      </c>
      <c r="R1415">
        <v>81</v>
      </c>
      <c r="S1415" t="s">
        <v>78</v>
      </c>
      <c r="T1415" t="s">
        <v>30</v>
      </c>
      <c r="U1415" t="s">
        <v>5296</v>
      </c>
      <c r="V1415" t="s">
        <v>36</v>
      </c>
      <c r="W1415" t="s">
        <v>82</v>
      </c>
      <c r="X1415">
        <v>4</v>
      </c>
    </row>
    <row r="1416" spans="2:24">
      <c r="B1416" t="s">
        <v>1574</v>
      </c>
      <c r="C1416" t="s">
        <v>160</v>
      </c>
      <c r="D1416" t="s">
        <v>41</v>
      </c>
      <c r="E1416" t="s">
        <v>3549</v>
      </c>
      <c r="F1416" t="s">
        <v>156</v>
      </c>
      <c r="G1416" t="s">
        <v>93</v>
      </c>
      <c r="H1416">
        <v>30</v>
      </c>
      <c r="I1416" t="s">
        <v>3550</v>
      </c>
      <c r="J1416" t="s">
        <v>28</v>
      </c>
      <c r="K1416" t="s">
        <v>43</v>
      </c>
      <c r="L1416" t="s">
        <v>91</v>
      </c>
      <c r="M1416" t="s">
        <v>92</v>
      </c>
      <c r="N1416" t="s">
        <v>81</v>
      </c>
      <c r="O1416" t="s">
        <v>20</v>
      </c>
      <c r="P1416">
        <v>2</v>
      </c>
      <c r="Q1416">
        <v>1000</v>
      </c>
      <c r="R1416">
        <v>81</v>
      </c>
      <c r="S1416" t="s">
        <v>78</v>
      </c>
      <c r="T1416" t="s">
        <v>30</v>
      </c>
      <c r="U1416" t="s">
        <v>5297</v>
      </c>
      <c r="V1416" t="s">
        <v>36</v>
      </c>
      <c r="W1416" t="s">
        <v>82</v>
      </c>
      <c r="X1416">
        <v>4</v>
      </c>
    </row>
    <row r="1417" spans="2:24">
      <c r="B1417" t="s">
        <v>1575</v>
      </c>
      <c r="C1417" t="s">
        <v>160</v>
      </c>
      <c r="D1417" t="s">
        <v>41</v>
      </c>
      <c r="E1417" t="s">
        <v>3549</v>
      </c>
      <c r="F1417" t="s">
        <v>156</v>
      </c>
      <c r="G1417" t="s">
        <v>93</v>
      </c>
      <c r="H1417">
        <v>30</v>
      </c>
      <c r="I1417" t="s">
        <v>3550</v>
      </c>
      <c r="J1417" t="s">
        <v>79</v>
      </c>
      <c r="K1417" t="s">
        <v>43</v>
      </c>
      <c r="L1417" t="s">
        <v>91</v>
      </c>
      <c r="M1417" t="s">
        <v>92</v>
      </c>
      <c r="N1417" t="s">
        <v>81</v>
      </c>
      <c r="O1417" t="s">
        <v>20</v>
      </c>
      <c r="P1417">
        <v>2</v>
      </c>
      <c r="Q1417">
        <v>1000</v>
      </c>
      <c r="R1417">
        <v>81</v>
      </c>
      <c r="S1417" t="s">
        <v>78</v>
      </c>
      <c r="T1417" t="s">
        <v>30</v>
      </c>
      <c r="U1417" t="s">
        <v>5298</v>
      </c>
      <c r="V1417" t="s">
        <v>36</v>
      </c>
      <c r="W1417" t="s">
        <v>82</v>
      </c>
      <c r="X1417">
        <v>4</v>
      </c>
    </row>
    <row r="1418" spans="2:24">
      <c r="B1418" t="s">
        <v>1576</v>
      </c>
      <c r="C1418" t="s">
        <v>160</v>
      </c>
      <c r="D1418" t="s">
        <v>41</v>
      </c>
      <c r="E1418" t="s">
        <v>3549</v>
      </c>
      <c r="F1418" t="s">
        <v>156</v>
      </c>
      <c r="G1418" t="s">
        <v>93</v>
      </c>
      <c r="H1418">
        <v>30</v>
      </c>
      <c r="I1418" t="s">
        <v>3550</v>
      </c>
      <c r="J1418" t="s">
        <v>30</v>
      </c>
      <c r="K1418" t="s">
        <v>43</v>
      </c>
      <c r="L1418" t="s">
        <v>91</v>
      </c>
      <c r="M1418" t="s">
        <v>92</v>
      </c>
      <c r="N1418" t="s">
        <v>81</v>
      </c>
      <c r="O1418" t="s">
        <v>20</v>
      </c>
      <c r="P1418">
        <v>2</v>
      </c>
      <c r="Q1418">
        <v>1000</v>
      </c>
      <c r="R1418">
        <v>81</v>
      </c>
      <c r="S1418" t="s">
        <v>78</v>
      </c>
      <c r="T1418" t="s">
        <v>30</v>
      </c>
      <c r="U1418" t="s">
        <v>5299</v>
      </c>
      <c r="V1418" t="s">
        <v>36</v>
      </c>
      <c r="W1418" t="s">
        <v>82</v>
      </c>
      <c r="X1418">
        <v>4</v>
      </c>
    </row>
    <row r="1419" spans="2:24">
      <c r="B1419" t="s">
        <v>1577</v>
      </c>
      <c r="C1419" t="s">
        <v>160</v>
      </c>
      <c r="D1419" t="s">
        <v>55</v>
      </c>
      <c r="E1419" t="s">
        <v>3549</v>
      </c>
      <c r="F1419" t="s">
        <v>156</v>
      </c>
      <c r="G1419" t="s">
        <v>93</v>
      </c>
      <c r="H1419">
        <v>31</v>
      </c>
      <c r="I1419" t="s">
        <v>3550</v>
      </c>
      <c r="J1419" t="s">
        <v>63</v>
      </c>
      <c r="K1419" t="s">
        <v>42</v>
      </c>
      <c r="L1419" t="s">
        <v>91</v>
      </c>
      <c r="M1419" t="s">
        <v>92</v>
      </c>
      <c r="N1419" t="s">
        <v>81</v>
      </c>
      <c r="O1419" t="s">
        <v>20</v>
      </c>
      <c r="P1419">
        <v>2.2000000000000002</v>
      </c>
      <c r="Q1419">
        <v>1000</v>
      </c>
      <c r="R1419">
        <v>84</v>
      </c>
      <c r="S1419" t="s">
        <v>78</v>
      </c>
      <c r="T1419" t="s">
        <v>30</v>
      </c>
      <c r="U1419" t="s">
        <v>5300</v>
      </c>
      <c r="V1419" t="s">
        <v>36</v>
      </c>
      <c r="W1419" t="s">
        <v>82</v>
      </c>
      <c r="X1419">
        <v>4</v>
      </c>
    </row>
    <row r="1420" spans="2:24">
      <c r="B1420" t="s">
        <v>1578</v>
      </c>
      <c r="C1420" t="s">
        <v>160</v>
      </c>
      <c r="D1420" t="s">
        <v>55</v>
      </c>
      <c r="E1420" t="s">
        <v>3549</v>
      </c>
      <c r="F1420" t="s">
        <v>156</v>
      </c>
      <c r="G1420" t="s">
        <v>93</v>
      </c>
      <c r="H1420">
        <v>31</v>
      </c>
      <c r="I1420" t="s">
        <v>3550</v>
      </c>
      <c r="J1420" t="s">
        <v>28</v>
      </c>
      <c r="K1420" t="s">
        <v>42</v>
      </c>
      <c r="L1420" t="s">
        <v>91</v>
      </c>
      <c r="M1420" t="s">
        <v>92</v>
      </c>
      <c r="N1420" t="s">
        <v>81</v>
      </c>
      <c r="O1420" t="s">
        <v>20</v>
      </c>
      <c r="P1420">
        <v>2.2000000000000002</v>
      </c>
      <c r="Q1420">
        <v>1000</v>
      </c>
      <c r="R1420">
        <v>84</v>
      </c>
      <c r="S1420" t="s">
        <v>78</v>
      </c>
      <c r="T1420" t="s">
        <v>30</v>
      </c>
      <c r="U1420" t="s">
        <v>5301</v>
      </c>
      <c r="V1420" t="s">
        <v>36</v>
      </c>
      <c r="W1420" t="s">
        <v>82</v>
      </c>
      <c r="X1420">
        <v>4</v>
      </c>
    </row>
    <row r="1421" spans="2:24">
      <c r="B1421" t="s">
        <v>1579</v>
      </c>
      <c r="C1421" t="s">
        <v>160</v>
      </c>
      <c r="D1421" t="s">
        <v>55</v>
      </c>
      <c r="E1421" t="s">
        <v>3549</v>
      </c>
      <c r="F1421" t="s">
        <v>156</v>
      </c>
      <c r="G1421" t="s">
        <v>93</v>
      </c>
      <c r="H1421">
        <v>31</v>
      </c>
      <c r="I1421" t="s">
        <v>3550</v>
      </c>
      <c r="J1421" t="s">
        <v>79</v>
      </c>
      <c r="K1421" t="s">
        <v>42</v>
      </c>
      <c r="L1421" t="s">
        <v>91</v>
      </c>
      <c r="M1421" t="s">
        <v>92</v>
      </c>
      <c r="N1421" t="s">
        <v>81</v>
      </c>
      <c r="O1421" t="s">
        <v>20</v>
      </c>
      <c r="P1421">
        <v>2.2000000000000002</v>
      </c>
      <c r="Q1421">
        <v>1000</v>
      </c>
      <c r="R1421">
        <v>84</v>
      </c>
      <c r="S1421" t="s">
        <v>78</v>
      </c>
      <c r="T1421" t="s">
        <v>30</v>
      </c>
      <c r="U1421" t="s">
        <v>5302</v>
      </c>
      <c r="V1421" t="s">
        <v>36</v>
      </c>
      <c r="W1421" t="s">
        <v>82</v>
      </c>
      <c r="X1421">
        <v>4</v>
      </c>
    </row>
    <row r="1422" spans="2:24">
      <c r="B1422" t="s">
        <v>1580</v>
      </c>
      <c r="C1422" t="s">
        <v>160</v>
      </c>
      <c r="D1422" t="s">
        <v>55</v>
      </c>
      <c r="E1422" t="s">
        <v>3549</v>
      </c>
      <c r="F1422" t="s">
        <v>156</v>
      </c>
      <c r="G1422" t="s">
        <v>93</v>
      </c>
      <c r="H1422">
        <v>31</v>
      </c>
      <c r="I1422" t="s">
        <v>3550</v>
      </c>
      <c r="J1422" t="s">
        <v>30</v>
      </c>
      <c r="K1422" t="s">
        <v>42</v>
      </c>
      <c r="L1422" t="s">
        <v>91</v>
      </c>
      <c r="M1422" t="s">
        <v>92</v>
      </c>
      <c r="N1422" t="s">
        <v>81</v>
      </c>
      <c r="O1422" t="s">
        <v>20</v>
      </c>
      <c r="P1422">
        <v>2.2000000000000002</v>
      </c>
      <c r="Q1422">
        <v>1000</v>
      </c>
      <c r="R1422">
        <v>84</v>
      </c>
      <c r="S1422" t="s">
        <v>78</v>
      </c>
      <c r="T1422" t="s">
        <v>30</v>
      </c>
      <c r="U1422" t="s">
        <v>5303</v>
      </c>
      <c r="V1422" t="s">
        <v>36</v>
      </c>
      <c r="W1422" t="s">
        <v>82</v>
      </c>
      <c r="X1422">
        <v>4</v>
      </c>
    </row>
    <row r="1423" spans="2:24">
      <c r="B1423" t="s">
        <v>1581</v>
      </c>
      <c r="C1423" t="s">
        <v>160</v>
      </c>
      <c r="D1423" t="s">
        <v>41</v>
      </c>
      <c r="E1423" t="s">
        <v>3549</v>
      </c>
      <c r="F1423" t="s">
        <v>156</v>
      </c>
      <c r="G1423" t="s">
        <v>93</v>
      </c>
      <c r="H1423">
        <v>36</v>
      </c>
      <c r="I1423" t="s">
        <v>3550</v>
      </c>
      <c r="J1423" t="s">
        <v>63</v>
      </c>
      <c r="K1423" t="s">
        <v>43</v>
      </c>
      <c r="L1423" t="s">
        <v>91</v>
      </c>
      <c r="M1423" t="s">
        <v>92</v>
      </c>
      <c r="N1423" t="s">
        <v>81</v>
      </c>
      <c r="O1423" t="s">
        <v>20</v>
      </c>
      <c r="P1423">
        <v>2</v>
      </c>
      <c r="Q1423">
        <v>1200</v>
      </c>
      <c r="R1423">
        <v>81</v>
      </c>
      <c r="S1423" t="s">
        <v>78</v>
      </c>
      <c r="T1423" t="s">
        <v>30</v>
      </c>
      <c r="U1423" t="s">
        <v>5304</v>
      </c>
      <c r="V1423" t="s">
        <v>36</v>
      </c>
      <c r="W1423" t="s">
        <v>82</v>
      </c>
      <c r="X1423">
        <v>4</v>
      </c>
    </row>
    <row r="1424" spans="2:24">
      <c r="B1424" t="s">
        <v>1582</v>
      </c>
      <c r="C1424" t="s">
        <v>160</v>
      </c>
      <c r="D1424" t="s">
        <v>41</v>
      </c>
      <c r="E1424" t="s">
        <v>3549</v>
      </c>
      <c r="F1424" t="s">
        <v>156</v>
      </c>
      <c r="G1424" t="s">
        <v>93</v>
      </c>
      <c r="H1424">
        <v>36</v>
      </c>
      <c r="I1424" t="s">
        <v>3550</v>
      </c>
      <c r="J1424" t="s">
        <v>28</v>
      </c>
      <c r="K1424" t="s">
        <v>43</v>
      </c>
      <c r="L1424" t="s">
        <v>91</v>
      </c>
      <c r="M1424" t="s">
        <v>92</v>
      </c>
      <c r="N1424" t="s">
        <v>81</v>
      </c>
      <c r="O1424" t="s">
        <v>20</v>
      </c>
      <c r="P1424">
        <v>2</v>
      </c>
      <c r="Q1424">
        <v>1200</v>
      </c>
      <c r="R1424">
        <v>81</v>
      </c>
      <c r="S1424" t="s">
        <v>78</v>
      </c>
      <c r="T1424" t="s">
        <v>30</v>
      </c>
      <c r="U1424" t="s">
        <v>5305</v>
      </c>
      <c r="V1424" t="s">
        <v>36</v>
      </c>
      <c r="W1424" t="s">
        <v>82</v>
      </c>
      <c r="X1424">
        <v>4</v>
      </c>
    </row>
    <row r="1425" spans="2:24">
      <c r="B1425" t="s">
        <v>1583</v>
      </c>
      <c r="C1425" t="s">
        <v>160</v>
      </c>
      <c r="D1425" t="s">
        <v>41</v>
      </c>
      <c r="E1425" t="s">
        <v>3549</v>
      </c>
      <c r="F1425" t="s">
        <v>156</v>
      </c>
      <c r="G1425" t="s">
        <v>93</v>
      </c>
      <c r="H1425">
        <v>36</v>
      </c>
      <c r="I1425" t="s">
        <v>3550</v>
      </c>
      <c r="J1425" t="s">
        <v>79</v>
      </c>
      <c r="K1425" t="s">
        <v>43</v>
      </c>
      <c r="L1425" t="s">
        <v>91</v>
      </c>
      <c r="M1425" t="s">
        <v>92</v>
      </c>
      <c r="N1425" t="s">
        <v>81</v>
      </c>
      <c r="O1425" t="s">
        <v>20</v>
      </c>
      <c r="P1425">
        <v>2</v>
      </c>
      <c r="Q1425">
        <v>1200</v>
      </c>
      <c r="R1425">
        <v>81</v>
      </c>
      <c r="S1425" t="s">
        <v>78</v>
      </c>
      <c r="T1425" t="s">
        <v>30</v>
      </c>
      <c r="U1425" t="s">
        <v>5306</v>
      </c>
      <c r="V1425" t="s">
        <v>36</v>
      </c>
      <c r="W1425" t="s">
        <v>82</v>
      </c>
      <c r="X1425">
        <v>4</v>
      </c>
    </row>
    <row r="1426" spans="2:24">
      <c r="B1426" t="s">
        <v>1584</v>
      </c>
      <c r="C1426" t="s">
        <v>160</v>
      </c>
      <c r="D1426" t="s">
        <v>41</v>
      </c>
      <c r="E1426" t="s">
        <v>3549</v>
      </c>
      <c r="F1426" t="s">
        <v>156</v>
      </c>
      <c r="G1426" t="s">
        <v>93</v>
      </c>
      <c r="H1426">
        <v>36</v>
      </c>
      <c r="I1426" t="s">
        <v>3550</v>
      </c>
      <c r="J1426" t="s">
        <v>30</v>
      </c>
      <c r="K1426" t="s">
        <v>43</v>
      </c>
      <c r="L1426" t="s">
        <v>91</v>
      </c>
      <c r="M1426" t="s">
        <v>92</v>
      </c>
      <c r="N1426" t="s">
        <v>81</v>
      </c>
      <c r="O1426" t="s">
        <v>20</v>
      </c>
      <c r="P1426">
        <v>2</v>
      </c>
      <c r="Q1426">
        <v>1200</v>
      </c>
      <c r="R1426">
        <v>81</v>
      </c>
      <c r="S1426" t="s">
        <v>78</v>
      </c>
      <c r="T1426" t="s">
        <v>30</v>
      </c>
      <c r="U1426" t="s">
        <v>5307</v>
      </c>
      <c r="V1426" t="s">
        <v>36</v>
      </c>
      <c r="W1426" t="s">
        <v>82</v>
      </c>
      <c r="X1426">
        <v>4</v>
      </c>
    </row>
    <row r="1427" spans="2:24">
      <c r="B1427" t="s">
        <v>1585</v>
      </c>
      <c r="C1427" t="s">
        <v>160</v>
      </c>
      <c r="D1427" t="s">
        <v>55</v>
      </c>
      <c r="E1427" t="s">
        <v>3549</v>
      </c>
      <c r="F1427" t="s">
        <v>156</v>
      </c>
      <c r="G1427" t="s">
        <v>93</v>
      </c>
      <c r="H1427">
        <v>37</v>
      </c>
      <c r="I1427" t="s">
        <v>3550</v>
      </c>
      <c r="J1427" t="s">
        <v>63</v>
      </c>
      <c r="K1427" t="s">
        <v>42</v>
      </c>
      <c r="L1427" t="s">
        <v>91</v>
      </c>
      <c r="M1427" t="s">
        <v>92</v>
      </c>
      <c r="N1427" t="s">
        <v>81</v>
      </c>
      <c r="O1427" t="s">
        <v>35</v>
      </c>
      <c r="P1427">
        <v>2.9</v>
      </c>
      <c r="Q1427">
        <v>1200</v>
      </c>
      <c r="R1427">
        <v>84</v>
      </c>
      <c r="S1427" t="s">
        <v>78</v>
      </c>
      <c r="T1427" t="s">
        <v>30</v>
      </c>
      <c r="U1427" t="s">
        <v>5308</v>
      </c>
      <c r="V1427" t="s">
        <v>36</v>
      </c>
      <c r="W1427" t="s">
        <v>82</v>
      </c>
      <c r="X1427">
        <v>4</v>
      </c>
    </row>
    <row r="1428" spans="2:24">
      <c r="B1428" t="s">
        <v>1586</v>
      </c>
      <c r="C1428" t="s">
        <v>160</v>
      </c>
      <c r="D1428" t="s">
        <v>55</v>
      </c>
      <c r="E1428" t="s">
        <v>3549</v>
      </c>
      <c r="F1428" t="s">
        <v>156</v>
      </c>
      <c r="G1428" t="s">
        <v>93</v>
      </c>
      <c r="H1428">
        <v>37</v>
      </c>
      <c r="I1428" t="s">
        <v>3550</v>
      </c>
      <c r="J1428" t="s">
        <v>28</v>
      </c>
      <c r="K1428" t="s">
        <v>42</v>
      </c>
      <c r="L1428" t="s">
        <v>91</v>
      </c>
      <c r="M1428" t="s">
        <v>92</v>
      </c>
      <c r="N1428" t="s">
        <v>81</v>
      </c>
      <c r="O1428" t="s">
        <v>35</v>
      </c>
      <c r="P1428">
        <v>2.9</v>
      </c>
      <c r="Q1428">
        <v>1200</v>
      </c>
      <c r="R1428">
        <v>84</v>
      </c>
      <c r="S1428" t="s">
        <v>78</v>
      </c>
      <c r="T1428" t="s">
        <v>30</v>
      </c>
      <c r="U1428" t="s">
        <v>5309</v>
      </c>
      <c r="V1428" t="s">
        <v>36</v>
      </c>
      <c r="W1428" t="s">
        <v>82</v>
      </c>
      <c r="X1428">
        <v>4</v>
      </c>
    </row>
    <row r="1429" spans="2:24">
      <c r="B1429" t="s">
        <v>1587</v>
      </c>
      <c r="C1429" t="s">
        <v>160</v>
      </c>
      <c r="D1429" t="s">
        <v>55</v>
      </c>
      <c r="E1429" t="s">
        <v>3549</v>
      </c>
      <c r="F1429" t="s">
        <v>156</v>
      </c>
      <c r="G1429" t="s">
        <v>93</v>
      </c>
      <c r="H1429">
        <v>37</v>
      </c>
      <c r="I1429" t="s">
        <v>3550</v>
      </c>
      <c r="J1429" t="s">
        <v>79</v>
      </c>
      <c r="K1429" t="s">
        <v>42</v>
      </c>
      <c r="L1429" t="s">
        <v>91</v>
      </c>
      <c r="M1429" t="s">
        <v>92</v>
      </c>
      <c r="N1429" t="s">
        <v>81</v>
      </c>
      <c r="O1429" t="s">
        <v>35</v>
      </c>
      <c r="P1429">
        <v>2.9</v>
      </c>
      <c r="Q1429">
        <v>1200</v>
      </c>
      <c r="R1429">
        <v>84</v>
      </c>
      <c r="S1429" t="s">
        <v>78</v>
      </c>
      <c r="T1429" t="s">
        <v>30</v>
      </c>
      <c r="U1429" t="s">
        <v>5310</v>
      </c>
      <c r="V1429" t="s">
        <v>36</v>
      </c>
      <c r="W1429" t="s">
        <v>82</v>
      </c>
      <c r="X1429">
        <v>4</v>
      </c>
    </row>
    <row r="1430" spans="2:24">
      <c r="B1430" t="s">
        <v>1588</v>
      </c>
      <c r="C1430" t="s">
        <v>160</v>
      </c>
      <c r="D1430" t="s">
        <v>55</v>
      </c>
      <c r="E1430" t="s">
        <v>3549</v>
      </c>
      <c r="F1430" t="s">
        <v>156</v>
      </c>
      <c r="G1430" t="s">
        <v>93</v>
      </c>
      <c r="H1430">
        <v>37</v>
      </c>
      <c r="I1430" t="s">
        <v>3550</v>
      </c>
      <c r="J1430" t="s">
        <v>30</v>
      </c>
      <c r="K1430" t="s">
        <v>42</v>
      </c>
      <c r="L1430" t="s">
        <v>91</v>
      </c>
      <c r="M1430" t="s">
        <v>92</v>
      </c>
      <c r="N1430" t="s">
        <v>81</v>
      </c>
      <c r="O1430" t="s">
        <v>35</v>
      </c>
      <c r="P1430">
        <v>2.9</v>
      </c>
      <c r="Q1430">
        <v>1200</v>
      </c>
      <c r="R1430">
        <v>84</v>
      </c>
      <c r="S1430" t="s">
        <v>78</v>
      </c>
      <c r="T1430" t="s">
        <v>30</v>
      </c>
      <c r="U1430" t="s">
        <v>5311</v>
      </c>
      <c r="V1430" t="s">
        <v>36</v>
      </c>
      <c r="W1430" t="s">
        <v>82</v>
      </c>
      <c r="X1430">
        <v>4</v>
      </c>
    </row>
    <row r="1431" spans="2:24">
      <c r="B1431" t="s">
        <v>1589</v>
      </c>
      <c r="C1431" t="s">
        <v>160</v>
      </c>
      <c r="D1431" t="s">
        <v>55</v>
      </c>
      <c r="E1431" t="s">
        <v>3549</v>
      </c>
      <c r="F1431" t="s">
        <v>156</v>
      </c>
      <c r="G1431" t="s">
        <v>93</v>
      </c>
      <c r="H1431">
        <v>39</v>
      </c>
      <c r="I1431" t="s">
        <v>3550</v>
      </c>
      <c r="J1431" t="s">
        <v>63</v>
      </c>
      <c r="K1431" t="s">
        <v>42</v>
      </c>
      <c r="L1431" t="s">
        <v>91</v>
      </c>
      <c r="M1431" t="s">
        <v>92</v>
      </c>
      <c r="N1431" t="s">
        <v>81</v>
      </c>
      <c r="O1431" t="s">
        <v>35</v>
      </c>
      <c r="P1431">
        <v>2.9</v>
      </c>
      <c r="Q1431">
        <v>1200</v>
      </c>
      <c r="R1431">
        <v>87</v>
      </c>
      <c r="S1431" t="s">
        <v>78</v>
      </c>
      <c r="T1431" t="s">
        <v>30</v>
      </c>
      <c r="U1431" t="s">
        <v>5312</v>
      </c>
      <c r="V1431" t="s">
        <v>36</v>
      </c>
      <c r="W1431" t="s">
        <v>82</v>
      </c>
      <c r="X1431">
        <v>4</v>
      </c>
    </row>
    <row r="1432" spans="2:24">
      <c r="B1432" t="s">
        <v>1590</v>
      </c>
      <c r="C1432" t="s">
        <v>160</v>
      </c>
      <c r="D1432" t="s">
        <v>55</v>
      </c>
      <c r="E1432" t="s">
        <v>3549</v>
      </c>
      <c r="F1432" t="s">
        <v>156</v>
      </c>
      <c r="G1432" t="s">
        <v>93</v>
      </c>
      <c r="H1432">
        <v>39</v>
      </c>
      <c r="I1432" t="s">
        <v>3550</v>
      </c>
      <c r="J1432" t="s">
        <v>28</v>
      </c>
      <c r="K1432" t="s">
        <v>42</v>
      </c>
      <c r="L1432" t="s">
        <v>91</v>
      </c>
      <c r="M1432" t="s">
        <v>92</v>
      </c>
      <c r="N1432" t="s">
        <v>81</v>
      </c>
      <c r="O1432" t="s">
        <v>35</v>
      </c>
      <c r="P1432">
        <v>2.9</v>
      </c>
      <c r="Q1432">
        <v>1200</v>
      </c>
      <c r="R1432">
        <v>87</v>
      </c>
      <c r="S1432" t="s">
        <v>78</v>
      </c>
      <c r="T1432" t="s">
        <v>30</v>
      </c>
      <c r="U1432" t="s">
        <v>5313</v>
      </c>
      <c r="V1432" t="s">
        <v>36</v>
      </c>
      <c r="W1432" t="s">
        <v>82</v>
      </c>
      <c r="X1432">
        <v>4</v>
      </c>
    </row>
    <row r="1433" spans="2:24">
      <c r="B1433" t="s">
        <v>1591</v>
      </c>
      <c r="C1433" t="s">
        <v>160</v>
      </c>
      <c r="D1433" t="s">
        <v>55</v>
      </c>
      <c r="E1433" t="s">
        <v>3549</v>
      </c>
      <c r="F1433" t="s">
        <v>156</v>
      </c>
      <c r="G1433" t="s">
        <v>93</v>
      </c>
      <c r="H1433">
        <v>39</v>
      </c>
      <c r="I1433" t="s">
        <v>3550</v>
      </c>
      <c r="J1433" t="s">
        <v>79</v>
      </c>
      <c r="K1433" t="s">
        <v>42</v>
      </c>
      <c r="L1433" t="s">
        <v>91</v>
      </c>
      <c r="M1433" t="s">
        <v>92</v>
      </c>
      <c r="N1433" t="s">
        <v>81</v>
      </c>
      <c r="O1433" t="s">
        <v>35</v>
      </c>
      <c r="P1433">
        <v>2.9</v>
      </c>
      <c r="Q1433">
        <v>1200</v>
      </c>
      <c r="R1433">
        <v>87</v>
      </c>
      <c r="S1433" t="s">
        <v>78</v>
      </c>
      <c r="T1433" t="s">
        <v>30</v>
      </c>
      <c r="U1433" t="s">
        <v>5314</v>
      </c>
      <c r="V1433" t="s">
        <v>36</v>
      </c>
      <c r="W1433" t="s">
        <v>82</v>
      </c>
      <c r="X1433">
        <v>4</v>
      </c>
    </row>
    <row r="1434" spans="2:24">
      <c r="B1434" t="s">
        <v>1592</v>
      </c>
      <c r="C1434" t="s">
        <v>160</v>
      </c>
      <c r="D1434" t="s">
        <v>55</v>
      </c>
      <c r="E1434" t="s">
        <v>3549</v>
      </c>
      <c r="F1434" t="s">
        <v>156</v>
      </c>
      <c r="G1434" t="s">
        <v>93</v>
      </c>
      <c r="H1434">
        <v>39</v>
      </c>
      <c r="I1434" t="s">
        <v>3550</v>
      </c>
      <c r="J1434" t="s">
        <v>30</v>
      </c>
      <c r="K1434" t="s">
        <v>42</v>
      </c>
      <c r="L1434" t="s">
        <v>91</v>
      </c>
      <c r="M1434" t="s">
        <v>92</v>
      </c>
      <c r="N1434" t="s">
        <v>81</v>
      </c>
      <c r="O1434" t="s">
        <v>35</v>
      </c>
      <c r="P1434">
        <v>2.9</v>
      </c>
      <c r="Q1434">
        <v>1200</v>
      </c>
      <c r="R1434">
        <v>87</v>
      </c>
      <c r="S1434" t="s">
        <v>78</v>
      </c>
      <c r="T1434" t="s">
        <v>30</v>
      </c>
      <c r="U1434" t="s">
        <v>5315</v>
      </c>
      <c r="V1434" t="s">
        <v>36</v>
      </c>
      <c r="W1434" t="s">
        <v>82</v>
      </c>
      <c r="X1434">
        <v>4</v>
      </c>
    </row>
    <row r="1435" spans="2:24">
      <c r="B1435" t="s">
        <v>1593</v>
      </c>
      <c r="C1435" t="s">
        <v>160</v>
      </c>
      <c r="D1435" t="s">
        <v>41</v>
      </c>
      <c r="E1435" t="s">
        <v>3549</v>
      </c>
      <c r="F1435" t="s">
        <v>156</v>
      </c>
      <c r="G1435" t="s">
        <v>94</v>
      </c>
      <c r="H1435">
        <v>18</v>
      </c>
      <c r="I1435" t="s">
        <v>3550</v>
      </c>
      <c r="J1435" t="s">
        <v>63</v>
      </c>
      <c r="K1435" t="s">
        <v>43</v>
      </c>
      <c r="L1435" t="s">
        <v>91</v>
      </c>
      <c r="M1435" t="s">
        <v>95</v>
      </c>
      <c r="N1435" t="s">
        <v>81</v>
      </c>
      <c r="O1435" t="s">
        <v>3552</v>
      </c>
      <c r="P1435">
        <v>1.7</v>
      </c>
      <c r="Q1435">
        <v>600</v>
      </c>
      <c r="R1435">
        <v>78</v>
      </c>
      <c r="S1435" t="s">
        <v>78</v>
      </c>
      <c r="T1435" t="s">
        <v>30</v>
      </c>
      <c r="U1435" t="s">
        <v>5316</v>
      </c>
      <c r="V1435" t="s">
        <v>36</v>
      </c>
      <c r="W1435" t="s">
        <v>82</v>
      </c>
      <c r="X1435">
        <v>4</v>
      </c>
    </row>
    <row r="1436" spans="2:24">
      <c r="B1436" t="s">
        <v>1594</v>
      </c>
      <c r="C1436" t="s">
        <v>160</v>
      </c>
      <c r="D1436" t="s">
        <v>41</v>
      </c>
      <c r="E1436" t="s">
        <v>3549</v>
      </c>
      <c r="F1436" t="s">
        <v>156</v>
      </c>
      <c r="G1436" t="s">
        <v>94</v>
      </c>
      <c r="H1436">
        <v>18</v>
      </c>
      <c r="I1436" t="s">
        <v>3550</v>
      </c>
      <c r="J1436" t="s">
        <v>28</v>
      </c>
      <c r="K1436" t="s">
        <v>43</v>
      </c>
      <c r="L1436" t="s">
        <v>91</v>
      </c>
      <c r="M1436" t="s">
        <v>95</v>
      </c>
      <c r="N1436" t="s">
        <v>81</v>
      </c>
      <c r="O1436" t="s">
        <v>3552</v>
      </c>
      <c r="P1436">
        <v>1.7</v>
      </c>
      <c r="Q1436">
        <v>600</v>
      </c>
      <c r="R1436">
        <v>78</v>
      </c>
      <c r="S1436" t="s">
        <v>78</v>
      </c>
      <c r="T1436" t="s">
        <v>30</v>
      </c>
      <c r="U1436" t="s">
        <v>5317</v>
      </c>
      <c r="V1436" t="s">
        <v>36</v>
      </c>
      <c r="W1436" t="s">
        <v>82</v>
      </c>
      <c r="X1436">
        <v>4</v>
      </c>
    </row>
    <row r="1437" spans="2:24">
      <c r="B1437" t="s">
        <v>1595</v>
      </c>
      <c r="C1437" t="s">
        <v>160</v>
      </c>
      <c r="D1437" t="s">
        <v>41</v>
      </c>
      <c r="E1437" t="s">
        <v>3549</v>
      </c>
      <c r="F1437" t="s">
        <v>156</v>
      </c>
      <c r="G1437" t="s">
        <v>94</v>
      </c>
      <c r="H1437">
        <v>18</v>
      </c>
      <c r="I1437" t="s">
        <v>3550</v>
      </c>
      <c r="J1437" t="s">
        <v>79</v>
      </c>
      <c r="K1437" t="s">
        <v>43</v>
      </c>
      <c r="L1437" t="s">
        <v>91</v>
      </c>
      <c r="M1437" t="s">
        <v>95</v>
      </c>
      <c r="N1437" t="s">
        <v>81</v>
      </c>
      <c r="O1437" t="s">
        <v>3552</v>
      </c>
      <c r="P1437">
        <v>1.7</v>
      </c>
      <c r="Q1437">
        <v>600</v>
      </c>
      <c r="R1437">
        <v>78</v>
      </c>
      <c r="S1437" t="s">
        <v>78</v>
      </c>
      <c r="T1437" t="s">
        <v>30</v>
      </c>
      <c r="U1437" t="s">
        <v>5318</v>
      </c>
      <c r="V1437" t="s">
        <v>36</v>
      </c>
      <c r="W1437" t="s">
        <v>82</v>
      </c>
      <c r="X1437">
        <v>4</v>
      </c>
    </row>
    <row r="1438" spans="2:24">
      <c r="B1438" t="s">
        <v>1596</v>
      </c>
      <c r="C1438" t="s">
        <v>160</v>
      </c>
      <c r="D1438" t="s">
        <v>41</v>
      </c>
      <c r="E1438" t="s">
        <v>3549</v>
      </c>
      <c r="F1438" t="s">
        <v>156</v>
      </c>
      <c r="G1438" t="s">
        <v>94</v>
      </c>
      <c r="H1438">
        <v>18</v>
      </c>
      <c r="I1438" t="s">
        <v>3550</v>
      </c>
      <c r="J1438" t="s">
        <v>30</v>
      </c>
      <c r="K1438" t="s">
        <v>43</v>
      </c>
      <c r="L1438" t="s">
        <v>91</v>
      </c>
      <c r="M1438" t="s">
        <v>95</v>
      </c>
      <c r="N1438" t="s">
        <v>81</v>
      </c>
      <c r="O1438" t="s">
        <v>3552</v>
      </c>
      <c r="P1438">
        <v>1.7</v>
      </c>
      <c r="Q1438">
        <v>600</v>
      </c>
      <c r="R1438">
        <v>78</v>
      </c>
      <c r="S1438" t="s">
        <v>78</v>
      </c>
      <c r="T1438" t="s">
        <v>30</v>
      </c>
      <c r="U1438" t="s">
        <v>5319</v>
      </c>
      <c r="V1438" t="s">
        <v>36</v>
      </c>
      <c r="W1438" t="s">
        <v>82</v>
      </c>
      <c r="X1438">
        <v>4</v>
      </c>
    </row>
    <row r="1439" spans="2:24">
      <c r="B1439" t="s">
        <v>1597</v>
      </c>
      <c r="C1439" t="s">
        <v>160</v>
      </c>
      <c r="D1439" t="s">
        <v>55</v>
      </c>
      <c r="E1439" t="s">
        <v>3549</v>
      </c>
      <c r="F1439" t="s">
        <v>156</v>
      </c>
      <c r="G1439" t="s">
        <v>94</v>
      </c>
      <c r="H1439">
        <v>19</v>
      </c>
      <c r="I1439" t="s">
        <v>3550</v>
      </c>
      <c r="J1439" t="s">
        <v>63</v>
      </c>
      <c r="K1439" t="s">
        <v>42</v>
      </c>
      <c r="L1439" t="s">
        <v>91</v>
      </c>
      <c r="M1439" t="s">
        <v>95</v>
      </c>
      <c r="N1439" t="s">
        <v>81</v>
      </c>
      <c r="O1439" t="s">
        <v>20</v>
      </c>
      <c r="P1439">
        <v>0.8</v>
      </c>
      <c r="Q1439">
        <v>600</v>
      </c>
      <c r="R1439">
        <v>81</v>
      </c>
      <c r="S1439" t="s">
        <v>78</v>
      </c>
      <c r="T1439" t="s">
        <v>30</v>
      </c>
      <c r="U1439" t="s">
        <v>5320</v>
      </c>
      <c r="V1439" t="s">
        <v>36</v>
      </c>
      <c r="W1439" t="s">
        <v>82</v>
      </c>
      <c r="X1439">
        <v>4</v>
      </c>
    </row>
    <row r="1440" spans="2:24">
      <c r="B1440" t="s">
        <v>1598</v>
      </c>
      <c r="C1440" t="s">
        <v>160</v>
      </c>
      <c r="D1440" t="s">
        <v>55</v>
      </c>
      <c r="E1440" t="s">
        <v>3549</v>
      </c>
      <c r="F1440" t="s">
        <v>156</v>
      </c>
      <c r="G1440" t="s">
        <v>94</v>
      </c>
      <c r="H1440">
        <v>19</v>
      </c>
      <c r="I1440" t="s">
        <v>3550</v>
      </c>
      <c r="J1440" t="s">
        <v>28</v>
      </c>
      <c r="K1440" t="s">
        <v>42</v>
      </c>
      <c r="L1440" t="s">
        <v>91</v>
      </c>
      <c r="M1440" t="s">
        <v>95</v>
      </c>
      <c r="N1440" t="s">
        <v>81</v>
      </c>
      <c r="O1440" t="s">
        <v>20</v>
      </c>
      <c r="P1440">
        <v>0.8</v>
      </c>
      <c r="Q1440">
        <v>600</v>
      </c>
      <c r="R1440">
        <v>81</v>
      </c>
      <c r="S1440" t="s">
        <v>78</v>
      </c>
      <c r="T1440" t="s">
        <v>30</v>
      </c>
      <c r="U1440" t="s">
        <v>5321</v>
      </c>
      <c r="V1440" t="s">
        <v>36</v>
      </c>
      <c r="W1440" t="s">
        <v>82</v>
      </c>
      <c r="X1440">
        <v>4</v>
      </c>
    </row>
    <row r="1441" spans="2:24">
      <c r="B1441" t="s">
        <v>1599</v>
      </c>
      <c r="C1441" t="s">
        <v>160</v>
      </c>
      <c r="D1441" t="s">
        <v>55</v>
      </c>
      <c r="E1441" t="s">
        <v>3549</v>
      </c>
      <c r="F1441" t="s">
        <v>156</v>
      </c>
      <c r="G1441" t="s">
        <v>94</v>
      </c>
      <c r="H1441">
        <v>19</v>
      </c>
      <c r="I1441" t="s">
        <v>3550</v>
      </c>
      <c r="J1441" t="s">
        <v>79</v>
      </c>
      <c r="K1441" t="s">
        <v>42</v>
      </c>
      <c r="L1441" t="s">
        <v>91</v>
      </c>
      <c r="M1441" t="s">
        <v>95</v>
      </c>
      <c r="N1441" t="s">
        <v>81</v>
      </c>
      <c r="O1441" t="s">
        <v>20</v>
      </c>
      <c r="P1441">
        <v>0.8</v>
      </c>
      <c r="Q1441">
        <v>600</v>
      </c>
      <c r="R1441">
        <v>81</v>
      </c>
      <c r="S1441" t="s">
        <v>78</v>
      </c>
      <c r="T1441" t="s">
        <v>30</v>
      </c>
      <c r="U1441" t="s">
        <v>5322</v>
      </c>
      <c r="V1441" t="s">
        <v>36</v>
      </c>
      <c r="W1441" t="s">
        <v>82</v>
      </c>
      <c r="X1441">
        <v>4</v>
      </c>
    </row>
    <row r="1442" spans="2:24">
      <c r="B1442" t="s">
        <v>1600</v>
      </c>
      <c r="C1442" t="s">
        <v>160</v>
      </c>
      <c r="D1442" t="s">
        <v>55</v>
      </c>
      <c r="E1442" t="s">
        <v>3549</v>
      </c>
      <c r="F1442" t="s">
        <v>156</v>
      </c>
      <c r="G1442" t="s">
        <v>94</v>
      </c>
      <c r="H1442">
        <v>19</v>
      </c>
      <c r="I1442" t="s">
        <v>3550</v>
      </c>
      <c r="J1442" t="s">
        <v>30</v>
      </c>
      <c r="K1442" t="s">
        <v>42</v>
      </c>
      <c r="L1442" t="s">
        <v>91</v>
      </c>
      <c r="M1442" t="s">
        <v>95</v>
      </c>
      <c r="N1442" t="s">
        <v>81</v>
      </c>
      <c r="O1442" t="s">
        <v>20</v>
      </c>
      <c r="P1442">
        <v>0.8</v>
      </c>
      <c r="Q1442">
        <v>600</v>
      </c>
      <c r="R1442">
        <v>81</v>
      </c>
      <c r="S1442" t="s">
        <v>78</v>
      </c>
      <c r="T1442" t="s">
        <v>30</v>
      </c>
      <c r="U1442" t="s">
        <v>5323</v>
      </c>
      <c r="V1442" t="s">
        <v>36</v>
      </c>
      <c r="W1442" t="s">
        <v>82</v>
      </c>
      <c r="X1442">
        <v>4</v>
      </c>
    </row>
    <row r="1443" spans="2:24">
      <c r="B1443" t="s">
        <v>1601</v>
      </c>
      <c r="C1443" t="s">
        <v>160</v>
      </c>
      <c r="D1443" t="s">
        <v>41</v>
      </c>
      <c r="E1443" t="s">
        <v>3549</v>
      </c>
      <c r="F1443" t="s">
        <v>156</v>
      </c>
      <c r="G1443" t="s">
        <v>94</v>
      </c>
      <c r="H1443">
        <v>24</v>
      </c>
      <c r="I1443" t="s">
        <v>3550</v>
      </c>
      <c r="J1443" t="s">
        <v>63</v>
      </c>
      <c r="K1443" t="s">
        <v>43</v>
      </c>
      <c r="L1443" t="s">
        <v>91</v>
      </c>
      <c r="M1443" t="s">
        <v>95</v>
      </c>
      <c r="N1443" t="s">
        <v>81</v>
      </c>
      <c r="O1443" t="s">
        <v>3552</v>
      </c>
      <c r="P1443">
        <v>1.7</v>
      </c>
      <c r="Q1443">
        <v>800</v>
      </c>
      <c r="R1443">
        <v>78</v>
      </c>
      <c r="S1443" t="s">
        <v>78</v>
      </c>
      <c r="T1443" t="s">
        <v>30</v>
      </c>
      <c r="U1443" t="s">
        <v>5324</v>
      </c>
      <c r="V1443" t="s">
        <v>36</v>
      </c>
      <c r="W1443" t="s">
        <v>82</v>
      </c>
      <c r="X1443">
        <v>4</v>
      </c>
    </row>
    <row r="1444" spans="2:24">
      <c r="B1444" t="s">
        <v>1602</v>
      </c>
      <c r="C1444" t="s">
        <v>160</v>
      </c>
      <c r="D1444" t="s">
        <v>41</v>
      </c>
      <c r="E1444" t="s">
        <v>3549</v>
      </c>
      <c r="F1444" t="s">
        <v>156</v>
      </c>
      <c r="G1444" t="s">
        <v>94</v>
      </c>
      <c r="H1444">
        <v>24</v>
      </c>
      <c r="I1444" t="s">
        <v>3550</v>
      </c>
      <c r="J1444" t="s">
        <v>28</v>
      </c>
      <c r="K1444" t="s">
        <v>43</v>
      </c>
      <c r="L1444" t="s">
        <v>91</v>
      </c>
      <c r="M1444" t="s">
        <v>95</v>
      </c>
      <c r="N1444" t="s">
        <v>81</v>
      </c>
      <c r="O1444" t="s">
        <v>3552</v>
      </c>
      <c r="P1444">
        <v>1.7</v>
      </c>
      <c r="Q1444">
        <v>800</v>
      </c>
      <c r="R1444">
        <v>78</v>
      </c>
      <c r="S1444" t="s">
        <v>78</v>
      </c>
      <c r="T1444" t="s">
        <v>30</v>
      </c>
      <c r="U1444" t="s">
        <v>5325</v>
      </c>
      <c r="V1444" t="s">
        <v>36</v>
      </c>
      <c r="W1444" t="s">
        <v>82</v>
      </c>
      <c r="X1444">
        <v>4</v>
      </c>
    </row>
    <row r="1445" spans="2:24">
      <c r="B1445" t="s">
        <v>1603</v>
      </c>
      <c r="C1445" t="s">
        <v>160</v>
      </c>
      <c r="D1445" t="s">
        <v>41</v>
      </c>
      <c r="E1445" t="s">
        <v>3549</v>
      </c>
      <c r="F1445" t="s">
        <v>156</v>
      </c>
      <c r="G1445" t="s">
        <v>94</v>
      </c>
      <c r="H1445">
        <v>24</v>
      </c>
      <c r="I1445" t="s">
        <v>3550</v>
      </c>
      <c r="J1445" t="s">
        <v>79</v>
      </c>
      <c r="K1445" t="s">
        <v>43</v>
      </c>
      <c r="L1445" t="s">
        <v>91</v>
      </c>
      <c r="M1445" t="s">
        <v>95</v>
      </c>
      <c r="N1445" t="s">
        <v>81</v>
      </c>
      <c r="O1445" t="s">
        <v>3552</v>
      </c>
      <c r="P1445">
        <v>1.7</v>
      </c>
      <c r="Q1445">
        <v>800</v>
      </c>
      <c r="R1445">
        <v>78</v>
      </c>
      <c r="S1445" t="s">
        <v>78</v>
      </c>
      <c r="T1445" t="s">
        <v>30</v>
      </c>
      <c r="U1445" t="s">
        <v>5326</v>
      </c>
      <c r="V1445" t="s">
        <v>36</v>
      </c>
      <c r="W1445" t="s">
        <v>82</v>
      </c>
      <c r="X1445">
        <v>4</v>
      </c>
    </row>
    <row r="1446" spans="2:24">
      <c r="B1446" t="s">
        <v>1604</v>
      </c>
      <c r="C1446" t="s">
        <v>160</v>
      </c>
      <c r="D1446" t="s">
        <v>41</v>
      </c>
      <c r="E1446" t="s">
        <v>3549</v>
      </c>
      <c r="F1446" t="s">
        <v>156</v>
      </c>
      <c r="G1446" t="s">
        <v>94</v>
      </c>
      <c r="H1446">
        <v>24</v>
      </c>
      <c r="I1446" t="s">
        <v>3550</v>
      </c>
      <c r="J1446" t="s">
        <v>30</v>
      </c>
      <c r="K1446" t="s">
        <v>43</v>
      </c>
      <c r="L1446" t="s">
        <v>91</v>
      </c>
      <c r="M1446" t="s">
        <v>95</v>
      </c>
      <c r="N1446" t="s">
        <v>81</v>
      </c>
      <c r="O1446" t="s">
        <v>3552</v>
      </c>
      <c r="P1446">
        <v>1.7</v>
      </c>
      <c r="Q1446">
        <v>800</v>
      </c>
      <c r="R1446">
        <v>78</v>
      </c>
      <c r="S1446" t="s">
        <v>78</v>
      </c>
      <c r="T1446" t="s">
        <v>30</v>
      </c>
      <c r="U1446" t="s">
        <v>5327</v>
      </c>
      <c r="V1446" t="s">
        <v>36</v>
      </c>
      <c r="W1446" t="s">
        <v>82</v>
      </c>
      <c r="X1446">
        <v>4</v>
      </c>
    </row>
    <row r="1447" spans="2:24">
      <c r="B1447" t="s">
        <v>1605</v>
      </c>
      <c r="C1447" t="s">
        <v>160</v>
      </c>
      <c r="D1447" t="s">
        <v>55</v>
      </c>
      <c r="E1447" t="s">
        <v>3549</v>
      </c>
      <c r="F1447" t="s">
        <v>156</v>
      </c>
      <c r="G1447" t="s">
        <v>94</v>
      </c>
      <c r="H1447">
        <v>25</v>
      </c>
      <c r="I1447" t="s">
        <v>3550</v>
      </c>
      <c r="J1447" t="s">
        <v>63</v>
      </c>
      <c r="K1447" t="s">
        <v>42</v>
      </c>
      <c r="L1447" t="s">
        <v>91</v>
      </c>
      <c r="M1447" t="s">
        <v>95</v>
      </c>
      <c r="N1447" t="s">
        <v>81</v>
      </c>
      <c r="O1447" t="s">
        <v>20</v>
      </c>
      <c r="P1447">
        <v>1.7</v>
      </c>
      <c r="Q1447">
        <v>800</v>
      </c>
      <c r="R1447">
        <v>81</v>
      </c>
      <c r="S1447" t="s">
        <v>78</v>
      </c>
      <c r="T1447" t="s">
        <v>30</v>
      </c>
      <c r="U1447" t="s">
        <v>5328</v>
      </c>
      <c r="V1447" t="s">
        <v>36</v>
      </c>
      <c r="W1447" t="s">
        <v>82</v>
      </c>
      <c r="X1447">
        <v>4</v>
      </c>
    </row>
    <row r="1448" spans="2:24">
      <c r="B1448" t="s">
        <v>1606</v>
      </c>
      <c r="C1448" t="s">
        <v>160</v>
      </c>
      <c r="D1448" t="s">
        <v>55</v>
      </c>
      <c r="E1448" t="s">
        <v>3549</v>
      </c>
      <c r="F1448" t="s">
        <v>156</v>
      </c>
      <c r="G1448" t="s">
        <v>94</v>
      </c>
      <c r="H1448">
        <v>25</v>
      </c>
      <c r="I1448" t="s">
        <v>3550</v>
      </c>
      <c r="J1448" t="s">
        <v>28</v>
      </c>
      <c r="K1448" t="s">
        <v>42</v>
      </c>
      <c r="L1448" t="s">
        <v>91</v>
      </c>
      <c r="M1448" t="s">
        <v>95</v>
      </c>
      <c r="N1448" t="s">
        <v>81</v>
      </c>
      <c r="O1448" t="s">
        <v>20</v>
      </c>
      <c r="P1448">
        <v>1.7</v>
      </c>
      <c r="Q1448">
        <v>800</v>
      </c>
      <c r="R1448">
        <v>81</v>
      </c>
      <c r="S1448" t="s">
        <v>78</v>
      </c>
      <c r="T1448" t="s">
        <v>30</v>
      </c>
      <c r="U1448" t="s">
        <v>5329</v>
      </c>
      <c r="V1448" t="s">
        <v>36</v>
      </c>
      <c r="W1448" t="s">
        <v>82</v>
      </c>
      <c r="X1448">
        <v>4</v>
      </c>
    </row>
    <row r="1449" spans="2:24">
      <c r="B1449" t="s">
        <v>1607</v>
      </c>
      <c r="C1449" t="s">
        <v>160</v>
      </c>
      <c r="D1449" t="s">
        <v>55</v>
      </c>
      <c r="E1449" t="s">
        <v>3549</v>
      </c>
      <c r="F1449" t="s">
        <v>156</v>
      </c>
      <c r="G1449" t="s">
        <v>94</v>
      </c>
      <c r="H1449">
        <v>25</v>
      </c>
      <c r="I1449" t="s">
        <v>3550</v>
      </c>
      <c r="J1449" t="s">
        <v>79</v>
      </c>
      <c r="K1449" t="s">
        <v>42</v>
      </c>
      <c r="L1449" t="s">
        <v>91</v>
      </c>
      <c r="M1449" t="s">
        <v>95</v>
      </c>
      <c r="N1449" t="s">
        <v>81</v>
      </c>
      <c r="O1449" t="s">
        <v>20</v>
      </c>
      <c r="P1449">
        <v>1.7</v>
      </c>
      <c r="Q1449">
        <v>800</v>
      </c>
      <c r="R1449">
        <v>81</v>
      </c>
      <c r="S1449" t="s">
        <v>78</v>
      </c>
      <c r="T1449" t="s">
        <v>30</v>
      </c>
      <c r="U1449" t="s">
        <v>5330</v>
      </c>
      <c r="V1449" t="s">
        <v>36</v>
      </c>
      <c r="W1449" t="s">
        <v>82</v>
      </c>
      <c r="X1449">
        <v>4</v>
      </c>
    </row>
    <row r="1450" spans="2:24">
      <c r="B1450" t="s">
        <v>1608</v>
      </c>
      <c r="C1450" t="s">
        <v>160</v>
      </c>
      <c r="D1450" t="s">
        <v>55</v>
      </c>
      <c r="E1450" t="s">
        <v>3549</v>
      </c>
      <c r="F1450" t="s">
        <v>156</v>
      </c>
      <c r="G1450" t="s">
        <v>94</v>
      </c>
      <c r="H1450">
        <v>25</v>
      </c>
      <c r="I1450" t="s">
        <v>3550</v>
      </c>
      <c r="J1450" t="s">
        <v>30</v>
      </c>
      <c r="K1450" t="s">
        <v>42</v>
      </c>
      <c r="L1450" t="s">
        <v>91</v>
      </c>
      <c r="M1450" t="s">
        <v>95</v>
      </c>
      <c r="N1450" t="s">
        <v>81</v>
      </c>
      <c r="O1450" t="s">
        <v>20</v>
      </c>
      <c r="P1450">
        <v>1.7</v>
      </c>
      <c r="Q1450">
        <v>800</v>
      </c>
      <c r="R1450">
        <v>81</v>
      </c>
      <c r="S1450" t="s">
        <v>78</v>
      </c>
      <c r="T1450" t="s">
        <v>30</v>
      </c>
      <c r="U1450" t="s">
        <v>5331</v>
      </c>
      <c r="V1450" t="s">
        <v>36</v>
      </c>
      <c r="W1450" t="s">
        <v>82</v>
      </c>
      <c r="X1450">
        <v>4</v>
      </c>
    </row>
    <row r="1451" spans="2:24">
      <c r="B1451" t="s">
        <v>1609</v>
      </c>
      <c r="C1451" t="s">
        <v>160</v>
      </c>
      <c r="D1451" t="s">
        <v>41</v>
      </c>
      <c r="E1451" t="s">
        <v>3549</v>
      </c>
      <c r="F1451" t="s">
        <v>156</v>
      </c>
      <c r="G1451" t="s">
        <v>94</v>
      </c>
      <c r="H1451">
        <v>30</v>
      </c>
      <c r="I1451" t="s">
        <v>3550</v>
      </c>
      <c r="J1451" t="s">
        <v>63</v>
      </c>
      <c r="K1451" t="s">
        <v>43</v>
      </c>
      <c r="L1451" t="s">
        <v>91</v>
      </c>
      <c r="M1451" t="s">
        <v>95</v>
      </c>
      <c r="N1451" t="s">
        <v>81</v>
      </c>
      <c r="O1451" t="s">
        <v>20</v>
      </c>
      <c r="P1451">
        <v>2</v>
      </c>
      <c r="Q1451">
        <v>1000</v>
      </c>
      <c r="R1451">
        <v>81</v>
      </c>
      <c r="S1451" t="s">
        <v>78</v>
      </c>
      <c r="T1451" t="s">
        <v>30</v>
      </c>
      <c r="U1451" t="s">
        <v>5332</v>
      </c>
      <c r="V1451" t="s">
        <v>36</v>
      </c>
      <c r="W1451" t="s">
        <v>82</v>
      </c>
      <c r="X1451">
        <v>4</v>
      </c>
    </row>
    <row r="1452" spans="2:24">
      <c r="B1452" t="s">
        <v>1610</v>
      </c>
      <c r="C1452" t="s">
        <v>160</v>
      </c>
      <c r="D1452" t="s">
        <v>41</v>
      </c>
      <c r="E1452" t="s">
        <v>3549</v>
      </c>
      <c r="F1452" t="s">
        <v>156</v>
      </c>
      <c r="G1452" t="s">
        <v>94</v>
      </c>
      <c r="H1452">
        <v>30</v>
      </c>
      <c r="I1452" t="s">
        <v>3550</v>
      </c>
      <c r="J1452" t="s">
        <v>28</v>
      </c>
      <c r="K1452" t="s">
        <v>43</v>
      </c>
      <c r="L1452" t="s">
        <v>91</v>
      </c>
      <c r="M1452" t="s">
        <v>95</v>
      </c>
      <c r="N1452" t="s">
        <v>81</v>
      </c>
      <c r="O1452" t="s">
        <v>20</v>
      </c>
      <c r="P1452">
        <v>2</v>
      </c>
      <c r="Q1452">
        <v>1000</v>
      </c>
      <c r="R1452">
        <v>81</v>
      </c>
      <c r="S1452" t="s">
        <v>78</v>
      </c>
      <c r="T1452" t="s">
        <v>30</v>
      </c>
      <c r="U1452" t="s">
        <v>5333</v>
      </c>
      <c r="V1452" t="s">
        <v>36</v>
      </c>
      <c r="W1452" t="s">
        <v>82</v>
      </c>
      <c r="X1452">
        <v>4</v>
      </c>
    </row>
    <row r="1453" spans="2:24">
      <c r="B1453" t="s">
        <v>1611</v>
      </c>
      <c r="C1453" t="s">
        <v>160</v>
      </c>
      <c r="D1453" t="s">
        <v>41</v>
      </c>
      <c r="E1453" t="s">
        <v>3549</v>
      </c>
      <c r="F1453" t="s">
        <v>156</v>
      </c>
      <c r="G1453" t="s">
        <v>94</v>
      </c>
      <c r="H1453">
        <v>30</v>
      </c>
      <c r="I1453" t="s">
        <v>3550</v>
      </c>
      <c r="J1453" t="s">
        <v>79</v>
      </c>
      <c r="K1453" t="s">
        <v>43</v>
      </c>
      <c r="L1453" t="s">
        <v>91</v>
      </c>
      <c r="M1453" t="s">
        <v>95</v>
      </c>
      <c r="N1453" t="s">
        <v>81</v>
      </c>
      <c r="O1453" t="s">
        <v>20</v>
      </c>
      <c r="P1453">
        <v>2</v>
      </c>
      <c r="Q1453">
        <v>1000</v>
      </c>
      <c r="R1453">
        <v>81</v>
      </c>
      <c r="S1453" t="s">
        <v>78</v>
      </c>
      <c r="T1453" t="s">
        <v>30</v>
      </c>
      <c r="U1453" t="s">
        <v>5334</v>
      </c>
      <c r="V1453" t="s">
        <v>36</v>
      </c>
      <c r="W1453" t="s">
        <v>82</v>
      </c>
      <c r="X1453">
        <v>4</v>
      </c>
    </row>
    <row r="1454" spans="2:24">
      <c r="B1454" t="s">
        <v>1612</v>
      </c>
      <c r="C1454" t="s">
        <v>160</v>
      </c>
      <c r="D1454" t="s">
        <v>41</v>
      </c>
      <c r="E1454" t="s">
        <v>3549</v>
      </c>
      <c r="F1454" t="s">
        <v>156</v>
      </c>
      <c r="G1454" t="s">
        <v>94</v>
      </c>
      <c r="H1454">
        <v>30</v>
      </c>
      <c r="I1454" t="s">
        <v>3550</v>
      </c>
      <c r="J1454" t="s">
        <v>30</v>
      </c>
      <c r="K1454" t="s">
        <v>43</v>
      </c>
      <c r="L1454" t="s">
        <v>91</v>
      </c>
      <c r="M1454" t="s">
        <v>95</v>
      </c>
      <c r="N1454" t="s">
        <v>81</v>
      </c>
      <c r="O1454" t="s">
        <v>20</v>
      </c>
      <c r="P1454">
        <v>2</v>
      </c>
      <c r="Q1454">
        <v>1000</v>
      </c>
      <c r="R1454">
        <v>81</v>
      </c>
      <c r="S1454" t="s">
        <v>78</v>
      </c>
      <c r="T1454" t="s">
        <v>30</v>
      </c>
      <c r="U1454" t="s">
        <v>5335</v>
      </c>
      <c r="V1454" t="s">
        <v>36</v>
      </c>
      <c r="W1454" t="s">
        <v>82</v>
      </c>
      <c r="X1454">
        <v>4</v>
      </c>
    </row>
    <row r="1455" spans="2:24">
      <c r="B1455" t="s">
        <v>1613</v>
      </c>
      <c r="C1455" t="s">
        <v>160</v>
      </c>
      <c r="D1455" t="s">
        <v>55</v>
      </c>
      <c r="E1455" t="s">
        <v>3549</v>
      </c>
      <c r="F1455" t="s">
        <v>156</v>
      </c>
      <c r="G1455" t="s">
        <v>94</v>
      </c>
      <c r="H1455">
        <v>31</v>
      </c>
      <c r="I1455" t="s">
        <v>3550</v>
      </c>
      <c r="J1455" t="s">
        <v>63</v>
      </c>
      <c r="K1455" t="s">
        <v>42</v>
      </c>
      <c r="L1455" t="s">
        <v>91</v>
      </c>
      <c r="M1455" t="s">
        <v>95</v>
      </c>
      <c r="N1455" t="s">
        <v>81</v>
      </c>
      <c r="O1455" t="s">
        <v>20</v>
      </c>
      <c r="P1455">
        <v>2.2000000000000002</v>
      </c>
      <c r="Q1455">
        <v>1000</v>
      </c>
      <c r="R1455">
        <v>84</v>
      </c>
      <c r="S1455" t="s">
        <v>78</v>
      </c>
      <c r="T1455" t="s">
        <v>30</v>
      </c>
      <c r="U1455" t="s">
        <v>5336</v>
      </c>
      <c r="V1455" t="s">
        <v>36</v>
      </c>
      <c r="W1455" t="s">
        <v>82</v>
      </c>
      <c r="X1455">
        <v>4</v>
      </c>
    </row>
    <row r="1456" spans="2:24">
      <c r="B1456" t="s">
        <v>1614</v>
      </c>
      <c r="C1456" t="s">
        <v>160</v>
      </c>
      <c r="D1456" t="s">
        <v>55</v>
      </c>
      <c r="E1456" t="s">
        <v>3549</v>
      </c>
      <c r="F1456" t="s">
        <v>156</v>
      </c>
      <c r="G1456" t="s">
        <v>94</v>
      </c>
      <c r="H1456">
        <v>31</v>
      </c>
      <c r="I1456" t="s">
        <v>3550</v>
      </c>
      <c r="J1456" t="s">
        <v>28</v>
      </c>
      <c r="K1456" t="s">
        <v>42</v>
      </c>
      <c r="L1456" t="s">
        <v>91</v>
      </c>
      <c r="M1456" t="s">
        <v>95</v>
      </c>
      <c r="N1456" t="s">
        <v>81</v>
      </c>
      <c r="O1456" t="s">
        <v>20</v>
      </c>
      <c r="P1456">
        <v>2.2000000000000002</v>
      </c>
      <c r="Q1456">
        <v>1000</v>
      </c>
      <c r="R1456">
        <v>84</v>
      </c>
      <c r="S1456" t="s">
        <v>78</v>
      </c>
      <c r="T1456" t="s">
        <v>30</v>
      </c>
      <c r="U1456" t="s">
        <v>5337</v>
      </c>
      <c r="V1456" t="s">
        <v>36</v>
      </c>
      <c r="W1456" t="s">
        <v>82</v>
      </c>
      <c r="X1456">
        <v>4</v>
      </c>
    </row>
    <row r="1457" spans="2:24">
      <c r="B1457" t="s">
        <v>1615</v>
      </c>
      <c r="C1457" t="s">
        <v>160</v>
      </c>
      <c r="D1457" t="s">
        <v>55</v>
      </c>
      <c r="E1457" t="s">
        <v>3549</v>
      </c>
      <c r="F1457" t="s">
        <v>156</v>
      </c>
      <c r="G1457" t="s">
        <v>94</v>
      </c>
      <c r="H1457">
        <v>31</v>
      </c>
      <c r="I1457" t="s">
        <v>3550</v>
      </c>
      <c r="J1457" t="s">
        <v>79</v>
      </c>
      <c r="K1457" t="s">
        <v>42</v>
      </c>
      <c r="L1457" t="s">
        <v>91</v>
      </c>
      <c r="M1457" t="s">
        <v>95</v>
      </c>
      <c r="N1457" t="s">
        <v>81</v>
      </c>
      <c r="O1457" t="s">
        <v>20</v>
      </c>
      <c r="P1457">
        <v>2.2000000000000002</v>
      </c>
      <c r="Q1457">
        <v>1000</v>
      </c>
      <c r="R1457">
        <v>84</v>
      </c>
      <c r="S1457" t="s">
        <v>78</v>
      </c>
      <c r="T1457" t="s">
        <v>30</v>
      </c>
      <c r="U1457" t="s">
        <v>5338</v>
      </c>
      <c r="V1457" t="s">
        <v>36</v>
      </c>
      <c r="W1457" t="s">
        <v>82</v>
      </c>
      <c r="X1457">
        <v>4</v>
      </c>
    </row>
    <row r="1458" spans="2:24">
      <c r="B1458" t="s">
        <v>1616</v>
      </c>
      <c r="C1458" t="s">
        <v>160</v>
      </c>
      <c r="D1458" t="s">
        <v>55</v>
      </c>
      <c r="E1458" t="s">
        <v>3549</v>
      </c>
      <c r="F1458" t="s">
        <v>156</v>
      </c>
      <c r="G1458" t="s">
        <v>94</v>
      </c>
      <c r="H1458">
        <v>31</v>
      </c>
      <c r="I1458" t="s">
        <v>3550</v>
      </c>
      <c r="J1458" t="s">
        <v>30</v>
      </c>
      <c r="K1458" t="s">
        <v>42</v>
      </c>
      <c r="L1458" t="s">
        <v>91</v>
      </c>
      <c r="M1458" t="s">
        <v>95</v>
      </c>
      <c r="N1458" t="s">
        <v>81</v>
      </c>
      <c r="O1458" t="s">
        <v>20</v>
      </c>
      <c r="P1458">
        <v>2.2000000000000002</v>
      </c>
      <c r="Q1458">
        <v>1000</v>
      </c>
      <c r="R1458">
        <v>84</v>
      </c>
      <c r="S1458" t="s">
        <v>78</v>
      </c>
      <c r="T1458" t="s">
        <v>30</v>
      </c>
      <c r="U1458" t="s">
        <v>5339</v>
      </c>
      <c r="V1458" t="s">
        <v>36</v>
      </c>
      <c r="W1458" t="s">
        <v>82</v>
      </c>
      <c r="X1458">
        <v>4</v>
      </c>
    </row>
    <row r="1459" spans="2:24">
      <c r="B1459" t="s">
        <v>1617</v>
      </c>
      <c r="C1459" t="s">
        <v>160</v>
      </c>
      <c r="D1459" t="s">
        <v>41</v>
      </c>
      <c r="E1459" t="s">
        <v>3549</v>
      </c>
      <c r="F1459" t="s">
        <v>156</v>
      </c>
      <c r="G1459" t="s">
        <v>94</v>
      </c>
      <c r="H1459">
        <v>36</v>
      </c>
      <c r="I1459" t="s">
        <v>3550</v>
      </c>
      <c r="J1459" t="s">
        <v>63</v>
      </c>
      <c r="K1459" t="s">
        <v>43</v>
      </c>
      <c r="L1459" t="s">
        <v>91</v>
      </c>
      <c r="M1459" t="s">
        <v>95</v>
      </c>
      <c r="N1459" t="s">
        <v>81</v>
      </c>
      <c r="O1459" t="s">
        <v>20</v>
      </c>
      <c r="P1459">
        <v>2</v>
      </c>
      <c r="Q1459">
        <v>1200</v>
      </c>
      <c r="R1459">
        <v>81</v>
      </c>
      <c r="S1459" t="s">
        <v>78</v>
      </c>
      <c r="T1459" t="s">
        <v>30</v>
      </c>
      <c r="U1459" t="s">
        <v>5340</v>
      </c>
      <c r="V1459" t="s">
        <v>36</v>
      </c>
      <c r="W1459" t="s">
        <v>82</v>
      </c>
      <c r="X1459">
        <v>4</v>
      </c>
    </row>
    <row r="1460" spans="2:24">
      <c r="B1460" t="s">
        <v>1618</v>
      </c>
      <c r="C1460" t="s">
        <v>160</v>
      </c>
      <c r="D1460" t="s">
        <v>41</v>
      </c>
      <c r="E1460" t="s">
        <v>3549</v>
      </c>
      <c r="F1460" t="s">
        <v>156</v>
      </c>
      <c r="G1460" t="s">
        <v>94</v>
      </c>
      <c r="H1460">
        <v>36</v>
      </c>
      <c r="I1460" t="s">
        <v>3550</v>
      </c>
      <c r="J1460" t="s">
        <v>28</v>
      </c>
      <c r="K1460" t="s">
        <v>43</v>
      </c>
      <c r="L1460" t="s">
        <v>91</v>
      </c>
      <c r="M1460" t="s">
        <v>95</v>
      </c>
      <c r="N1460" t="s">
        <v>81</v>
      </c>
      <c r="O1460" t="s">
        <v>20</v>
      </c>
      <c r="P1460">
        <v>2</v>
      </c>
      <c r="Q1460">
        <v>1200</v>
      </c>
      <c r="R1460">
        <v>81</v>
      </c>
      <c r="S1460" t="s">
        <v>78</v>
      </c>
      <c r="T1460" t="s">
        <v>30</v>
      </c>
      <c r="U1460" t="s">
        <v>5341</v>
      </c>
      <c r="V1460" t="s">
        <v>36</v>
      </c>
      <c r="W1460" t="s">
        <v>82</v>
      </c>
      <c r="X1460">
        <v>4</v>
      </c>
    </row>
    <row r="1461" spans="2:24">
      <c r="B1461" t="s">
        <v>1619</v>
      </c>
      <c r="C1461" t="s">
        <v>160</v>
      </c>
      <c r="D1461" t="s">
        <v>41</v>
      </c>
      <c r="E1461" t="s">
        <v>3549</v>
      </c>
      <c r="F1461" t="s">
        <v>156</v>
      </c>
      <c r="G1461" t="s">
        <v>94</v>
      </c>
      <c r="H1461">
        <v>36</v>
      </c>
      <c r="I1461" t="s">
        <v>3550</v>
      </c>
      <c r="J1461" t="s">
        <v>79</v>
      </c>
      <c r="K1461" t="s">
        <v>43</v>
      </c>
      <c r="L1461" t="s">
        <v>91</v>
      </c>
      <c r="M1461" t="s">
        <v>95</v>
      </c>
      <c r="N1461" t="s">
        <v>81</v>
      </c>
      <c r="O1461" t="s">
        <v>20</v>
      </c>
      <c r="P1461">
        <v>2</v>
      </c>
      <c r="Q1461">
        <v>1200</v>
      </c>
      <c r="R1461">
        <v>81</v>
      </c>
      <c r="S1461" t="s">
        <v>78</v>
      </c>
      <c r="T1461" t="s">
        <v>30</v>
      </c>
      <c r="U1461" t="s">
        <v>5342</v>
      </c>
      <c r="V1461" t="s">
        <v>36</v>
      </c>
      <c r="W1461" t="s">
        <v>82</v>
      </c>
      <c r="X1461">
        <v>4</v>
      </c>
    </row>
    <row r="1462" spans="2:24">
      <c r="B1462" t="s">
        <v>1620</v>
      </c>
      <c r="C1462" t="s">
        <v>160</v>
      </c>
      <c r="D1462" t="s">
        <v>41</v>
      </c>
      <c r="E1462" t="s">
        <v>3549</v>
      </c>
      <c r="F1462" t="s">
        <v>156</v>
      </c>
      <c r="G1462" t="s">
        <v>94</v>
      </c>
      <c r="H1462">
        <v>36</v>
      </c>
      <c r="I1462" t="s">
        <v>3550</v>
      </c>
      <c r="J1462" t="s">
        <v>30</v>
      </c>
      <c r="K1462" t="s">
        <v>43</v>
      </c>
      <c r="L1462" t="s">
        <v>91</v>
      </c>
      <c r="M1462" t="s">
        <v>95</v>
      </c>
      <c r="N1462" t="s">
        <v>81</v>
      </c>
      <c r="O1462" t="s">
        <v>20</v>
      </c>
      <c r="P1462">
        <v>2</v>
      </c>
      <c r="Q1462">
        <v>1200</v>
      </c>
      <c r="R1462">
        <v>81</v>
      </c>
      <c r="S1462" t="s">
        <v>78</v>
      </c>
      <c r="T1462" t="s">
        <v>30</v>
      </c>
      <c r="U1462" t="s">
        <v>5343</v>
      </c>
      <c r="V1462" t="s">
        <v>36</v>
      </c>
      <c r="W1462" t="s">
        <v>82</v>
      </c>
      <c r="X1462">
        <v>4</v>
      </c>
    </row>
    <row r="1463" spans="2:24">
      <c r="B1463" t="s">
        <v>1621</v>
      </c>
      <c r="C1463" t="s">
        <v>160</v>
      </c>
      <c r="D1463" t="s">
        <v>55</v>
      </c>
      <c r="E1463" t="s">
        <v>3549</v>
      </c>
      <c r="F1463" t="s">
        <v>156</v>
      </c>
      <c r="G1463" t="s">
        <v>94</v>
      </c>
      <c r="H1463">
        <v>37</v>
      </c>
      <c r="I1463" t="s">
        <v>3550</v>
      </c>
      <c r="J1463" t="s">
        <v>63</v>
      </c>
      <c r="K1463" t="s">
        <v>42</v>
      </c>
      <c r="L1463" t="s">
        <v>91</v>
      </c>
      <c r="M1463" t="s">
        <v>95</v>
      </c>
      <c r="N1463" t="s">
        <v>81</v>
      </c>
      <c r="O1463" t="s">
        <v>35</v>
      </c>
      <c r="P1463">
        <v>2.9</v>
      </c>
      <c r="Q1463">
        <v>1200</v>
      </c>
      <c r="R1463">
        <v>84</v>
      </c>
      <c r="S1463" t="s">
        <v>78</v>
      </c>
      <c r="T1463" t="s">
        <v>30</v>
      </c>
      <c r="U1463" t="s">
        <v>5344</v>
      </c>
      <c r="V1463" t="s">
        <v>36</v>
      </c>
      <c r="W1463" t="s">
        <v>82</v>
      </c>
      <c r="X1463">
        <v>4</v>
      </c>
    </row>
    <row r="1464" spans="2:24">
      <c r="B1464" t="s">
        <v>1622</v>
      </c>
      <c r="C1464" t="s">
        <v>160</v>
      </c>
      <c r="D1464" t="s">
        <v>55</v>
      </c>
      <c r="E1464" t="s">
        <v>3549</v>
      </c>
      <c r="F1464" t="s">
        <v>156</v>
      </c>
      <c r="G1464" t="s">
        <v>94</v>
      </c>
      <c r="H1464">
        <v>37</v>
      </c>
      <c r="I1464" t="s">
        <v>3550</v>
      </c>
      <c r="J1464" t="s">
        <v>28</v>
      </c>
      <c r="K1464" t="s">
        <v>42</v>
      </c>
      <c r="L1464" t="s">
        <v>91</v>
      </c>
      <c r="M1464" t="s">
        <v>95</v>
      </c>
      <c r="N1464" t="s">
        <v>81</v>
      </c>
      <c r="O1464" t="s">
        <v>35</v>
      </c>
      <c r="P1464">
        <v>2.9</v>
      </c>
      <c r="Q1464">
        <v>1200</v>
      </c>
      <c r="R1464">
        <v>84</v>
      </c>
      <c r="S1464" t="s">
        <v>78</v>
      </c>
      <c r="T1464" t="s">
        <v>30</v>
      </c>
      <c r="U1464" t="s">
        <v>5345</v>
      </c>
      <c r="V1464" t="s">
        <v>36</v>
      </c>
      <c r="W1464" t="s">
        <v>82</v>
      </c>
      <c r="X1464">
        <v>4</v>
      </c>
    </row>
    <row r="1465" spans="2:24">
      <c r="B1465" t="s">
        <v>1623</v>
      </c>
      <c r="C1465" t="s">
        <v>160</v>
      </c>
      <c r="D1465" t="s">
        <v>55</v>
      </c>
      <c r="E1465" t="s">
        <v>3549</v>
      </c>
      <c r="F1465" t="s">
        <v>156</v>
      </c>
      <c r="G1465" t="s">
        <v>94</v>
      </c>
      <c r="H1465">
        <v>37</v>
      </c>
      <c r="I1465" t="s">
        <v>3550</v>
      </c>
      <c r="J1465" t="s">
        <v>79</v>
      </c>
      <c r="K1465" t="s">
        <v>42</v>
      </c>
      <c r="L1465" t="s">
        <v>91</v>
      </c>
      <c r="M1465" t="s">
        <v>95</v>
      </c>
      <c r="N1465" t="s">
        <v>81</v>
      </c>
      <c r="O1465" t="s">
        <v>35</v>
      </c>
      <c r="P1465">
        <v>2.9</v>
      </c>
      <c r="Q1465">
        <v>1200</v>
      </c>
      <c r="R1465">
        <v>84</v>
      </c>
      <c r="S1465" t="s">
        <v>78</v>
      </c>
      <c r="T1465" t="s">
        <v>30</v>
      </c>
      <c r="U1465" t="s">
        <v>5346</v>
      </c>
      <c r="V1465" t="s">
        <v>36</v>
      </c>
      <c r="W1465" t="s">
        <v>82</v>
      </c>
      <c r="X1465">
        <v>4</v>
      </c>
    </row>
    <row r="1466" spans="2:24">
      <c r="B1466" t="s">
        <v>1624</v>
      </c>
      <c r="C1466" t="s">
        <v>160</v>
      </c>
      <c r="D1466" t="s">
        <v>55</v>
      </c>
      <c r="E1466" t="s">
        <v>3549</v>
      </c>
      <c r="F1466" t="s">
        <v>156</v>
      </c>
      <c r="G1466" t="s">
        <v>94</v>
      </c>
      <c r="H1466">
        <v>37</v>
      </c>
      <c r="I1466" t="s">
        <v>3550</v>
      </c>
      <c r="J1466" t="s">
        <v>30</v>
      </c>
      <c r="K1466" t="s">
        <v>42</v>
      </c>
      <c r="L1466" t="s">
        <v>91</v>
      </c>
      <c r="M1466" t="s">
        <v>95</v>
      </c>
      <c r="N1466" t="s">
        <v>81</v>
      </c>
      <c r="O1466" t="s">
        <v>35</v>
      </c>
      <c r="P1466">
        <v>2.9</v>
      </c>
      <c r="Q1466">
        <v>1200</v>
      </c>
      <c r="R1466">
        <v>84</v>
      </c>
      <c r="S1466" t="s">
        <v>78</v>
      </c>
      <c r="T1466" t="s">
        <v>30</v>
      </c>
      <c r="U1466" t="s">
        <v>5347</v>
      </c>
      <c r="V1466" t="s">
        <v>36</v>
      </c>
      <c r="W1466" t="s">
        <v>82</v>
      </c>
      <c r="X1466">
        <v>4</v>
      </c>
    </row>
    <row r="1467" spans="2:24">
      <c r="B1467" t="s">
        <v>1625</v>
      </c>
      <c r="C1467" t="s">
        <v>160</v>
      </c>
      <c r="D1467" t="s">
        <v>55</v>
      </c>
      <c r="E1467" t="s">
        <v>3549</v>
      </c>
      <c r="F1467" t="s">
        <v>156</v>
      </c>
      <c r="G1467" t="s">
        <v>94</v>
      </c>
      <c r="H1467">
        <v>39</v>
      </c>
      <c r="I1467" t="s">
        <v>3550</v>
      </c>
      <c r="J1467" t="s">
        <v>63</v>
      </c>
      <c r="K1467" t="s">
        <v>42</v>
      </c>
      <c r="L1467" t="s">
        <v>91</v>
      </c>
      <c r="M1467" t="s">
        <v>95</v>
      </c>
      <c r="N1467" t="s">
        <v>81</v>
      </c>
      <c r="O1467" t="s">
        <v>35</v>
      </c>
      <c r="P1467">
        <v>2.9</v>
      </c>
      <c r="Q1467">
        <v>1200</v>
      </c>
      <c r="R1467">
        <v>87</v>
      </c>
      <c r="S1467" t="s">
        <v>78</v>
      </c>
      <c r="T1467" t="s">
        <v>30</v>
      </c>
      <c r="U1467" t="s">
        <v>5348</v>
      </c>
      <c r="V1467" t="s">
        <v>36</v>
      </c>
      <c r="W1467" t="s">
        <v>82</v>
      </c>
      <c r="X1467">
        <v>4</v>
      </c>
    </row>
    <row r="1468" spans="2:24">
      <c r="B1468" t="s">
        <v>1626</v>
      </c>
      <c r="C1468" t="s">
        <v>160</v>
      </c>
      <c r="D1468" t="s">
        <v>55</v>
      </c>
      <c r="E1468" t="s">
        <v>3549</v>
      </c>
      <c r="F1468" t="s">
        <v>156</v>
      </c>
      <c r="G1468" t="s">
        <v>94</v>
      </c>
      <c r="H1468">
        <v>39</v>
      </c>
      <c r="I1468" t="s">
        <v>3550</v>
      </c>
      <c r="J1468" t="s">
        <v>28</v>
      </c>
      <c r="K1468" t="s">
        <v>42</v>
      </c>
      <c r="L1468" t="s">
        <v>91</v>
      </c>
      <c r="M1468" t="s">
        <v>95</v>
      </c>
      <c r="N1468" t="s">
        <v>81</v>
      </c>
      <c r="O1468" t="s">
        <v>35</v>
      </c>
      <c r="P1468">
        <v>2.9</v>
      </c>
      <c r="Q1468">
        <v>1200</v>
      </c>
      <c r="R1468">
        <v>87</v>
      </c>
      <c r="S1468" t="s">
        <v>78</v>
      </c>
      <c r="T1468" t="s">
        <v>30</v>
      </c>
      <c r="U1468" t="s">
        <v>5349</v>
      </c>
      <c r="V1468" t="s">
        <v>36</v>
      </c>
      <c r="W1468" t="s">
        <v>82</v>
      </c>
      <c r="X1468">
        <v>4</v>
      </c>
    </row>
    <row r="1469" spans="2:24">
      <c r="B1469" t="s">
        <v>1627</v>
      </c>
      <c r="C1469" t="s">
        <v>160</v>
      </c>
      <c r="D1469" t="s">
        <v>55</v>
      </c>
      <c r="E1469" t="s">
        <v>3549</v>
      </c>
      <c r="F1469" t="s">
        <v>156</v>
      </c>
      <c r="G1469" t="s">
        <v>94</v>
      </c>
      <c r="H1469">
        <v>39</v>
      </c>
      <c r="I1469" t="s">
        <v>3550</v>
      </c>
      <c r="J1469" t="s">
        <v>79</v>
      </c>
      <c r="K1469" t="s">
        <v>42</v>
      </c>
      <c r="L1469" t="s">
        <v>91</v>
      </c>
      <c r="M1469" t="s">
        <v>95</v>
      </c>
      <c r="N1469" t="s">
        <v>81</v>
      </c>
      <c r="O1469" t="s">
        <v>35</v>
      </c>
      <c r="P1469">
        <v>2.9</v>
      </c>
      <c r="Q1469">
        <v>1200</v>
      </c>
      <c r="R1469">
        <v>87</v>
      </c>
      <c r="S1469" t="s">
        <v>78</v>
      </c>
      <c r="T1469" t="s">
        <v>30</v>
      </c>
      <c r="U1469" t="s">
        <v>5350</v>
      </c>
      <c r="V1469" t="s">
        <v>36</v>
      </c>
      <c r="W1469" t="s">
        <v>82</v>
      </c>
      <c r="X1469">
        <v>4</v>
      </c>
    </row>
    <row r="1470" spans="2:24">
      <c r="B1470" t="s">
        <v>1628</v>
      </c>
      <c r="C1470" t="s">
        <v>160</v>
      </c>
      <c r="D1470" t="s">
        <v>55</v>
      </c>
      <c r="E1470" t="s">
        <v>3549</v>
      </c>
      <c r="F1470" t="s">
        <v>156</v>
      </c>
      <c r="G1470" t="s">
        <v>94</v>
      </c>
      <c r="H1470">
        <v>39</v>
      </c>
      <c r="I1470" t="s">
        <v>3550</v>
      </c>
      <c r="J1470" t="s">
        <v>30</v>
      </c>
      <c r="K1470" t="s">
        <v>42</v>
      </c>
      <c r="L1470" t="s">
        <v>91</v>
      </c>
      <c r="M1470" t="s">
        <v>95</v>
      </c>
      <c r="N1470" t="s">
        <v>81</v>
      </c>
      <c r="O1470" t="s">
        <v>35</v>
      </c>
      <c r="P1470">
        <v>2.9</v>
      </c>
      <c r="Q1470">
        <v>1200</v>
      </c>
      <c r="R1470">
        <v>87</v>
      </c>
      <c r="S1470" t="s">
        <v>78</v>
      </c>
      <c r="T1470" t="s">
        <v>30</v>
      </c>
      <c r="U1470" t="s">
        <v>5351</v>
      </c>
      <c r="V1470" t="s">
        <v>36</v>
      </c>
      <c r="W1470" t="s">
        <v>82</v>
      </c>
      <c r="X1470">
        <v>4</v>
      </c>
    </row>
    <row r="1471" spans="2:24">
      <c r="B1471" t="s">
        <v>1629</v>
      </c>
      <c r="C1471" t="s">
        <v>160</v>
      </c>
      <c r="D1471" t="s">
        <v>41</v>
      </c>
      <c r="E1471" t="s">
        <v>3549</v>
      </c>
      <c r="F1471" t="s">
        <v>156</v>
      </c>
      <c r="G1471" t="s">
        <v>96</v>
      </c>
      <c r="H1471">
        <v>18</v>
      </c>
      <c r="I1471" t="s">
        <v>3550</v>
      </c>
      <c r="J1471" t="s">
        <v>63</v>
      </c>
      <c r="K1471" t="s">
        <v>43</v>
      </c>
      <c r="L1471" t="s">
        <v>91</v>
      </c>
      <c r="M1471" t="s">
        <v>92</v>
      </c>
      <c r="N1471" t="s">
        <v>80</v>
      </c>
      <c r="O1471" t="s">
        <v>3552</v>
      </c>
      <c r="P1471">
        <v>1.7</v>
      </c>
      <c r="Q1471">
        <v>600</v>
      </c>
      <c r="R1471">
        <v>78</v>
      </c>
      <c r="S1471" t="s">
        <v>78</v>
      </c>
      <c r="T1471" t="s">
        <v>30</v>
      </c>
      <c r="U1471" t="s">
        <v>5352</v>
      </c>
      <c r="V1471" t="s">
        <v>36</v>
      </c>
      <c r="W1471" t="s">
        <v>82</v>
      </c>
      <c r="X1471">
        <v>4</v>
      </c>
    </row>
    <row r="1472" spans="2:24">
      <c r="B1472" t="s">
        <v>1630</v>
      </c>
      <c r="C1472" t="s">
        <v>160</v>
      </c>
      <c r="D1472" t="s">
        <v>41</v>
      </c>
      <c r="E1472" t="s">
        <v>3549</v>
      </c>
      <c r="F1472" t="s">
        <v>156</v>
      </c>
      <c r="G1472" t="s">
        <v>96</v>
      </c>
      <c r="H1472">
        <v>18</v>
      </c>
      <c r="I1472" t="s">
        <v>3550</v>
      </c>
      <c r="J1472" t="s">
        <v>28</v>
      </c>
      <c r="K1472" t="s">
        <v>43</v>
      </c>
      <c r="L1472" t="s">
        <v>91</v>
      </c>
      <c r="M1472" t="s">
        <v>92</v>
      </c>
      <c r="N1472" t="s">
        <v>80</v>
      </c>
      <c r="O1472" t="s">
        <v>3552</v>
      </c>
      <c r="P1472">
        <v>1.7</v>
      </c>
      <c r="Q1472">
        <v>600</v>
      </c>
      <c r="R1472">
        <v>78</v>
      </c>
      <c r="S1472" t="s">
        <v>78</v>
      </c>
      <c r="T1472" t="s">
        <v>30</v>
      </c>
      <c r="U1472" t="s">
        <v>5353</v>
      </c>
      <c r="V1472" t="s">
        <v>36</v>
      </c>
      <c r="W1472" t="s">
        <v>82</v>
      </c>
      <c r="X1472">
        <v>4</v>
      </c>
    </row>
    <row r="1473" spans="2:24">
      <c r="B1473" t="s">
        <v>1631</v>
      </c>
      <c r="C1473" t="s">
        <v>160</v>
      </c>
      <c r="D1473" t="s">
        <v>41</v>
      </c>
      <c r="E1473" t="s">
        <v>3549</v>
      </c>
      <c r="F1473" t="s">
        <v>156</v>
      </c>
      <c r="G1473" t="s">
        <v>96</v>
      </c>
      <c r="H1473">
        <v>18</v>
      </c>
      <c r="I1473" t="s">
        <v>3550</v>
      </c>
      <c r="J1473" t="s">
        <v>79</v>
      </c>
      <c r="K1473" t="s">
        <v>43</v>
      </c>
      <c r="L1473" t="s">
        <v>91</v>
      </c>
      <c r="M1473" t="s">
        <v>92</v>
      </c>
      <c r="N1473" t="s">
        <v>80</v>
      </c>
      <c r="O1473" t="s">
        <v>3552</v>
      </c>
      <c r="P1473">
        <v>1.7</v>
      </c>
      <c r="Q1473">
        <v>600</v>
      </c>
      <c r="R1473">
        <v>78</v>
      </c>
      <c r="S1473" t="s">
        <v>78</v>
      </c>
      <c r="T1473" t="s">
        <v>30</v>
      </c>
      <c r="U1473" t="s">
        <v>5354</v>
      </c>
      <c r="V1473" t="s">
        <v>36</v>
      </c>
      <c r="W1473" t="s">
        <v>82</v>
      </c>
      <c r="X1473">
        <v>4</v>
      </c>
    </row>
    <row r="1474" spans="2:24">
      <c r="B1474" t="s">
        <v>1632</v>
      </c>
      <c r="C1474" t="s">
        <v>160</v>
      </c>
      <c r="D1474" t="s">
        <v>41</v>
      </c>
      <c r="E1474" t="s">
        <v>3549</v>
      </c>
      <c r="F1474" t="s">
        <v>156</v>
      </c>
      <c r="G1474" t="s">
        <v>96</v>
      </c>
      <c r="H1474">
        <v>18</v>
      </c>
      <c r="I1474" t="s">
        <v>3550</v>
      </c>
      <c r="J1474" t="s">
        <v>30</v>
      </c>
      <c r="K1474" t="s">
        <v>43</v>
      </c>
      <c r="L1474" t="s">
        <v>91</v>
      </c>
      <c r="M1474" t="s">
        <v>92</v>
      </c>
      <c r="N1474" t="s">
        <v>80</v>
      </c>
      <c r="O1474" t="s">
        <v>3552</v>
      </c>
      <c r="P1474">
        <v>1.7</v>
      </c>
      <c r="Q1474">
        <v>600</v>
      </c>
      <c r="R1474">
        <v>78</v>
      </c>
      <c r="S1474" t="s">
        <v>78</v>
      </c>
      <c r="T1474" t="s">
        <v>30</v>
      </c>
      <c r="U1474" t="s">
        <v>5355</v>
      </c>
      <c r="V1474" t="s">
        <v>36</v>
      </c>
      <c r="W1474" t="s">
        <v>82</v>
      </c>
      <c r="X1474">
        <v>4</v>
      </c>
    </row>
    <row r="1475" spans="2:24">
      <c r="B1475" t="s">
        <v>1633</v>
      </c>
      <c r="C1475" t="s">
        <v>160</v>
      </c>
      <c r="D1475" t="s">
        <v>55</v>
      </c>
      <c r="E1475" t="s">
        <v>3549</v>
      </c>
      <c r="F1475" t="s">
        <v>156</v>
      </c>
      <c r="G1475" t="s">
        <v>96</v>
      </c>
      <c r="H1475">
        <v>19</v>
      </c>
      <c r="I1475" t="s">
        <v>3550</v>
      </c>
      <c r="J1475" t="s">
        <v>63</v>
      </c>
      <c r="K1475" t="s">
        <v>42</v>
      </c>
      <c r="L1475" t="s">
        <v>91</v>
      </c>
      <c r="M1475" t="s">
        <v>92</v>
      </c>
      <c r="N1475" t="s">
        <v>80</v>
      </c>
      <c r="O1475" t="s">
        <v>20</v>
      </c>
      <c r="P1475">
        <v>0.8</v>
      </c>
      <c r="Q1475">
        <v>600</v>
      </c>
      <c r="R1475">
        <v>81</v>
      </c>
      <c r="S1475" t="s">
        <v>78</v>
      </c>
      <c r="T1475" t="s">
        <v>30</v>
      </c>
      <c r="U1475" t="s">
        <v>5356</v>
      </c>
      <c r="V1475" t="s">
        <v>36</v>
      </c>
      <c r="W1475" t="s">
        <v>82</v>
      </c>
      <c r="X1475">
        <v>4</v>
      </c>
    </row>
    <row r="1476" spans="2:24">
      <c r="B1476" t="s">
        <v>1634</v>
      </c>
      <c r="C1476" t="s">
        <v>160</v>
      </c>
      <c r="D1476" t="s">
        <v>55</v>
      </c>
      <c r="E1476" t="s">
        <v>3549</v>
      </c>
      <c r="F1476" t="s">
        <v>156</v>
      </c>
      <c r="G1476" t="s">
        <v>96</v>
      </c>
      <c r="H1476">
        <v>19</v>
      </c>
      <c r="I1476" t="s">
        <v>3550</v>
      </c>
      <c r="J1476" t="s">
        <v>28</v>
      </c>
      <c r="K1476" t="s">
        <v>42</v>
      </c>
      <c r="L1476" t="s">
        <v>91</v>
      </c>
      <c r="M1476" t="s">
        <v>92</v>
      </c>
      <c r="N1476" t="s">
        <v>80</v>
      </c>
      <c r="O1476" t="s">
        <v>20</v>
      </c>
      <c r="P1476">
        <v>0.8</v>
      </c>
      <c r="Q1476">
        <v>600</v>
      </c>
      <c r="R1476">
        <v>81</v>
      </c>
      <c r="S1476" t="s">
        <v>78</v>
      </c>
      <c r="T1476" t="s">
        <v>30</v>
      </c>
      <c r="U1476" t="s">
        <v>5357</v>
      </c>
      <c r="V1476" t="s">
        <v>36</v>
      </c>
      <c r="W1476" t="s">
        <v>82</v>
      </c>
      <c r="X1476">
        <v>4</v>
      </c>
    </row>
    <row r="1477" spans="2:24">
      <c r="B1477" t="s">
        <v>1635</v>
      </c>
      <c r="C1477" t="s">
        <v>160</v>
      </c>
      <c r="D1477" t="s">
        <v>55</v>
      </c>
      <c r="E1477" t="s">
        <v>3549</v>
      </c>
      <c r="F1477" t="s">
        <v>156</v>
      </c>
      <c r="G1477" t="s">
        <v>96</v>
      </c>
      <c r="H1477">
        <v>19</v>
      </c>
      <c r="I1477" t="s">
        <v>3550</v>
      </c>
      <c r="J1477" t="s">
        <v>79</v>
      </c>
      <c r="K1477" t="s">
        <v>42</v>
      </c>
      <c r="L1477" t="s">
        <v>91</v>
      </c>
      <c r="M1477" t="s">
        <v>92</v>
      </c>
      <c r="N1477" t="s">
        <v>80</v>
      </c>
      <c r="O1477" t="s">
        <v>20</v>
      </c>
      <c r="P1477">
        <v>0.8</v>
      </c>
      <c r="Q1477">
        <v>600</v>
      </c>
      <c r="R1477">
        <v>81</v>
      </c>
      <c r="S1477" t="s">
        <v>78</v>
      </c>
      <c r="T1477" t="s">
        <v>30</v>
      </c>
      <c r="U1477" t="s">
        <v>5358</v>
      </c>
      <c r="V1477" t="s">
        <v>36</v>
      </c>
      <c r="W1477" t="s">
        <v>82</v>
      </c>
      <c r="X1477">
        <v>4</v>
      </c>
    </row>
    <row r="1478" spans="2:24">
      <c r="B1478" t="s">
        <v>1636</v>
      </c>
      <c r="C1478" t="s">
        <v>160</v>
      </c>
      <c r="D1478" t="s">
        <v>55</v>
      </c>
      <c r="E1478" t="s">
        <v>3549</v>
      </c>
      <c r="F1478" t="s">
        <v>156</v>
      </c>
      <c r="G1478" t="s">
        <v>96</v>
      </c>
      <c r="H1478">
        <v>19</v>
      </c>
      <c r="I1478" t="s">
        <v>3550</v>
      </c>
      <c r="J1478" t="s">
        <v>30</v>
      </c>
      <c r="K1478" t="s">
        <v>42</v>
      </c>
      <c r="L1478" t="s">
        <v>91</v>
      </c>
      <c r="M1478" t="s">
        <v>92</v>
      </c>
      <c r="N1478" t="s">
        <v>80</v>
      </c>
      <c r="O1478" t="s">
        <v>20</v>
      </c>
      <c r="P1478">
        <v>0.8</v>
      </c>
      <c r="Q1478">
        <v>600</v>
      </c>
      <c r="R1478">
        <v>81</v>
      </c>
      <c r="S1478" t="s">
        <v>78</v>
      </c>
      <c r="T1478" t="s">
        <v>30</v>
      </c>
      <c r="U1478" t="s">
        <v>5359</v>
      </c>
      <c r="V1478" t="s">
        <v>36</v>
      </c>
      <c r="W1478" t="s">
        <v>82</v>
      </c>
      <c r="X1478">
        <v>4</v>
      </c>
    </row>
    <row r="1479" spans="2:24">
      <c r="B1479" t="s">
        <v>1637</v>
      </c>
      <c r="C1479" t="s">
        <v>160</v>
      </c>
      <c r="D1479" t="s">
        <v>41</v>
      </c>
      <c r="E1479" t="s">
        <v>3549</v>
      </c>
      <c r="F1479" t="s">
        <v>156</v>
      </c>
      <c r="G1479" t="s">
        <v>96</v>
      </c>
      <c r="H1479">
        <v>24</v>
      </c>
      <c r="I1479" t="s">
        <v>3550</v>
      </c>
      <c r="J1479" t="s">
        <v>63</v>
      </c>
      <c r="K1479" t="s">
        <v>43</v>
      </c>
      <c r="L1479" t="s">
        <v>91</v>
      </c>
      <c r="M1479" t="s">
        <v>92</v>
      </c>
      <c r="N1479" t="s">
        <v>80</v>
      </c>
      <c r="O1479" t="s">
        <v>3552</v>
      </c>
      <c r="P1479">
        <v>1.7</v>
      </c>
      <c r="Q1479">
        <v>800</v>
      </c>
      <c r="R1479">
        <v>78</v>
      </c>
      <c r="S1479" t="s">
        <v>78</v>
      </c>
      <c r="T1479" t="s">
        <v>30</v>
      </c>
      <c r="U1479" t="s">
        <v>5360</v>
      </c>
      <c r="V1479" t="s">
        <v>36</v>
      </c>
      <c r="W1479" t="s">
        <v>82</v>
      </c>
      <c r="X1479">
        <v>4</v>
      </c>
    </row>
    <row r="1480" spans="2:24">
      <c r="B1480" t="s">
        <v>1638</v>
      </c>
      <c r="C1480" t="s">
        <v>160</v>
      </c>
      <c r="D1480" t="s">
        <v>41</v>
      </c>
      <c r="E1480" t="s">
        <v>3549</v>
      </c>
      <c r="F1480" t="s">
        <v>156</v>
      </c>
      <c r="G1480" t="s">
        <v>96</v>
      </c>
      <c r="H1480">
        <v>24</v>
      </c>
      <c r="I1480" t="s">
        <v>3550</v>
      </c>
      <c r="J1480" t="s">
        <v>28</v>
      </c>
      <c r="K1480" t="s">
        <v>43</v>
      </c>
      <c r="L1480" t="s">
        <v>91</v>
      </c>
      <c r="M1480" t="s">
        <v>92</v>
      </c>
      <c r="N1480" t="s">
        <v>80</v>
      </c>
      <c r="O1480" t="s">
        <v>3552</v>
      </c>
      <c r="P1480">
        <v>1.7</v>
      </c>
      <c r="Q1480">
        <v>800</v>
      </c>
      <c r="R1480">
        <v>78</v>
      </c>
      <c r="S1480" t="s">
        <v>78</v>
      </c>
      <c r="T1480" t="s">
        <v>30</v>
      </c>
      <c r="U1480" t="s">
        <v>5361</v>
      </c>
      <c r="V1480" t="s">
        <v>36</v>
      </c>
      <c r="W1480" t="s">
        <v>82</v>
      </c>
      <c r="X1480">
        <v>4</v>
      </c>
    </row>
    <row r="1481" spans="2:24">
      <c r="B1481" t="s">
        <v>1639</v>
      </c>
      <c r="C1481" t="s">
        <v>160</v>
      </c>
      <c r="D1481" t="s">
        <v>41</v>
      </c>
      <c r="E1481" t="s">
        <v>3549</v>
      </c>
      <c r="F1481" t="s">
        <v>156</v>
      </c>
      <c r="G1481" t="s">
        <v>96</v>
      </c>
      <c r="H1481">
        <v>24</v>
      </c>
      <c r="I1481" t="s">
        <v>3550</v>
      </c>
      <c r="J1481" t="s">
        <v>79</v>
      </c>
      <c r="K1481" t="s">
        <v>43</v>
      </c>
      <c r="L1481" t="s">
        <v>91</v>
      </c>
      <c r="M1481" t="s">
        <v>92</v>
      </c>
      <c r="N1481" t="s">
        <v>80</v>
      </c>
      <c r="O1481" t="s">
        <v>3552</v>
      </c>
      <c r="P1481">
        <v>1.7</v>
      </c>
      <c r="Q1481">
        <v>800</v>
      </c>
      <c r="R1481">
        <v>78</v>
      </c>
      <c r="S1481" t="s">
        <v>78</v>
      </c>
      <c r="T1481" t="s">
        <v>30</v>
      </c>
      <c r="U1481" t="s">
        <v>5362</v>
      </c>
      <c r="V1481" t="s">
        <v>36</v>
      </c>
      <c r="W1481" t="s">
        <v>82</v>
      </c>
      <c r="X1481">
        <v>4</v>
      </c>
    </row>
    <row r="1482" spans="2:24">
      <c r="B1482" t="s">
        <v>1640</v>
      </c>
      <c r="C1482" t="s">
        <v>160</v>
      </c>
      <c r="D1482" t="s">
        <v>41</v>
      </c>
      <c r="E1482" t="s">
        <v>3549</v>
      </c>
      <c r="F1482" t="s">
        <v>156</v>
      </c>
      <c r="G1482" t="s">
        <v>96</v>
      </c>
      <c r="H1482">
        <v>24</v>
      </c>
      <c r="I1482" t="s">
        <v>3550</v>
      </c>
      <c r="J1482" t="s">
        <v>30</v>
      </c>
      <c r="K1482" t="s">
        <v>43</v>
      </c>
      <c r="L1482" t="s">
        <v>91</v>
      </c>
      <c r="M1482" t="s">
        <v>92</v>
      </c>
      <c r="N1482" t="s">
        <v>80</v>
      </c>
      <c r="O1482" t="s">
        <v>3552</v>
      </c>
      <c r="P1482">
        <v>1.7</v>
      </c>
      <c r="Q1482">
        <v>800</v>
      </c>
      <c r="R1482">
        <v>78</v>
      </c>
      <c r="S1482" t="s">
        <v>78</v>
      </c>
      <c r="T1482" t="s">
        <v>30</v>
      </c>
      <c r="U1482" t="s">
        <v>5363</v>
      </c>
      <c r="V1482" t="s">
        <v>36</v>
      </c>
      <c r="W1482" t="s">
        <v>82</v>
      </c>
      <c r="X1482">
        <v>4</v>
      </c>
    </row>
    <row r="1483" spans="2:24">
      <c r="B1483" t="s">
        <v>1641</v>
      </c>
      <c r="C1483" t="s">
        <v>160</v>
      </c>
      <c r="D1483" t="s">
        <v>55</v>
      </c>
      <c r="E1483" t="s">
        <v>3549</v>
      </c>
      <c r="F1483" t="s">
        <v>156</v>
      </c>
      <c r="G1483" t="s">
        <v>96</v>
      </c>
      <c r="H1483">
        <v>25</v>
      </c>
      <c r="I1483" t="s">
        <v>3550</v>
      </c>
      <c r="J1483" t="s">
        <v>63</v>
      </c>
      <c r="K1483" t="s">
        <v>42</v>
      </c>
      <c r="L1483" t="s">
        <v>91</v>
      </c>
      <c r="M1483" t="s">
        <v>92</v>
      </c>
      <c r="N1483" t="s">
        <v>80</v>
      </c>
      <c r="O1483" t="s">
        <v>20</v>
      </c>
      <c r="P1483">
        <v>1.7</v>
      </c>
      <c r="Q1483">
        <v>800</v>
      </c>
      <c r="R1483">
        <v>81</v>
      </c>
      <c r="S1483" t="s">
        <v>78</v>
      </c>
      <c r="T1483" t="s">
        <v>30</v>
      </c>
      <c r="U1483" t="s">
        <v>5364</v>
      </c>
      <c r="V1483" t="s">
        <v>36</v>
      </c>
      <c r="W1483" t="s">
        <v>82</v>
      </c>
      <c r="X1483">
        <v>4</v>
      </c>
    </row>
    <row r="1484" spans="2:24">
      <c r="B1484" t="s">
        <v>1642</v>
      </c>
      <c r="C1484" t="s">
        <v>160</v>
      </c>
      <c r="D1484" t="s">
        <v>55</v>
      </c>
      <c r="E1484" t="s">
        <v>3549</v>
      </c>
      <c r="F1484" t="s">
        <v>156</v>
      </c>
      <c r="G1484" t="s">
        <v>96</v>
      </c>
      <c r="H1484">
        <v>25</v>
      </c>
      <c r="I1484" t="s">
        <v>3550</v>
      </c>
      <c r="J1484" t="s">
        <v>28</v>
      </c>
      <c r="K1484" t="s">
        <v>42</v>
      </c>
      <c r="L1484" t="s">
        <v>91</v>
      </c>
      <c r="M1484" t="s">
        <v>92</v>
      </c>
      <c r="N1484" t="s">
        <v>80</v>
      </c>
      <c r="O1484" t="s">
        <v>20</v>
      </c>
      <c r="P1484">
        <v>1.7</v>
      </c>
      <c r="Q1484">
        <v>800</v>
      </c>
      <c r="R1484">
        <v>81</v>
      </c>
      <c r="S1484" t="s">
        <v>78</v>
      </c>
      <c r="T1484" t="s">
        <v>30</v>
      </c>
      <c r="U1484" t="s">
        <v>5365</v>
      </c>
      <c r="V1484" t="s">
        <v>36</v>
      </c>
      <c r="W1484" t="s">
        <v>82</v>
      </c>
      <c r="X1484">
        <v>4</v>
      </c>
    </row>
    <row r="1485" spans="2:24">
      <c r="B1485" t="s">
        <v>1643</v>
      </c>
      <c r="C1485" t="s">
        <v>160</v>
      </c>
      <c r="D1485" t="s">
        <v>55</v>
      </c>
      <c r="E1485" t="s">
        <v>3549</v>
      </c>
      <c r="F1485" t="s">
        <v>156</v>
      </c>
      <c r="G1485" t="s">
        <v>96</v>
      </c>
      <c r="H1485">
        <v>25</v>
      </c>
      <c r="I1485" t="s">
        <v>3550</v>
      </c>
      <c r="J1485" t="s">
        <v>79</v>
      </c>
      <c r="K1485" t="s">
        <v>42</v>
      </c>
      <c r="L1485" t="s">
        <v>91</v>
      </c>
      <c r="M1485" t="s">
        <v>92</v>
      </c>
      <c r="N1485" t="s">
        <v>80</v>
      </c>
      <c r="O1485" t="s">
        <v>20</v>
      </c>
      <c r="P1485">
        <v>1.7</v>
      </c>
      <c r="Q1485">
        <v>800</v>
      </c>
      <c r="R1485">
        <v>81</v>
      </c>
      <c r="S1485" t="s">
        <v>78</v>
      </c>
      <c r="T1485" t="s">
        <v>30</v>
      </c>
      <c r="U1485" t="s">
        <v>5366</v>
      </c>
      <c r="V1485" t="s">
        <v>36</v>
      </c>
      <c r="W1485" t="s">
        <v>82</v>
      </c>
      <c r="X1485">
        <v>4</v>
      </c>
    </row>
    <row r="1486" spans="2:24">
      <c r="B1486" t="s">
        <v>1644</v>
      </c>
      <c r="C1486" t="s">
        <v>160</v>
      </c>
      <c r="D1486" t="s">
        <v>55</v>
      </c>
      <c r="E1486" t="s">
        <v>3549</v>
      </c>
      <c r="F1486" t="s">
        <v>156</v>
      </c>
      <c r="G1486" t="s">
        <v>96</v>
      </c>
      <c r="H1486">
        <v>25</v>
      </c>
      <c r="I1486" t="s">
        <v>3550</v>
      </c>
      <c r="J1486" t="s">
        <v>30</v>
      </c>
      <c r="K1486" t="s">
        <v>42</v>
      </c>
      <c r="L1486" t="s">
        <v>91</v>
      </c>
      <c r="M1486" t="s">
        <v>92</v>
      </c>
      <c r="N1486" t="s">
        <v>80</v>
      </c>
      <c r="O1486" t="s">
        <v>20</v>
      </c>
      <c r="P1486">
        <v>1.7</v>
      </c>
      <c r="Q1486">
        <v>800</v>
      </c>
      <c r="R1486">
        <v>81</v>
      </c>
      <c r="S1486" t="s">
        <v>78</v>
      </c>
      <c r="T1486" t="s">
        <v>30</v>
      </c>
      <c r="U1486" t="s">
        <v>5367</v>
      </c>
      <c r="V1486" t="s">
        <v>36</v>
      </c>
      <c r="W1486" t="s">
        <v>82</v>
      </c>
      <c r="X1486">
        <v>4</v>
      </c>
    </row>
    <row r="1487" spans="2:24">
      <c r="B1487" t="s">
        <v>1645</v>
      </c>
      <c r="C1487" t="s">
        <v>160</v>
      </c>
      <c r="D1487" t="s">
        <v>41</v>
      </c>
      <c r="E1487" t="s">
        <v>3549</v>
      </c>
      <c r="F1487" t="s">
        <v>156</v>
      </c>
      <c r="G1487" t="s">
        <v>96</v>
      </c>
      <c r="H1487">
        <v>30</v>
      </c>
      <c r="I1487" t="s">
        <v>3550</v>
      </c>
      <c r="J1487" t="s">
        <v>63</v>
      </c>
      <c r="K1487" t="s">
        <v>43</v>
      </c>
      <c r="L1487" t="s">
        <v>91</v>
      </c>
      <c r="M1487" t="s">
        <v>92</v>
      </c>
      <c r="N1487" t="s">
        <v>80</v>
      </c>
      <c r="O1487" t="s">
        <v>20</v>
      </c>
      <c r="P1487">
        <v>2</v>
      </c>
      <c r="Q1487">
        <v>1000</v>
      </c>
      <c r="R1487">
        <v>81</v>
      </c>
      <c r="S1487" t="s">
        <v>78</v>
      </c>
      <c r="T1487" t="s">
        <v>30</v>
      </c>
      <c r="U1487" t="s">
        <v>5368</v>
      </c>
      <c r="V1487" t="s">
        <v>36</v>
      </c>
      <c r="W1487" t="s">
        <v>82</v>
      </c>
      <c r="X1487">
        <v>4</v>
      </c>
    </row>
    <row r="1488" spans="2:24">
      <c r="B1488" t="s">
        <v>1646</v>
      </c>
      <c r="C1488" t="s">
        <v>160</v>
      </c>
      <c r="D1488" t="s">
        <v>41</v>
      </c>
      <c r="E1488" t="s">
        <v>3549</v>
      </c>
      <c r="F1488" t="s">
        <v>156</v>
      </c>
      <c r="G1488" t="s">
        <v>96</v>
      </c>
      <c r="H1488">
        <v>30</v>
      </c>
      <c r="I1488" t="s">
        <v>3550</v>
      </c>
      <c r="J1488" t="s">
        <v>28</v>
      </c>
      <c r="K1488" t="s">
        <v>43</v>
      </c>
      <c r="L1488" t="s">
        <v>91</v>
      </c>
      <c r="M1488" t="s">
        <v>92</v>
      </c>
      <c r="N1488" t="s">
        <v>80</v>
      </c>
      <c r="O1488" t="s">
        <v>20</v>
      </c>
      <c r="P1488">
        <v>2</v>
      </c>
      <c r="Q1488">
        <v>1000</v>
      </c>
      <c r="R1488">
        <v>81</v>
      </c>
      <c r="S1488" t="s">
        <v>78</v>
      </c>
      <c r="T1488" t="s">
        <v>30</v>
      </c>
      <c r="U1488" t="s">
        <v>5369</v>
      </c>
      <c r="V1488" t="s">
        <v>36</v>
      </c>
      <c r="W1488" t="s">
        <v>82</v>
      </c>
      <c r="X1488">
        <v>4</v>
      </c>
    </row>
    <row r="1489" spans="2:24">
      <c r="B1489" t="s">
        <v>1647</v>
      </c>
      <c r="C1489" t="s">
        <v>160</v>
      </c>
      <c r="D1489" t="s">
        <v>41</v>
      </c>
      <c r="E1489" t="s">
        <v>3549</v>
      </c>
      <c r="F1489" t="s">
        <v>156</v>
      </c>
      <c r="G1489" t="s">
        <v>96</v>
      </c>
      <c r="H1489">
        <v>30</v>
      </c>
      <c r="I1489" t="s">
        <v>3550</v>
      </c>
      <c r="J1489" t="s">
        <v>79</v>
      </c>
      <c r="K1489" t="s">
        <v>43</v>
      </c>
      <c r="L1489" t="s">
        <v>91</v>
      </c>
      <c r="M1489" t="s">
        <v>92</v>
      </c>
      <c r="N1489" t="s">
        <v>80</v>
      </c>
      <c r="O1489" t="s">
        <v>20</v>
      </c>
      <c r="P1489">
        <v>2</v>
      </c>
      <c r="Q1489">
        <v>1000</v>
      </c>
      <c r="R1489">
        <v>81</v>
      </c>
      <c r="S1489" t="s">
        <v>78</v>
      </c>
      <c r="T1489" t="s">
        <v>30</v>
      </c>
      <c r="U1489" t="s">
        <v>5370</v>
      </c>
      <c r="V1489" t="s">
        <v>36</v>
      </c>
      <c r="W1489" t="s">
        <v>82</v>
      </c>
      <c r="X1489">
        <v>4</v>
      </c>
    </row>
    <row r="1490" spans="2:24">
      <c r="B1490" t="s">
        <v>1648</v>
      </c>
      <c r="C1490" t="s">
        <v>160</v>
      </c>
      <c r="D1490" t="s">
        <v>41</v>
      </c>
      <c r="E1490" t="s">
        <v>3549</v>
      </c>
      <c r="F1490" t="s">
        <v>156</v>
      </c>
      <c r="G1490" t="s">
        <v>96</v>
      </c>
      <c r="H1490">
        <v>30</v>
      </c>
      <c r="I1490" t="s">
        <v>3550</v>
      </c>
      <c r="J1490" t="s">
        <v>30</v>
      </c>
      <c r="K1490" t="s">
        <v>43</v>
      </c>
      <c r="L1490" t="s">
        <v>91</v>
      </c>
      <c r="M1490" t="s">
        <v>92</v>
      </c>
      <c r="N1490" t="s">
        <v>80</v>
      </c>
      <c r="O1490" t="s">
        <v>20</v>
      </c>
      <c r="P1490">
        <v>2</v>
      </c>
      <c r="Q1490">
        <v>1000</v>
      </c>
      <c r="R1490">
        <v>81</v>
      </c>
      <c r="S1490" t="s">
        <v>78</v>
      </c>
      <c r="T1490" t="s">
        <v>30</v>
      </c>
      <c r="U1490" t="s">
        <v>5371</v>
      </c>
      <c r="V1490" t="s">
        <v>36</v>
      </c>
      <c r="W1490" t="s">
        <v>82</v>
      </c>
      <c r="X1490">
        <v>4</v>
      </c>
    </row>
    <row r="1491" spans="2:24">
      <c r="B1491" t="s">
        <v>1649</v>
      </c>
      <c r="C1491" t="s">
        <v>160</v>
      </c>
      <c r="D1491" t="s">
        <v>55</v>
      </c>
      <c r="E1491" t="s">
        <v>3549</v>
      </c>
      <c r="F1491" t="s">
        <v>156</v>
      </c>
      <c r="G1491" t="s">
        <v>96</v>
      </c>
      <c r="H1491">
        <v>31</v>
      </c>
      <c r="I1491" t="s">
        <v>3550</v>
      </c>
      <c r="J1491" t="s">
        <v>63</v>
      </c>
      <c r="K1491" t="s">
        <v>42</v>
      </c>
      <c r="L1491" t="s">
        <v>91</v>
      </c>
      <c r="M1491" t="s">
        <v>92</v>
      </c>
      <c r="N1491" t="s">
        <v>80</v>
      </c>
      <c r="O1491" t="s">
        <v>20</v>
      </c>
      <c r="P1491">
        <v>2.2000000000000002</v>
      </c>
      <c r="Q1491">
        <v>1000</v>
      </c>
      <c r="R1491">
        <v>84</v>
      </c>
      <c r="S1491" t="s">
        <v>78</v>
      </c>
      <c r="T1491" t="s">
        <v>30</v>
      </c>
      <c r="U1491" t="s">
        <v>5372</v>
      </c>
      <c r="V1491" t="s">
        <v>36</v>
      </c>
      <c r="W1491" t="s">
        <v>82</v>
      </c>
      <c r="X1491">
        <v>4</v>
      </c>
    </row>
    <row r="1492" spans="2:24">
      <c r="B1492" t="s">
        <v>1650</v>
      </c>
      <c r="C1492" t="s">
        <v>160</v>
      </c>
      <c r="D1492" t="s">
        <v>55</v>
      </c>
      <c r="E1492" t="s">
        <v>3549</v>
      </c>
      <c r="F1492" t="s">
        <v>156</v>
      </c>
      <c r="G1492" t="s">
        <v>96</v>
      </c>
      <c r="H1492">
        <v>31</v>
      </c>
      <c r="I1492" t="s">
        <v>3550</v>
      </c>
      <c r="J1492" t="s">
        <v>28</v>
      </c>
      <c r="K1492" t="s">
        <v>42</v>
      </c>
      <c r="L1492" t="s">
        <v>91</v>
      </c>
      <c r="M1492" t="s">
        <v>92</v>
      </c>
      <c r="N1492" t="s">
        <v>80</v>
      </c>
      <c r="O1492" t="s">
        <v>20</v>
      </c>
      <c r="P1492">
        <v>2.2000000000000002</v>
      </c>
      <c r="Q1492">
        <v>1000</v>
      </c>
      <c r="R1492">
        <v>84</v>
      </c>
      <c r="S1492" t="s">
        <v>78</v>
      </c>
      <c r="T1492" t="s">
        <v>30</v>
      </c>
      <c r="U1492" t="s">
        <v>5373</v>
      </c>
      <c r="V1492" t="s">
        <v>36</v>
      </c>
      <c r="W1492" t="s">
        <v>82</v>
      </c>
      <c r="X1492">
        <v>4</v>
      </c>
    </row>
    <row r="1493" spans="2:24">
      <c r="B1493" t="s">
        <v>1651</v>
      </c>
      <c r="C1493" t="s">
        <v>160</v>
      </c>
      <c r="D1493" t="s">
        <v>55</v>
      </c>
      <c r="E1493" t="s">
        <v>3549</v>
      </c>
      <c r="F1493" t="s">
        <v>156</v>
      </c>
      <c r="G1493" t="s">
        <v>96</v>
      </c>
      <c r="H1493">
        <v>31</v>
      </c>
      <c r="I1493" t="s">
        <v>3550</v>
      </c>
      <c r="J1493" t="s">
        <v>79</v>
      </c>
      <c r="K1493" t="s">
        <v>42</v>
      </c>
      <c r="L1493" t="s">
        <v>91</v>
      </c>
      <c r="M1493" t="s">
        <v>92</v>
      </c>
      <c r="N1493" t="s">
        <v>80</v>
      </c>
      <c r="O1493" t="s">
        <v>20</v>
      </c>
      <c r="P1493">
        <v>2.2000000000000002</v>
      </c>
      <c r="Q1493">
        <v>1000</v>
      </c>
      <c r="R1493">
        <v>84</v>
      </c>
      <c r="S1493" t="s">
        <v>78</v>
      </c>
      <c r="T1493" t="s">
        <v>30</v>
      </c>
      <c r="U1493" t="s">
        <v>5374</v>
      </c>
      <c r="V1493" t="s">
        <v>36</v>
      </c>
      <c r="W1493" t="s">
        <v>82</v>
      </c>
      <c r="X1493">
        <v>4</v>
      </c>
    </row>
    <row r="1494" spans="2:24">
      <c r="B1494" t="s">
        <v>1652</v>
      </c>
      <c r="C1494" t="s">
        <v>160</v>
      </c>
      <c r="D1494" t="s">
        <v>55</v>
      </c>
      <c r="E1494" t="s">
        <v>3549</v>
      </c>
      <c r="F1494" t="s">
        <v>156</v>
      </c>
      <c r="G1494" t="s">
        <v>96</v>
      </c>
      <c r="H1494">
        <v>31</v>
      </c>
      <c r="I1494" t="s">
        <v>3550</v>
      </c>
      <c r="J1494" t="s">
        <v>30</v>
      </c>
      <c r="K1494" t="s">
        <v>42</v>
      </c>
      <c r="L1494" t="s">
        <v>91</v>
      </c>
      <c r="M1494" t="s">
        <v>92</v>
      </c>
      <c r="N1494" t="s">
        <v>80</v>
      </c>
      <c r="O1494" t="s">
        <v>20</v>
      </c>
      <c r="P1494">
        <v>2.2000000000000002</v>
      </c>
      <c r="Q1494">
        <v>1000</v>
      </c>
      <c r="R1494">
        <v>84</v>
      </c>
      <c r="S1494" t="s">
        <v>78</v>
      </c>
      <c r="T1494" t="s">
        <v>30</v>
      </c>
      <c r="U1494" t="s">
        <v>5375</v>
      </c>
      <c r="V1494" t="s">
        <v>36</v>
      </c>
      <c r="W1494" t="s">
        <v>82</v>
      </c>
      <c r="X1494">
        <v>4</v>
      </c>
    </row>
    <row r="1495" spans="2:24">
      <c r="B1495" t="s">
        <v>1653</v>
      </c>
      <c r="C1495" t="s">
        <v>160</v>
      </c>
      <c r="D1495" t="s">
        <v>41</v>
      </c>
      <c r="E1495" t="s">
        <v>3549</v>
      </c>
      <c r="F1495" t="s">
        <v>156</v>
      </c>
      <c r="G1495" t="s">
        <v>96</v>
      </c>
      <c r="H1495">
        <v>36</v>
      </c>
      <c r="I1495" t="s">
        <v>3550</v>
      </c>
      <c r="J1495" t="s">
        <v>63</v>
      </c>
      <c r="K1495" t="s">
        <v>43</v>
      </c>
      <c r="L1495" t="s">
        <v>91</v>
      </c>
      <c r="M1495" t="s">
        <v>92</v>
      </c>
      <c r="N1495" t="s">
        <v>80</v>
      </c>
      <c r="O1495" t="s">
        <v>20</v>
      </c>
      <c r="P1495">
        <v>2</v>
      </c>
      <c r="Q1495">
        <v>1200</v>
      </c>
      <c r="R1495">
        <v>81</v>
      </c>
      <c r="S1495" t="s">
        <v>78</v>
      </c>
      <c r="T1495" t="s">
        <v>30</v>
      </c>
      <c r="U1495" t="s">
        <v>5376</v>
      </c>
      <c r="V1495" t="s">
        <v>36</v>
      </c>
      <c r="W1495" t="s">
        <v>82</v>
      </c>
      <c r="X1495">
        <v>4</v>
      </c>
    </row>
    <row r="1496" spans="2:24">
      <c r="B1496" t="s">
        <v>1654</v>
      </c>
      <c r="C1496" t="s">
        <v>160</v>
      </c>
      <c r="D1496" t="s">
        <v>41</v>
      </c>
      <c r="E1496" t="s">
        <v>3549</v>
      </c>
      <c r="F1496" t="s">
        <v>156</v>
      </c>
      <c r="G1496" t="s">
        <v>96</v>
      </c>
      <c r="H1496">
        <v>36</v>
      </c>
      <c r="I1496" t="s">
        <v>3550</v>
      </c>
      <c r="J1496" t="s">
        <v>28</v>
      </c>
      <c r="K1496" t="s">
        <v>43</v>
      </c>
      <c r="L1496" t="s">
        <v>91</v>
      </c>
      <c r="M1496" t="s">
        <v>92</v>
      </c>
      <c r="N1496" t="s">
        <v>80</v>
      </c>
      <c r="O1496" t="s">
        <v>20</v>
      </c>
      <c r="P1496">
        <v>2</v>
      </c>
      <c r="Q1496">
        <v>1200</v>
      </c>
      <c r="R1496">
        <v>81</v>
      </c>
      <c r="S1496" t="s">
        <v>78</v>
      </c>
      <c r="T1496" t="s">
        <v>30</v>
      </c>
      <c r="U1496" t="s">
        <v>5377</v>
      </c>
      <c r="V1496" t="s">
        <v>36</v>
      </c>
      <c r="W1496" t="s">
        <v>82</v>
      </c>
      <c r="X1496">
        <v>4</v>
      </c>
    </row>
    <row r="1497" spans="2:24">
      <c r="B1497" t="s">
        <v>1655</v>
      </c>
      <c r="C1497" t="s">
        <v>160</v>
      </c>
      <c r="D1497" t="s">
        <v>41</v>
      </c>
      <c r="E1497" t="s">
        <v>3549</v>
      </c>
      <c r="F1497" t="s">
        <v>156</v>
      </c>
      <c r="G1497" t="s">
        <v>96</v>
      </c>
      <c r="H1497">
        <v>36</v>
      </c>
      <c r="I1497" t="s">
        <v>3550</v>
      </c>
      <c r="J1497" t="s">
        <v>79</v>
      </c>
      <c r="K1497" t="s">
        <v>43</v>
      </c>
      <c r="L1497" t="s">
        <v>91</v>
      </c>
      <c r="M1497" t="s">
        <v>92</v>
      </c>
      <c r="N1497" t="s">
        <v>80</v>
      </c>
      <c r="O1497" t="s">
        <v>20</v>
      </c>
      <c r="P1497">
        <v>2</v>
      </c>
      <c r="Q1497">
        <v>1200</v>
      </c>
      <c r="R1497">
        <v>81</v>
      </c>
      <c r="S1497" t="s">
        <v>78</v>
      </c>
      <c r="T1497" t="s">
        <v>30</v>
      </c>
      <c r="U1497" t="s">
        <v>5378</v>
      </c>
      <c r="V1497" t="s">
        <v>36</v>
      </c>
      <c r="W1497" t="s">
        <v>82</v>
      </c>
      <c r="X1497">
        <v>4</v>
      </c>
    </row>
    <row r="1498" spans="2:24">
      <c r="B1498" t="s">
        <v>1656</v>
      </c>
      <c r="C1498" t="s">
        <v>160</v>
      </c>
      <c r="D1498" t="s">
        <v>41</v>
      </c>
      <c r="E1498" t="s">
        <v>3549</v>
      </c>
      <c r="F1498" t="s">
        <v>156</v>
      </c>
      <c r="G1498" t="s">
        <v>96</v>
      </c>
      <c r="H1498">
        <v>36</v>
      </c>
      <c r="I1498" t="s">
        <v>3550</v>
      </c>
      <c r="J1498" t="s">
        <v>30</v>
      </c>
      <c r="K1498" t="s">
        <v>43</v>
      </c>
      <c r="L1498" t="s">
        <v>91</v>
      </c>
      <c r="M1498" t="s">
        <v>92</v>
      </c>
      <c r="N1498" t="s">
        <v>80</v>
      </c>
      <c r="O1498" t="s">
        <v>20</v>
      </c>
      <c r="P1498">
        <v>2</v>
      </c>
      <c r="Q1498">
        <v>1200</v>
      </c>
      <c r="R1498">
        <v>81</v>
      </c>
      <c r="S1498" t="s">
        <v>78</v>
      </c>
      <c r="T1498" t="s">
        <v>30</v>
      </c>
      <c r="U1498" t="s">
        <v>5379</v>
      </c>
      <c r="V1498" t="s">
        <v>36</v>
      </c>
      <c r="W1498" t="s">
        <v>82</v>
      </c>
      <c r="X1498">
        <v>4</v>
      </c>
    </row>
    <row r="1499" spans="2:24">
      <c r="B1499" t="s">
        <v>1657</v>
      </c>
      <c r="C1499" t="s">
        <v>160</v>
      </c>
      <c r="D1499" t="s">
        <v>55</v>
      </c>
      <c r="E1499" t="s">
        <v>3549</v>
      </c>
      <c r="F1499" t="s">
        <v>156</v>
      </c>
      <c r="G1499" t="s">
        <v>96</v>
      </c>
      <c r="H1499">
        <v>37</v>
      </c>
      <c r="I1499" t="s">
        <v>3550</v>
      </c>
      <c r="J1499" t="s">
        <v>63</v>
      </c>
      <c r="K1499" t="s">
        <v>42</v>
      </c>
      <c r="L1499" t="s">
        <v>91</v>
      </c>
      <c r="M1499" t="s">
        <v>92</v>
      </c>
      <c r="N1499" t="s">
        <v>80</v>
      </c>
      <c r="O1499" t="s">
        <v>35</v>
      </c>
      <c r="P1499">
        <v>2.9</v>
      </c>
      <c r="Q1499">
        <v>1200</v>
      </c>
      <c r="R1499">
        <v>84</v>
      </c>
      <c r="S1499" t="s">
        <v>78</v>
      </c>
      <c r="T1499" t="s">
        <v>30</v>
      </c>
      <c r="U1499" t="s">
        <v>5380</v>
      </c>
      <c r="V1499" t="s">
        <v>36</v>
      </c>
      <c r="W1499" t="s">
        <v>82</v>
      </c>
      <c r="X1499">
        <v>4</v>
      </c>
    </row>
    <row r="1500" spans="2:24">
      <c r="B1500" t="s">
        <v>1658</v>
      </c>
      <c r="C1500" t="s">
        <v>160</v>
      </c>
      <c r="D1500" t="s">
        <v>55</v>
      </c>
      <c r="E1500" t="s">
        <v>3549</v>
      </c>
      <c r="F1500" t="s">
        <v>156</v>
      </c>
      <c r="G1500" t="s">
        <v>96</v>
      </c>
      <c r="H1500">
        <v>37</v>
      </c>
      <c r="I1500" t="s">
        <v>3550</v>
      </c>
      <c r="J1500" t="s">
        <v>28</v>
      </c>
      <c r="K1500" t="s">
        <v>42</v>
      </c>
      <c r="L1500" t="s">
        <v>91</v>
      </c>
      <c r="M1500" t="s">
        <v>92</v>
      </c>
      <c r="N1500" t="s">
        <v>80</v>
      </c>
      <c r="O1500" t="s">
        <v>35</v>
      </c>
      <c r="P1500">
        <v>2.9</v>
      </c>
      <c r="Q1500">
        <v>1200</v>
      </c>
      <c r="R1500">
        <v>84</v>
      </c>
      <c r="S1500" t="s">
        <v>78</v>
      </c>
      <c r="T1500" t="s">
        <v>30</v>
      </c>
      <c r="U1500" t="s">
        <v>5381</v>
      </c>
      <c r="V1500" t="s">
        <v>36</v>
      </c>
      <c r="W1500" t="s">
        <v>82</v>
      </c>
      <c r="X1500">
        <v>4</v>
      </c>
    </row>
    <row r="1501" spans="2:24">
      <c r="B1501" t="s">
        <v>1659</v>
      </c>
      <c r="C1501" t="s">
        <v>160</v>
      </c>
      <c r="D1501" t="s">
        <v>55</v>
      </c>
      <c r="E1501" t="s">
        <v>3549</v>
      </c>
      <c r="F1501" t="s">
        <v>156</v>
      </c>
      <c r="G1501" t="s">
        <v>96</v>
      </c>
      <c r="H1501">
        <v>37</v>
      </c>
      <c r="I1501" t="s">
        <v>3550</v>
      </c>
      <c r="J1501" t="s">
        <v>79</v>
      </c>
      <c r="K1501" t="s">
        <v>42</v>
      </c>
      <c r="L1501" t="s">
        <v>91</v>
      </c>
      <c r="M1501" t="s">
        <v>92</v>
      </c>
      <c r="N1501" t="s">
        <v>80</v>
      </c>
      <c r="O1501" t="s">
        <v>35</v>
      </c>
      <c r="P1501">
        <v>2.9</v>
      </c>
      <c r="Q1501">
        <v>1200</v>
      </c>
      <c r="R1501">
        <v>84</v>
      </c>
      <c r="S1501" t="s">
        <v>78</v>
      </c>
      <c r="T1501" t="s">
        <v>30</v>
      </c>
      <c r="U1501" t="s">
        <v>5382</v>
      </c>
      <c r="V1501" t="s">
        <v>36</v>
      </c>
      <c r="W1501" t="s">
        <v>82</v>
      </c>
      <c r="X1501">
        <v>4</v>
      </c>
    </row>
    <row r="1502" spans="2:24">
      <c r="B1502" t="s">
        <v>1660</v>
      </c>
      <c r="C1502" t="s">
        <v>160</v>
      </c>
      <c r="D1502" t="s">
        <v>55</v>
      </c>
      <c r="E1502" t="s">
        <v>3549</v>
      </c>
      <c r="F1502" t="s">
        <v>156</v>
      </c>
      <c r="G1502" t="s">
        <v>96</v>
      </c>
      <c r="H1502">
        <v>37</v>
      </c>
      <c r="I1502" t="s">
        <v>3550</v>
      </c>
      <c r="J1502" t="s">
        <v>30</v>
      </c>
      <c r="K1502" t="s">
        <v>42</v>
      </c>
      <c r="L1502" t="s">
        <v>91</v>
      </c>
      <c r="M1502" t="s">
        <v>92</v>
      </c>
      <c r="N1502" t="s">
        <v>80</v>
      </c>
      <c r="O1502" t="s">
        <v>35</v>
      </c>
      <c r="P1502">
        <v>2.9</v>
      </c>
      <c r="Q1502">
        <v>1200</v>
      </c>
      <c r="R1502">
        <v>84</v>
      </c>
      <c r="S1502" t="s">
        <v>78</v>
      </c>
      <c r="T1502" t="s">
        <v>30</v>
      </c>
      <c r="U1502" t="s">
        <v>5383</v>
      </c>
      <c r="V1502" t="s">
        <v>36</v>
      </c>
      <c r="W1502" t="s">
        <v>82</v>
      </c>
      <c r="X1502">
        <v>4</v>
      </c>
    </row>
    <row r="1503" spans="2:24">
      <c r="B1503" t="s">
        <v>1661</v>
      </c>
      <c r="C1503" t="s">
        <v>160</v>
      </c>
      <c r="D1503" t="s">
        <v>55</v>
      </c>
      <c r="E1503" t="s">
        <v>3549</v>
      </c>
      <c r="F1503" t="s">
        <v>156</v>
      </c>
      <c r="G1503" t="s">
        <v>96</v>
      </c>
      <c r="H1503">
        <v>39</v>
      </c>
      <c r="I1503" t="s">
        <v>3550</v>
      </c>
      <c r="J1503" t="s">
        <v>63</v>
      </c>
      <c r="K1503" t="s">
        <v>42</v>
      </c>
      <c r="L1503" t="s">
        <v>91</v>
      </c>
      <c r="M1503" t="s">
        <v>92</v>
      </c>
      <c r="N1503" t="s">
        <v>80</v>
      </c>
      <c r="O1503" t="s">
        <v>35</v>
      </c>
      <c r="P1503">
        <v>2.9</v>
      </c>
      <c r="Q1503">
        <v>1200</v>
      </c>
      <c r="R1503">
        <v>87</v>
      </c>
      <c r="S1503" t="s">
        <v>78</v>
      </c>
      <c r="T1503" t="s">
        <v>30</v>
      </c>
      <c r="U1503" t="s">
        <v>5384</v>
      </c>
      <c r="V1503" t="s">
        <v>36</v>
      </c>
      <c r="W1503" t="s">
        <v>82</v>
      </c>
      <c r="X1503">
        <v>4</v>
      </c>
    </row>
    <row r="1504" spans="2:24">
      <c r="B1504" t="s">
        <v>1662</v>
      </c>
      <c r="C1504" t="s">
        <v>160</v>
      </c>
      <c r="D1504" t="s">
        <v>55</v>
      </c>
      <c r="E1504" t="s">
        <v>3549</v>
      </c>
      <c r="F1504" t="s">
        <v>156</v>
      </c>
      <c r="G1504" t="s">
        <v>96</v>
      </c>
      <c r="H1504">
        <v>39</v>
      </c>
      <c r="I1504" t="s">
        <v>3550</v>
      </c>
      <c r="J1504" t="s">
        <v>28</v>
      </c>
      <c r="K1504" t="s">
        <v>42</v>
      </c>
      <c r="L1504" t="s">
        <v>91</v>
      </c>
      <c r="M1504" t="s">
        <v>92</v>
      </c>
      <c r="N1504" t="s">
        <v>80</v>
      </c>
      <c r="O1504" t="s">
        <v>35</v>
      </c>
      <c r="P1504">
        <v>2.9</v>
      </c>
      <c r="Q1504">
        <v>1200</v>
      </c>
      <c r="R1504">
        <v>87</v>
      </c>
      <c r="S1504" t="s">
        <v>78</v>
      </c>
      <c r="T1504" t="s">
        <v>30</v>
      </c>
      <c r="U1504" t="s">
        <v>5385</v>
      </c>
      <c r="V1504" t="s">
        <v>36</v>
      </c>
      <c r="W1504" t="s">
        <v>82</v>
      </c>
      <c r="X1504">
        <v>4</v>
      </c>
    </row>
    <row r="1505" spans="2:24">
      <c r="B1505" t="s">
        <v>1663</v>
      </c>
      <c r="C1505" t="s">
        <v>160</v>
      </c>
      <c r="D1505" t="s">
        <v>55</v>
      </c>
      <c r="E1505" t="s">
        <v>3549</v>
      </c>
      <c r="F1505" t="s">
        <v>156</v>
      </c>
      <c r="G1505" t="s">
        <v>96</v>
      </c>
      <c r="H1505">
        <v>39</v>
      </c>
      <c r="I1505" t="s">
        <v>3550</v>
      </c>
      <c r="J1505" t="s">
        <v>79</v>
      </c>
      <c r="K1505" t="s">
        <v>42</v>
      </c>
      <c r="L1505" t="s">
        <v>91</v>
      </c>
      <c r="M1505" t="s">
        <v>92</v>
      </c>
      <c r="N1505" t="s">
        <v>80</v>
      </c>
      <c r="O1505" t="s">
        <v>35</v>
      </c>
      <c r="P1505">
        <v>2.9</v>
      </c>
      <c r="Q1505">
        <v>1200</v>
      </c>
      <c r="R1505">
        <v>87</v>
      </c>
      <c r="S1505" t="s">
        <v>78</v>
      </c>
      <c r="T1505" t="s">
        <v>30</v>
      </c>
      <c r="U1505" t="s">
        <v>5386</v>
      </c>
      <c r="V1505" t="s">
        <v>36</v>
      </c>
      <c r="W1505" t="s">
        <v>82</v>
      </c>
      <c r="X1505">
        <v>4</v>
      </c>
    </row>
    <row r="1506" spans="2:24">
      <c r="B1506" t="s">
        <v>1664</v>
      </c>
      <c r="C1506" t="s">
        <v>160</v>
      </c>
      <c r="D1506" t="s">
        <v>55</v>
      </c>
      <c r="E1506" t="s">
        <v>3549</v>
      </c>
      <c r="F1506" t="s">
        <v>156</v>
      </c>
      <c r="G1506" t="s">
        <v>96</v>
      </c>
      <c r="H1506">
        <v>39</v>
      </c>
      <c r="I1506" t="s">
        <v>3550</v>
      </c>
      <c r="J1506" t="s">
        <v>30</v>
      </c>
      <c r="K1506" t="s">
        <v>42</v>
      </c>
      <c r="L1506" t="s">
        <v>91</v>
      </c>
      <c r="M1506" t="s">
        <v>92</v>
      </c>
      <c r="N1506" t="s">
        <v>80</v>
      </c>
      <c r="O1506" t="s">
        <v>35</v>
      </c>
      <c r="P1506">
        <v>2.9</v>
      </c>
      <c r="Q1506">
        <v>1200</v>
      </c>
      <c r="R1506">
        <v>87</v>
      </c>
      <c r="S1506" t="s">
        <v>78</v>
      </c>
      <c r="T1506" t="s">
        <v>30</v>
      </c>
      <c r="U1506" t="s">
        <v>5387</v>
      </c>
      <c r="V1506" t="s">
        <v>36</v>
      </c>
      <c r="W1506" t="s">
        <v>82</v>
      </c>
      <c r="X1506">
        <v>4</v>
      </c>
    </row>
    <row r="1507" spans="2:24">
      <c r="B1507" t="s">
        <v>1665</v>
      </c>
      <c r="C1507" t="s">
        <v>160</v>
      </c>
      <c r="D1507" t="s">
        <v>41</v>
      </c>
      <c r="E1507" t="s">
        <v>3549</v>
      </c>
      <c r="F1507" t="s">
        <v>157</v>
      </c>
      <c r="G1507" t="s">
        <v>90</v>
      </c>
      <c r="H1507">
        <v>18</v>
      </c>
      <c r="I1507" t="s">
        <v>3550</v>
      </c>
      <c r="J1507" t="s">
        <v>63</v>
      </c>
      <c r="K1507" t="s">
        <v>43</v>
      </c>
      <c r="L1507" t="s">
        <v>91</v>
      </c>
      <c r="M1507" t="s">
        <v>92</v>
      </c>
      <c r="N1507" t="s">
        <v>33</v>
      </c>
      <c r="O1507" t="s">
        <v>3552</v>
      </c>
      <c r="P1507">
        <v>1.7</v>
      </c>
      <c r="Q1507">
        <v>600</v>
      </c>
      <c r="R1507">
        <v>78</v>
      </c>
      <c r="S1507" t="s">
        <v>78</v>
      </c>
      <c r="T1507" t="s">
        <v>30</v>
      </c>
      <c r="U1507" t="s">
        <v>5496</v>
      </c>
      <c r="V1507" t="s">
        <v>36</v>
      </c>
      <c r="W1507" t="s">
        <v>82</v>
      </c>
      <c r="X1507">
        <v>4</v>
      </c>
    </row>
    <row r="1508" spans="2:24">
      <c r="B1508" t="s">
        <v>1666</v>
      </c>
      <c r="C1508" t="s">
        <v>160</v>
      </c>
      <c r="D1508" t="s">
        <v>41</v>
      </c>
      <c r="E1508" t="s">
        <v>3549</v>
      </c>
      <c r="F1508" t="s">
        <v>157</v>
      </c>
      <c r="G1508" t="s">
        <v>90</v>
      </c>
      <c r="H1508">
        <v>18</v>
      </c>
      <c r="I1508" t="s">
        <v>3550</v>
      </c>
      <c r="J1508" t="s">
        <v>28</v>
      </c>
      <c r="K1508" t="s">
        <v>43</v>
      </c>
      <c r="L1508" t="s">
        <v>91</v>
      </c>
      <c r="M1508" t="s">
        <v>92</v>
      </c>
      <c r="N1508" t="s">
        <v>33</v>
      </c>
      <c r="O1508" t="s">
        <v>3552</v>
      </c>
      <c r="P1508">
        <v>1.7</v>
      </c>
      <c r="Q1508">
        <v>600</v>
      </c>
      <c r="R1508">
        <v>78</v>
      </c>
      <c r="S1508" t="s">
        <v>78</v>
      </c>
      <c r="T1508" t="s">
        <v>30</v>
      </c>
      <c r="U1508" t="s">
        <v>5497</v>
      </c>
      <c r="V1508" t="s">
        <v>36</v>
      </c>
      <c r="W1508" t="s">
        <v>82</v>
      </c>
      <c r="X1508">
        <v>4</v>
      </c>
    </row>
    <row r="1509" spans="2:24">
      <c r="B1509" t="s">
        <v>1667</v>
      </c>
      <c r="C1509" t="s">
        <v>160</v>
      </c>
      <c r="D1509" t="s">
        <v>41</v>
      </c>
      <c r="E1509" t="s">
        <v>3549</v>
      </c>
      <c r="F1509" t="s">
        <v>157</v>
      </c>
      <c r="G1509" t="s">
        <v>90</v>
      </c>
      <c r="H1509">
        <v>18</v>
      </c>
      <c r="I1509" t="s">
        <v>3550</v>
      </c>
      <c r="J1509" t="s">
        <v>79</v>
      </c>
      <c r="K1509" t="s">
        <v>43</v>
      </c>
      <c r="L1509" t="s">
        <v>91</v>
      </c>
      <c r="M1509" t="s">
        <v>92</v>
      </c>
      <c r="N1509" t="s">
        <v>33</v>
      </c>
      <c r="O1509" t="s">
        <v>3552</v>
      </c>
      <c r="P1509">
        <v>1.7</v>
      </c>
      <c r="Q1509">
        <v>600</v>
      </c>
      <c r="R1509">
        <v>78</v>
      </c>
      <c r="S1509" t="s">
        <v>78</v>
      </c>
      <c r="T1509" t="s">
        <v>30</v>
      </c>
      <c r="U1509" t="s">
        <v>5498</v>
      </c>
      <c r="V1509" t="s">
        <v>36</v>
      </c>
      <c r="W1509" t="s">
        <v>82</v>
      </c>
      <c r="X1509">
        <v>4</v>
      </c>
    </row>
    <row r="1510" spans="2:24">
      <c r="B1510" t="s">
        <v>1668</v>
      </c>
      <c r="C1510" t="s">
        <v>160</v>
      </c>
      <c r="D1510" t="s">
        <v>41</v>
      </c>
      <c r="E1510" t="s">
        <v>3549</v>
      </c>
      <c r="F1510" t="s">
        <v>157</v>
      </c>
      <c r="G1510" t="s">
        <v>90</v>
      </c>
      <c r="H1510">
        <v>18</v>
      </c>
      <c r="I1510" t="s">
        <v>3550</v>
      </c>
      <c r="J1510" t="s">
        <v>30</v>
      </c>
      <c r="K1510" t="s">
        <v>43</v>
      </c>
      <c r="L1510" t="s">
        <v>91</v>
      </c>
      <c r="M1510" t="s">
        <v>92</v>
      </c>
      <c r="N1510" t="s">
        <v>33</v>
      </c>
      <c r="O1510" t="s">
        <v>3552</v>
      </c>
      <c r="P1510">
        <v>1.7</v>
      </c>
      <c r="Q1510">
        <v>600</v>
      </c>
      <c r="R1510">
        <v>78</v>
      </c>
      <c r="S1510" t="s">
        <v>78</v>
      </c>
      <c r="T1510" t="s">
        <v>30</v>
      </c>
      <c r="U1510" t="s">
        <v>5499</v>
      </c>
      <c r="V1510" t="s">
        <v>36</v>
      </c>
      <c r="W1510" t="s">
        <v>82</v>
      </c>
      <c r="X1510">
        <v>4</v>
      </c>
    </row>
    <row r="1511" spans="2:24">
      <c r="B1511" t="s">
        <v>1669</v>
      </c>
      <c r="C1511" t="s">
        <v>160</v>
      </c>
      <c r="D1511" t="s">
        <v>55</v>
      </c>
      <c r="E1511" t="s">
        <v>3549</v>
      </c>
      <c r="F1511" t="s">
        <v>157</v>
      </c>
      <c r="G1511" t="s">
        <v>90</v>
      </c>
      <c r="H1511">
        <v>19</v>
      </c>
      <c r="I1511" t="s">
        <v>3550</v>
      </c>
      <c r="J1511" t="s">
        <v>63</v>
      </c>
      <c r="K1511" t="s">
        <v>42</v>
      </c>
      <c r="L1511" t="s">
        <v>91</v>
      </c>
      <c r="M1511" t="s">
        <v>92</v>
      </c>
      <c r="N1511" t="s">
        <v>33</v>
      </c>
      <c r="O1511" t="s">
        <v>20</v>
      </c>
      <c r="P1511">
        <v>0.8</v>
      </c>
      <c r="Q1511">
        <v>600</v>
      </c>
      <c r="R1511">
        <v>81</v>
      </c>
      <c r="S1511" t="s">
        <v>78</v>
      </c>
      <c r="T1511" t="s">
        <v>30</v>
      </c>
      <c r="U1511" t="s">
        <v>5500</v>
      </c>
      <c r="V1511" t="s">
        <v>36</v>
      </c>
      <c r="W1511" t="s">
        <v>82</v>
      </c>
      <c r="X1511">
        <v>4</v>
      </c>
    </row>
    <row r="1512" spans="2:24">
      <c r="B1512" t="s">
        <v>1670</v>
      </c>
      <c r="C1512" t="s">
        <v>160</v>
      </c>
      <c r="D1512" t="s">
        <v>55</v>
      </c>
      <c r="E1512" t="s">
        <v>3549</v>
      </c>
      <c r="F1512" t="s">
        <v>157</v>
      </c>
      <c r="G1512" t="s">
        <v>90</v>
      </c>
      <c r="H1512">
        <v>19</v>
      </c>
      <c r="I1512" t="s">
        <v>3550</v>
      </c>
      <c r="J1512" t="s">
        <v>28</v>
      </c>
      <c r="K1512" t="s">
        <v>42</v>
      </c>
      <c r="L1512" t="s">
        <v>91</v>
      </c>
      <c r="M1512" t="s">
        <v>92</v>
      </c>
      <c r="N1512" t="s">
        <v>33</v>
      </c>
      <c r="O1512" t="s">
        <v>20</v>
      </c>
      <c r="P1512">
        <v>0.8</v>
      </c>
      <c r="Q1512">
        <v>600</v>
      </c>
      <c r="R1512">
        <v>81</v>
      </c>
      <c r="S1512" t="s">
        <v>78</v>
      </c>
      <c r="T1512" t="s">
        <v>30</v>
      </c>
      <c r="U1512" t="s">
        <v>5501</v>
      </c>
      <c r="V1512" t="s">
        <v>36</v>
      </c>
      <c r="W1512" t="s">
        <v>82</v>
      </c>
      <c r="X1512">
        <v>4</v>
      </c>
    </row>
    <row r="1513" spans="2:24">
      <c r="B1513" t="s">
        <v>1671</v>
      </c>
      <c r="C1513" t="s">
        <v>160</v>
      </c>
      <c r="D1513" t="s">
        <v>55</v>
      </c>
      <c r="E1513" t="s">
        <v>3549</v>
      </c>
      <c r="F1513" t="s">
        <v>157</v>
      </c>
      <c r="G1513" t="s">
        <v>90</v>
      </c>
      <c r="H1513">
        <v>19</v>
      </c>
      <c r="I1513" t="s">
        <v>3550</v>
      </c>
      <c r="J1513" t="s">
        <v>79</v>
      </c>
      <c r="K1513" t="s">
        <v>42</v>
      </c>
      <c r="L1513" t="s">
        <v>91</v>
      </c>
      <c r="M1513" t="s">
        <v>92</v>
      </c>
      <c r="N1513" t="s">
        <v>33</v>
      </c>
      <c r="O1513" t="s">
        <v>20</v>
      </c>
      <c r="P1513">
        <v>0.8</v>
      </c>
      <c r="Q1513">
        <v>600</v>
      </c>
      <c r="R1513">
        <v>81</v>
      </c>
      <c r="S1513" t="s">
        <v>78</v>
      </c>
      <c r="T1513" t="s">
        <v>30</v>
      </c>
      <c r="U1513" t="s">
        <v>5502</v>
      </c>
      <c r="V1513" t="s">
        <v>36</v>
      </c>
      <c r="W1513" t="s">
        <v>82</v>
      </c>
      <c r="X1513">
        <v>4</v>
      </c>
    </row>
    <row r="1514" spans="2:24">
      <c r="B1514" t="s">
        <v>1672</v>
      </c>
      <c r="C1514" t="s">
        <v>160</v>
      </c>
      <c r="D1514" t="s">
        <v>55</v>
      </c>
      <c r="E1514" t="s">
        <v>3549</v>
      </c>
      <c r="F1514" t="s">
        <v>157</v>
      </c>
      <c r="G1514" t="s">
        <v>90</v>
      </c>
      <c r="H1514">
        <v>19</v>
      </c>
      <c r="I1514" t="s">
        <v>3550</v>
      </c>
      <c r="J1514" t="s">
        <v>30</v>
      </c>
      <c r="K1514" t="s">
        <v>42</v>
      </c>
      <c r="L1514" t="s">
        <v>91</v>
      </c>
      <c r="M1514" t="s">
        <v>92</v>
      </c>
      <c r="N1514" t="s">
        <v>33</v>
      </c>
      <c r="O1514" t="s">
        <v>20</v>
      </c>
      <c r="P1514">
        <v>0.8</v>
      </c>
      <c r="Q1514">
        <v>600</v>
      </c>
      <c r="R1514">
        <v>81</v>
      </c>
      <c r="S1514" t="s">
        <v>78</v>
      </c>
      <c r="T1514" t="s">
        <v>30</v>
      </c>
      <c r="U1514" t="s">
        <v>5503</v>
      </c>
      <c r="V1514" t="s">
        <v>36</v>
      </c>
      <c r="W1514" t="s">
        <v>82</v>
      </c>
      <c r="X1514">
        <v>4</v>
      </c>
    </row>
    <row r="1515" spans="2:24">
      <c r="B1515" t="s">
        <v>1673</v>
      </c>
      <c r="C1515" t="s">
        <v>160</v>
      </c>
      <c r="D1515" t="s">
        <v>41</v>
      </c>
      <c r="E1515" t="s">
        <v>3549</v>
      </c>
      <c r="F1515" t="s">
        <v>157</v>
      </c>
      <c r="G1515" t="s">
        <v>90</v>
      </c>
      <c r="H1515">
        <v>24</v>
      </c>
      <c r="I1515" t="s">
        <v>3550</v>
      </c>
      <c r="J1515" t="s">
        <v>63</v>
      </c>
      <c r="K1515" t="s">
        <v>43</v>
      </c>
      <c r="L1515" t="s">
        <v>91</v>
      </c>
      <c r="M1515" t="s">
        <v>92</v>
      </c>
      <c r="N1515" t="s">
        <v>33</v>
      </c>
      <c r="O1515" t="s">
        <v>3552</v>
      </c>
      <c r="P1515">
        <v>1.7</v>
      </c>
      <c r="Q1515">
        <v>800</v>
      </c>
      <c r="R1515">
        <v>78</v>
      </c>
      <c r="S1515" t="s">
        <v>78</v>
      </c>
      <c r="T1515" t="s">
        <v>30</v>
      </c>
      <c r="U1515" t="s">
        <v>5504</v>
      </c>
      <c r="V1515" t="s">
        <v>36</v>
      </c>
      <c r="W1515" t="s">
        <v>82</v>
      </c>
      <c r="X1515">
        <v>4</v>
      </c>
    </row>
    <row r="1516" spans="2:24">
      <c r="B1516" t="s">
        <v>1674</v>
      </c>
      <c r="C1516" t="s">
        <v>160</v>
      </c>
      <c r="D1516" t="s">
        <v>41</v>
      </c>
      <c r="E1516" t="s">
        <v>3549</v>
      </c>
      <c r="F1516" t="s">
        <v>157</v>
      </c>
      <c r="G1516" t="s">
        <v>90</v>
      </c>
      <c r="H1516">
        <v>24</v>
      </c>
      <c r="I1516" t="s">
        <v>3550</v>
      </c>
      <c r="J1516" t="s">
        <v>28</v>
      </c>
      <c r="K1516" t="s">
        <v>43</v>
      </c>
      <c r="L1516" t="s">
        <v>91</v>
      </c>
      <c r="M1516" t="s">
        <v>92</v>
      </c>
      <c r="N1516" t="s">
        <v>33</v>
      </c>
      <c r="O1516" t="s">
        <v>3552</v>
      </c>
      <c r="P1516">
        <v>1.7</v>
      </c>
      <c r="Q1516">
        <v>800</v>
      </c>
      <c r="R1516">
        <v>78</v>
      </c>
      <c r="S1516" t="s">
        <v>78</v>
      </c>
      <c r="T1516" t="s">
        <v>30</v>
      </c>
      <c r="U1516" t="s">
        <v>5505</v>
      </c>
      <c r="V1516" t="s">
        <v>36</v>
      </c>
      <c r="W1516" t="s">
        <v>82</v>
      </c>
      <c r="X1516">
        <v>4</v>
      </c>
    </row>
    <row r="1517" spans="2:24">
      <c r="B1517" t="s">
        <v>1675</v>
      </c>
      <c r="C1517" t="s">
        <v>160</v>
      </c>
      <c r="D1517" t="s">
        <v>41</v>
      </c>
      <c r="E1517" t="s">
        <v>3549</v>
      </c>
      <c r="F1517" t="s">
        <v>157</v>
      </c>
      <c r="G1517" t="s">
        <v>90</v>
      </c>
      <c r="H1517">
        <v>24</v>
      </c>
      <c r="I1517" t="s">
        <v>3550</v>
      </c>
      <c r="J1517" t="s">
        <v>79</v>
      </c>
      <c r="K1517" t="s">
        <v>43</v>
      </c>
      <c r="L1517" t="s">
        <v>91</v>
      </c>
      <c r="M1517" t="s">
        <v>92</v>
      </c>
      <c r="N1517" t="s">
        <v>33</v>
      </c>
      <c r="O1517" t="s">
        <v>3552</v>
      </c>
      <c r="P1517">
        <v>1.7</v>
      </c>
      <c r="Q1517">
        <v>800</v>
      </c>
      <c r="R1517">
        <v>78</v>
      </c>
      <c r="S1517" t="s">
        <v>78</v>
      </c>
      <c r="T1517" t="s">
        <v>30</v>
      </c>
      <c r="U1517" t="s">
        <v>5506</v>
      </c>
      <c r="V1517" t="s">
        <v>36</v>
      </c>
      <c r="W1517" t="s">
        <v>82</v>
      </c>
      <c r="X1517">
        <v>4</v>
      </c>
    </row>
    <row r="1518" spans="2:24">
      <c r="B1518" t="s">
        <v>1676</v>
      </c>
      <c r="C1518" t="s">
        <v>160</v>
      </c>
      <c r="D1518" t="s">
        <v>41</v>
      </c>
      <c r="E1518" t="s">
        <v>3549</v>
      </c>
      <c r="F1518" t="s">
        <v>157</v>
      </c>
      <c r="G1518" t="s">
        <v>90</v>
      </c>
      <c r="H1518">
        <v>24</v>
      </c>
      <c r="I1518" t="s">
        <v>3550</v>
      </c>
      <c r="J1518" t="s">
        <v>30</v>
      </c>
      <c r="K1518" t="s">
        <v>43</v>
      </c>
      <c r="L1518" t="s">
        <v>91</v>
      </c>
      <c r="M1518" t="s">
        <v>92</v>
      </c>
      <c r="N1518" t="s">
        <v>33</v>
      </c>
      <c r="O1518" t="s">
        <v>3552</v>
      </c>
      <c r="P1518">
        <v>1.7</v>
      </c>
      <c r="Q1518">
        <v>800</v>
      </c>
      <c r="R1518">
        <v>78</v>
      </c>
      <c r="S1518" t="s">
        <v>78</v>
      </c>
      <c r="T1518" t="s">
        <v>30</v>
      </c>
      <c r="U1518" t="s">
        <v>5507</v>
      </c>
      <c r="V1518" t="s">
        <v>36</v>
      </c>
      <c r="W1518" t="s">
        <v>82</v>
      </c>
      <c r="X1518">
        <v>4</v>
      </c>
    </row>
    <row r="1519" spans="2:24">
      <c r="B1519" t="s">
        <v>1677</v>
      </c>
      <c r="C1519" t="s">
        <v>160</v>
      </c>
      <c r="D1519" t="s">
        <v>55</v>
      </c>
      <c r="E1519" t="s">
        <v>3549</v>
      </c>
      <c r="F1519" t="s">
        <v>157</v>
      </c>
      <c r="G1519" t="s">
        <v>90</v>
      </c>
      <c r="H1519">
        <v>25</v>
      </c>
      <c r="I1519" t="s">
        <v>3550</v>
      </c>
      <c r="J1519" t="s">
        <v>63</v>
      </c>
      <c r="K1519" t="s">
        <v>42</v>
      </c>
      <c r="L1519" t="s">
        <v>91</v>
      </c>
      <c r="M1519" t="s">
        <v>92</v>
      </c>
      <c r="N1519" t="s">
        <v>33</v>
      </c>
      <c r="O1519" t="s">
        <v>20</v>
      </c>
      <c r="P1519">
        <v>1.7</v>
      </c>
      <c r="Q1519">
        <v>800</v>
      </c>
      <c r="R1519">
        <v>81</v>
      </c>
      <c r="S1519" t="s">
        <v>78</v>
      </c>
      <c r="T1519" t="s">
        <v>30</v>
      </c>
      <c r="U1519" t="s">
        <v>5508</v>
      </c>
      <c r="V1519" t="s">
        <v>36</v>
      </c>
      <c r="W1519" t="s">
        <v>82</v>
      </c>
      <c r="X1519">
        <v>4</v>
      </c>
    </row>
    <row r="1520" spans="2:24">
      <c r="B1520" t="s">
        <v>1678</v>
      </c>
      <c r="C1520" t="s">
        <v>160</v>
      </c>
      <c r="D1520" t="s">
        <v>55</v>
      </c>
      <c r="E1520" t="s">
        <v>3549</v>
      </c>
      <c r="F1520" t="s">
        <v>157</v>
      </c>
      <c r="G1520" t="s">
        <v>90</v>
      </c>
      <c r="H1520">
        <v>25</v>
      </c>
      <c r="I1520" t="s">
        <v>3550</v>
      </c>
      <c r="J1520" t="s">
        <v>28</v>
      </c>
      <c r="K1520" t="s">
        <v>42</v>
      </c>
      <c r="L1520" t="s">
        <v>91</v>
      </c>
      <c r="M1520" t="s">
        <v>92</v>
      </c>
      <c r="N1520" t="s">
        <v>33</v>
      </c>
      <c r="O1520" t="s">
        <v>20</v>
      </c>
      <c r="P1520">
        <v>1.7</v>
      </c>
      <c r="Q1520">
        <v>800</v>
      </c>
      <c r="R1520">
        <v>81</v>
      </c>
      <c r="S1520" t="s">
        <v>78</v>
      </c>
      <c r="T1520" t="s">
        <v>30</v>
      </c>
      <c r="U1520" t="s">
        <v>5509</v>
      </c>
      <c r="V1520" t="s">
        <v>36</v>
      </c>
      <c r="W1520" t="s">
        <v>82</v>
      </c>
      <c r="X1520">
        <v>4</v>
      </c>
    </row>
    <row r="1521" spans="2:24">
      <c r="B1521" t="s">
        <v>1679</v>
      </c>
      <c r="C1521" t="s">
        <v>160</v>
      </c>
      <c r="D1521" t="s">
        <v>55</v>
      </c>
      <c r="E1521" t="s">
        <v>3549</v>
      </c>
      <c r="F1521" t="s">
        <v>157</v>
      </c>
      <c r="G1521" t="s">
        <v>90</v>
      </c>
      <c r="H1521">
        <v>25</v>
      </c>
      <c r="I1521" t="s">
        <v>3550</v>
      </c>
      <c r="J1521" t="s">
        <v>79</v>
      </c>
      <c r="K1521" t="s">
        <v>42</v>
      </c>
      <c r="L1521" t="s">
        <v>91</v>
      </c>
      <c r="M1521" t="s">
        <v>92</v>
      </c>
      <c r="N1521" t="s">
        <v>33</v>
      </c>
      <c r="O1521" t="s">
        <v>20</v>
      </c>
      <c r="P1521">
        <v>1.7</v>
      </c>
      <c r="Q1521">
        <v>800</v>
      </c>
      <c r="R1521">
        <v>81</v>
      </c>
      <c r="S1521" t="s">
        <v>78</v>
      </c>
      <c r="T1521" t="s">
        <v>30</v>
      </c>
      <c r="U1521" t="s">
        <v>5510</v>
      </c>
      <c r="V1521" t="s">
        <v>36</v>
      </c>
      <c r="W1521" t="s">
        <v>82</v>
      </c>
      <c r="X1521">
        <v>4</v>
      </c>
    </row>
    <row r="1522" spans="2:24">
      <c r="B1522" t="s">
        <v>1680</v>
      </c>
      <c r="C1522" t="s">
        <v>160</v>
      </c>
      <c r="D1522" t="s">
        <v>55</v>
      </c>
      <c r="E1522" t="s">
        <v>3549</v>
      </c>
      <c r="F1522" t="s">
        <v>157</v>
      </c>
      <c r="G1522" t="s">
        <v>90</v>
      </c>
      <c r="H1522">
        <v>25</v>
      </c>
      <c r="I1522" t="s">
        <v>3550</v>
      </c>
      <c r="J1522" t="s">
        <v>30</v>
      </c>
      <c r="K1522" t="s">
        <v>42</v>
      </c>
      <c r="L1522" t="s">
        <v>91</v>
      </c>
      <c r="M1522" t="s">
        <v>92</v>
      </c>
      <c r="N1522" t="s">
        <v>33</v>
      </c>
      <c r="O1522" t="s">
        <v>20</v>
      </c>
      <c r="P1522">
        <v>1.7</v>
      </c>
      <c r="Q1522">
        <v>800</v>
      </c>
      <c r="R1522">
        <v>81</v>
      </c>
      <c r="S1522" t="s">
        <v>78</v>
      </c>
      <c r="T1522" t="s">
        <v>30</v>
      </c>
      <c r="U1522" t="s">
        <v>5511</v>
      </c>
      <c r="V1522" t="s">
        <v>36</v>
      </c>
      <c r="W1522" t="s">
        <v>82</v>
      </c>
      <c r="X1522">
        <v>4</v>
      </c>
    </row>
    <row r="1523" spans="2:24">
      <c r="B1523" t="s">
        <v>1681</v>
      </c>
      <c r="C1523" t="s">
        <v>160</v>
      </c>
      <c r="D1523" t="s">
        <v>41</v>
      </c>
      <c r="E1523" t="s">
        <v>3549</v>
      </c>
      <c r="F1523" t="s">
        <v>157</v>
      </c>
      <c r="G1523" t="s">
        <v>90</v>
      </c>
      <c r="H1523">
        <v>30</v>
      </c>
      <c r="I1523" t="s">
        <v>3550</v>
      </c>
      <c r="J1523" t="s">
        <v>63</v>
      </c>
      <c r="K1523" t="s">
        <v>43</v>
      </c>
      <c r="L1523" t="s">
        <v>91</v>
      </c>
      <c r="M1523" t="s">
        <v>92</v>
      </c>
      <c r="N1523" t="s">
        <v>33</v>
      </c>
      <c r="O1523" t="s">
        <v>20</v>
      </c>
      <c r="P1523">
        <v>2</v>
      </c>
      <c r="Q1523">
        <v>1000</v>
      </c>
      <c r="R1523">
        <v>81</v>
      </c>
      <c r="S1523" t="s">
        <v>78</v>
      </c>
      <c r="T1523" t="s">
        <v>30</v>
      </c>
      <c r="U1523" t="s">
        <v>5512</v>
      </c>
      <c r="V1523" t="s">
        <v>36</v>
      </c>
      <c r="W1523" t="s">
        <v>82</v>
      </c>
      <c r="X1523">
        <v>4</v>
      </c>
    </row>
    <row r="1524" spans="2:24">
      <c r="B1524" t="s">
        <v>1682</v>
      </c>
      <c r="C1524" t="s">
        <v>160</v>
      </c>
      <c r="D1524" t="s">
        <v>41</v>
      </c>
      <c r="E1524" t="s">
        <v>3549</v>
      </c>
      <c r="F1524" t="s">
        <v>157</v>
      </c>
      <c r="G1524" t="s">
        <v>90</v>
      </c>
      <c r="H1524">
        <v>30</v>
      </c>
      <c r="I1524" t="s">
        <v>3550</v>
      </c>
      <c r="J1524" t="s">
        <v>28</v>
      </c>
      <c r="K1524" t="s">
        <v>43</v>
      </c>
      <c r="L1524" t="s">
        <v>91</v>
      </c>
      <c r="M1524" t="s">
        <v>92</v>
      </c>
      <c r="N1524" t="s">
        <v>33</v>
      </c>
      <c r="O1524" t="s">
        <v>20</v>
      </c>
      <c r="P1524">
        <v>2</v>
      </c>
      <c r="Q1524">
        <v>1000</v>
      </c>
      <c r="R1524">
        <v>81</v>
      </c>
      <c r="S1524" t="s">
        <v>78</v>
      </c>
      <c r="T1524" t="s">
        <v>30</v>
      </c>
      <c r="U1524" t="s">
        <v>5513</v>
      </c>
      <c r="V1524" t="s">
        <v>36</v>
      </c>
      <c r="W1524" t="s">
        <v>82</v>
      </c>
      <c r="X1524">
        <v>4</v>
      </c>
    </row>
    <row r="1525" spans="2:24">
      <c r="B1525" t="s">
        <v>1683</v>
      </c>
      <c r="C1525" t="s">
        <v>160</v>
      </c>
      <c r="D1525" t="s">
        <v>41</v>
      </c>
      <c r="E1525" t="s">
        <v>3549</v>
      </c>
      <c r="F1525" t="s">
        <v>157</v>
      </c>
      <c r="G1525" t="s">
        <v>90</v>
      </c>
      <c r="H1525">
        <v>30</v>
      </c>
      <c r="I1525" t="s">
        <v>3550</v>
      </c>
      <c r="J1525" t="s">
        <v>79</v>
      </c>
      <c r="K1525" t="s">
        <v>43</v>
      </c>
      <c r="L1525" t="s">
        <v>91</v>
      </c>
      <c r="M1525" t="s">
        <v>92</v>
      </c>
      <c r="N1525" t="s">
        <v>33</v>
      </c>
      <c r="O1525" t="s">
        <v>20</v>
      </c>
      <c r="P1525">
        <v>2</v>
      </c>
      <c r="Q1525">
        <v>1000</v>
      </c>
      <c r="R1525">
        <v>81</v>
      </c>
      <c r="S1525" t="s">
        <v>78</v>
      </c>
      <c r="T1525" t="s">
        <v>30</v>
      </c>
      <c r="U1525" t="s">
        <v>5514</v>
      </c>
      <c r="V1525" t="s">
        <v>36</v>
      </c>
      <c r="W1525" t="s">
        <v>82</v>
      </c>
      <c r="X1525">
        <v>4</v>
      </c>
    </row>
    <row r="1526" spans="2:24">
      <c r="B1526" t="s">
        <v>1684</v>
      </c>
      <c r="C1526" t="s">
        <v>160</v>
      </c>
      <c r="D1526" t="s">
        <v>41</v>
      </c>
      <c r="E1526" t="s">
        <v>3549</v>
      </c>
      <c r="F1526" t="s">
        <v>157</v>
      </c>
      <c r="G1526" t="s">
        <v>90</v>
      </c>
      <c r="H1526">
        <v>30</v>
      </c>
      <c r="I1526" t="s">
        <v>3550</v>
      </c>
      <c r="J1526" t="s">
        <v>30</v>
      </c>
      <c r="K1526" t="s">
        <v>43</v>
      </c>
      <c r="L1526" t="s">
        <v>91</v>
      </c>
      <c r="M1526" t="s">
        <v>92</v>
      </c>
      <c r="N1526" t="s">
        <v>33</v>
      </c>
      <c r="O1526" t="s">
        <v>20</v>
      </c>
      <c r="P1526">
        <v>2</v>
      </c>
      <c r="Q1526">
        <v>1000</v>
      </c>
      <c r="R1526">
        <v>81</v>
      </c>
      <c r="S1526" t="s">
        <v>78</v>
      </c>
      <c r="T1526" t="s">
        <v>30</v>
      </c>
      <c r="U1526" t="s">
        <v>5515</v>
      </c>
      <c r="V1526" t="s">
        <v>36</v>
      </c>
      <c r="W1526" t="s">
        <v>82</v>
      </c>
      <c r="X1526">
        <v>4</v>
      </c>
    </row>
    <row r="1527" spans="2:24">
      <c r="B1527" t="s">
        <v>1685</v>
      </c>
      <c r="C1527" t="s">
        <v>160</v>
      </c>
      <c r="D1527" t="s">
        <v>55</v>
      </c>
      <c r="E1527" t="s">
        <v>3549</v>
      </c>
      <c r="F1527" t="s">
        <v>157</v>
      </c>
      <c r="G1527" t="s">
        <v>90</v>
      </c>
      <c r="H1527">
        <v>31</v>
      </c>
      <c r="I1527" t="s">
        <v>3550</v>
      </c>
      <c r="J1527" t="s">
        <v>63</v>
      </c>
      <c r="K1527" t="s">
        <v>42</v>
      </c>
      <c r="L1527" t="s">
        <v>91</v>
      </c>
      <c r="M1527" t="s">
        <v>92</v>
      </c>
      <c r="N1527" t="s">
        <v>33</v>
      </c>
      <c r="O1527" t="s">
        <v>20</v>
      </c>
      <c r="P1527">
        <v>2.2000000000000002</v>
      </c>
      <c r="Q1527">
        <v>1000</v>
      </c>
      <c r="R1527">
        <v>84</v>
      </c>
      <c r="S1527" t="s">
        <v>78</v>
      </c>
      <c r="T1527" t="s">
        <v>30</v>
      </c>
      <c r="U1527" t="s">
        <v>5516</v>
      </c>
      <c r="V1527" t="s">
        <v>36</v>
      </c>
      <c r="W1527" t="s">
        <v>82</v>
      </c>
      <c r="X1527">
        <v>4</v>
      </c>
    </row>
    <row r="1528" spans="2:24">
      <c r="B1528" t="s">
        <v>1686</v>
      </c>
      <c r="C1528" t="s">
        <v>160</v>
      </c>
      <c r="D1528" t="s">
        <v>55</v>
      </c>
      <c r="E1528" t="s">
        <v>3549</v>
      </c>
      <c r="F1528" t="s">
        <v>157</v>
      </c>
      <c r="G1528" t="s">
        <v>90</v>
      </c>
      <c r="H1528">
        <v>31</v>
      </c>
      <c r="I1528" t="s">
        <v>3550</v>
      </c>
      <c r="J1528" t="s">
        <v>28</v>
      </c>
      <c r="K1528" t="s">
        <v>42</v>
      </c>
      <c r="L1528" t="s">
        <v>91</v>
      </c>
      <c r="M1528" t="s">
        <v>92</v>
      </c>
      <c r="N1528" t="s">
        <v>33</v>
      </c>
      <c r="O1528" t="s">
        <v>20</v>
      </c>
      <c r="P1528">
        <v>2.2000000000000002</v>
      </c>
      <c r="Q1528">
        <v>1000</v>
      </c>
      <c r="R1528">
        <v>84</v>
      </c>
      <c r="S1528" t="s">
        <v>78</v>
      </c>
      <c r="T1528" t="s">
        <v>30</v>
      </c>
      <c r="U1528" t="s">
        <v>5517</v>
      </c>
      <c r="V1528" t="s">
        <v>36</v>
      </c>
      <c r="W1528" t="s">
        <v>82</v>
      </c>
      <c r="X1528">
        <v>4</v>
      </c>
    </row>
    <row r="1529" spans="2:24">
      <c r="B1529" t="s">
        <v>1687</v>
      </c>
      <c r="C1529" t="s">
        <v>160</v>
      </c>
      <c r="D1529" t="s">
        <v>55</v>
      </c>
      <c r="E1529" t="s">
        <v>3549</v>
      </c>
      <c r="F1529" t="s">
        <v>157</v>
      </c>
      <c r="G1529" t="s">
        <v>90</v>
      </c>
      <c r="H1529">
        <v>31</v>
      </c>
      <c r="I1529" t="s">
        <v>3550</v>
      </c>
      <c r="J1529" t="s">
        <v>79</v>
      </c>
      <c r="K1529" t="s">
        <v>42</v>
      </c>
      <c r="L1529" t="s">
        <v>91</v>
      </c>
      <c r="M1529" t="s">
        <v>92</v>
      </c>
      <c r="N1529" t="s">
        <v>33</v>
      </c>
      <c r="O1529" t="s">
        <v>20</v>
      </c>
      <c r="P1529">
        <v>2.2000000000000002</v>
      </c>
      <c r="Q1529">
        <v>1000</v>
      </c>
      <c r="R1529">
        <v>84</v>
      </c>
      <c r="S1529" t="s">
        <v>78</v>
      </c>
      <c r="T1529" t="s">
        <v>30</v>
      </c>
      <c r="U1529" t="s">
        <v>5518</v>
      </c>
      <c r="V1529" t="s">
        <v>36</v>
      </c>
      <c r="W1529" t="s">
        <v>82</v>
      </c>
      <c r="X1529">
        <v>4</v>
      </c>
    </row>
    <row r="1530" spans="2:24">
      <c r="B1530" t="s">
        <v>1688</v>
      </c>
      <c r="C1530" t="s">
        <v>160</v>
      </c>
      <c r="D1530" t="s">
        <v>55</v>
      </c>
      <c r="E1530" t="s">
        <v>3549</v>
      </c>
      <c r="F1530" t="s">
        <v>157</v>
      </c>
      <c r="G1530" t="s">
        <v>90</v>
      </c>
      <c r="H1530">
        <v>31</v>
      </c>
      <c r="I1530" t="s">
        <v>3550</v>
      </c>
      <c r="J1530" t="s">
        <v>30</v>
      </c>
      <c r="K1530" t="s">
        <v>42</v>
      </c>
      <c r="L1530" t="s">
        <v>91</v>
      </c>
      <c r="M1530" t="s">
        <v>92</v>
      </c>
      <c r="N1530" t="s">
        <v>33</v>
      </c>
      <c r="O1530" t="s">
        <v>20</v>
      </c>
      <c r="P1530">
        <v>2.2000000000000002</v>
      </c>
      <c r="Q1530">
        <v>1000</v>
      </c>
      <c r="R1530">
        <v>84</v>
      </c>
      <c r="S1530" t="s">
        <v>78</v>
      </c>
      <c r="T1530" t="s">
        <v>30</v>
      </c>
      <c r="U1530" t="s">
        <v>5519</v>
      </c>
      <c r="V1530" t="s">
        <v>36</v>
      </c>
      <c r="W1530" t="s">
        <v>82</v>
      </c>
      <c r="X1530">
        <v>4</v>
      </c>
    </row>
    <row r="1531" spans="2:24">
      <c r="B1531" t="s">
        <v>1689</v>
      </c>
      <c r="C1531" t="s">
        <v>160</v>
      </c>
      <c r="D1531" t="s">
        <v>41</v>
      </c>
      <c r="E1531" t="s">
        <v>3549</v>
      </c>
      <c r="F1531" t="s">
        <v>157</v>
      </c>
      <c r="G1531" t="s">
        <v>90</v>
      </c>
      <c r="H1531">
        <v>36</v>
      </c>
      <c r="I1531" t="s">
        <v>3550</v>
      </c>
      <c r="J1531" t="s">
        <v>63</v>
      </c>
      <c r="K1531" t="s">
        <v>43</v>
      </c>
      <c r="L1531" t="s">
        <v>91</v>
      </c>
      <c r="M1531" t="s">
        <v>92</v>
      </c>
      <c r="N1531" t="s">
        <v>33</v>
      </c>
      <c r="O1531" t="s">
        <v>20</v>
      </c>
      <c r="P1531">
        <v>2</v>
      </c>
      <c r="Q1531">
        <v>1200</v>
      </c>
      <c r="R1531">
        <v>81</v>
      </c>
      <c r="S1531" t="s">
        <v>78</v>
      </c>
      <c r="T1531" t="s">
        <v>30</v>
      </c>
      <c r="U1531" t="s">
        <v>5520</v>
      </c>
      <c r="V1531" t="s">
        <v>36</v>
      </c>
      <c r="W1531" t="s">
        <v>82</v>
      </c>
      <c r="X1531">
        <v>4</v>
      </c>
    </row>
    <row r="1532" spans="2:24">
      <c r="B1532" t="s">
        <v>1690</v>
      </c>
      <c r="C1532" t="s">
        <v>160</v>
      </c>
      <c r="D1532" t="s">
        <v>41</v>
      </c>
      <c r="E1532" t="s">
        <v>3549</v>
      </c>
      <c r="F1532" t="s">
        <v>157</v>
      </c>
      <c r="G1532" t="s">
        <v>90</v>
      </c>
      <c r="H1532">
        <v>36</v>
      </c>
      <c r="I1532" t="s">
        <v>3550</v>
      </c>
      <c r="J1532" t="s">
        <v>28</v>
      </c>
      <c r="K1532" t="s">
        <v>43</v>
      </c>
      <c r="L1532" t="s">
        <v>91</v>
      </c>
      <c r="M1532" t="s">
        <v>92</v>
      </c>
      <c r="N1532" t="s">
        <v>33</v>
      </c>
      <c r="O1532" t="s">
        <v>20</v>
      </c>
      <c r="P1532">
        <v>2</v>
      </c>
      <c r="Q1532">
        <v>1200</v>
      </c>
      <c r="R1532">
        <v>81</v>
      </c>
      <c r="S1532" t="s">
        <v>78</v>
      </c>
      <c r="T1532" t="s">
        <v>30</v>
      </c>
      <c r="U1532" t="s">
        <v>5521</v>
      </c>
      <c r="V1532" t="s">
        <v>36</v>
      </c>
      <c r="W1532" t="s">
        <v>82</v>
      </c>
      <c r="X1532">
        <v>4</v>
      </c>
    </row>
    <row r="1533" spans="2:24">
      <c r="B1533" t="s">
        <v>1691</v>
      </c>
      <c r="C1533" t="s">
        <v>160</v>
      </c>
      <c r="D1533" t="s">
        <v>41</v>
      </c>
      <c r="E1533" t="s">
        <v>3549</v>
      </c>
      <c r="F1533" t="s">
        <v>157</v>
      </c>
      <c r="G1533" t="s">
        <v>90</v>
      </c>
      <c r="H1533">
        <v>36</v>
      </c>
      <c r="I1533" t="s">
        <v>3550</v>
      </c>
      <c r="J1533" t="s">
        <v>79</v>
      </c>
      <c r="K1533" t="s">
        <v>43</v>
      </c>
      <c r="L1533" t="s">
        <v>91</v>
      </c>
      <c r="M1533" t="s">
        <v>92</v>
      </c>
      <c r="N1533" t="s">
        <v>33</v>
      </c>
      <c r="O1533" t="s">
        <v>20</v>
      </c>
      <c r="P1533">
        <v>2</v>
      </c>
      <c r="Q1533">
        <v>1200</v>
      </c>
      <c r="R1533">
        <v>81</v>
      </c>
      <c r="S1533" t="s">
        <v>78</v>
      </c>
      <c r="T1533" t="s">
        <v>30</v>
      </c>
      <c r="U1533" t="s">
        <v>5522</v>
      </c>
      <c r="V1533" t="s">
        <v>36</v>
      </c>
      <c r="W1533" t="s">
        <v>82</v>
      </c>
      <c r="X1533">
        <v>4</v>
      </c>
    </row>
    <row r="1534" spans="2:24">
      <c r="B1534" t="s">
        <v>1692</v>
      </c>
      <c r="C1534" t="s">
        <v>160</v>
      </c>
      <c r="D1534" t="s">
        <v>41</v>
      </c>
      <c r="E1534" t="s">
        <v>3549</v>
      </c>
      <c r="F1534" t="s">
        <v>157</v>
      </c>
      <c r="G1534" t="s">
        <v>90</v>
      </c>
      <c r="H1534">
        <v>36</v>
      </c>
      <c r="I1534" t="s">
        <v>3550</v>
      </c>
      <c r="J1534" t="s">
        <v>30</v>
      </c>
      <c r="K1534" t="s">
        <v>43</v>
      </c>
      <c r="L1534" t="s">
        <v>91</v>
      </c>
      <c r="M1534" t="s">
        <v>92</v>
      </c>
      <c r="N1534" t="s">
        <v>33</v>
      </c>
      <c r="O1534" t="s">
        <v>20</v>
      </c>
      <c r="P1534">
        <v>2</v>
      </c>
      <c r="Q1534">
        <v>1200</v>
      </c>
      <c r="R1534">
        <v>81</v>
      </c>
      <c r="S1534" t="s">
        <v>78</v>
      </c>
      <c r="T1534" t="s">
        <v>30</v>
      </c>
      <c r="U1534" t="s">
        <v>5523</v>
      </c>
      <c r="V1534" t="s">
        <v>36</v>
      </c>
      <c r="W1534" t="s">
        <v>82</v>
      </c>
      <c r="X1534">
        <v>4</v>
      </c>
    </row>
    <row r="1535" spans="2:24">
      <c r="B1535" t="s">
        <v>1693</v>
      </c>
      <c r="C1535" t="s">
        <v>160</v>
      </c>
      <c r="D1535" t="s">
        <v>55</v>
      </c>
      <c r="E1535" t="s">
        <v>3549</v>
      </c>
      <c r="F1535" t="s">
        <v>157</v>
      </c>
      <c r="G1535" t="s">
        <v>90</v>
      </c>
      <c r="H1535">
        <v>37</v>
      </c>
      <c r="I1535" t="s">
        <v>3550</v>
      </c>
      <c r="J1535" t="s">
        <v>63</v>
      </c>
      <c r="K1535" t="s">
        <v>42</v>
      </c>
      <c r="L1535" t="s">
        <v>91</v>
      </c>
      <c r="M1535" t="s">
        <v>92</v>
      </c>
      <c r="N1535" t="s">
        <v>33</v>
      </c>
      <c r="O1535" t="s">
        <v>35</v>
      </c>
      <c r="P1535">
        <v>2.9</v>
      </c>
      <c r="Q1535">
        <v>1200</v>
      </c>
      <c r="R1535">
        <v>84</v>
      </c>
      <c r="S1535" t="s">
        <v>78</v>
      </c>
      <c r="T1535" t="s">
        <v>30</v>
      </c>
      <c r="U1535" t="s">
        <v>5524</v>
      </c>
      <c r="V1535" t="s">
        <v>36</v>
      </c>
      <c r="W1535" t="s">
        <v>82</v>
      </c>
      <c r="X1535">
        <v>4</v>
      </c>
    </row>
    <row r="1536" spans="2:24">
      <c r="B1536" t="s">
        <v>1694</v>
      </c>
      <c r="C1536" t="s">
        <v>160</v>
      </c>
      <c r="D1536" t="s">
        <v>55</v>
      </c>
      <c r="E1536" t="s">
        <v>3549</v>
      </c>
      <c r="F1536" t="s">
        <v>157</v>
      </c>
      <c r="G1536" t="s">
        <v>90</v>
      </c>
      <c r="H1536">
        <v>37</v>
      </c>
      <c r="I1536" t="s">
        <v>3550</v>
      </c>
      <c r="J1536" t="s">
        <v>28</v>
      </c>
      <c r="K1536" t="s">
        <v>42</v>
      </c>
      <c r="L1536" t="s">
        <v>91</v>
      </c>
      <c r="M1536" t="s">
        <v>92</v>
      </c>
      <c r="N1536" t="s">
        <v>33</v>
      </c>
      <c r="O1536" t="s">
        <v>35</v>
      </c>
      <c r="P1536">
        <v>2.9</v>
      </c>
      <c r="Q1536">
        <v>1200</v>
      </c>
      <c r="R1536">
        <v>84</v>
      </c>
      <c r="S1536" t="s">
        <v>78</v>
      </c>
      <c r="T1536" t="s">
        <v>30</v>
      </c>
      <c r="U1536" t="s">
        <v>5525</v>
      </c>
      <c r="V1536" t="s">
        <v>36</v>
      </c>
      <c r="W1536" t="s">
        <v>82</v>
      </c>
      <c r="X1536">
        <v>4</v>
      </c>
    </row>
    <row r="1537" spans="2:24">
      <c r="B1537" t="s">
        <v>1695</v>
      </c>
      <c r="C1537" t="s">
        <v>160</v>
      </c>
      <c r="D1537" t="s">
        <v>55</v>
      </c>
      <c r="E1537" t="s">
        <v>3549</v>
      </c>
      <c r="F1537" t="s">
        <v>157</v>
      </c>
      <c r="G1537" t="s">
        <v>90</v>
      </c>
      <c r="H1537">
        <v>37</v>
      </c>
      <c r="I1537" t="s">
        <v>3550</v>
      </c>
      <c r="J1537" t="s">
        <v>79</v>
      </c>
      <c r="K1537" t="s">
        <v>42</v>
      </c>
      <c r="L1537" t="s">
        <v>91</v>
      </c>
      <c r="M1537" t="s">
        <v>92</v>
      </c>
      <c r="N1537" t="s">
        <v>33</v>
      </c>
      <c r="O1537" t="s">
        <v>35</v>
      </c>
      <c r="P1537">
        <v>2.9</v>
      </c>
      <c r="Q1537">
        <v>1200</v>
      </c>
      <c r="R1537">
        <v>84</v>
      </c>
      <c r="S1537" t="s">
        <v>78</v>
      </c>
      <c r="T1537" t="s">
        <v>30</v>
      </c>
      <c r="U1537" t="s">
        <v>5526</v>
      </c>
      <c r="V1537" t="s">
        <v>36</v>
      </c>
      <c r="W1537" t="s">
        <v>82</v>
      </c>
      <c r="X1537">
        <v>4</v>
      </c>
    </row>
    <row r="1538" spans="2:24">
      <c r="B1538" t="s">
        <v>1696</v>
      </c>
      <c r="C1538" t="s">
        <v>160</v>
      </c>
      <c r="D1538" t="s">
        <v>55</v>
      </c>
      <c r="E1538" t="s">
        <v>3549</v>
      </c>
      <c r="F1538" t="s">
        <v>157</v>
      </c>
      <c r="G1538" t="s">
        <v>90</v>
      </c>
      <c r="H1538">
        <v>37</v>
      </c>
      <c r="I1538" t="s">
        <v>3550</v>
      </c>
      <c r="J1538" t="s">
        <v>30</v>
      </c>
      <c r="K1538" t="s">
        <v>42</v>
      </c>
      <c r="L1538" t="s">
        <v>91</v>
      </c>
      <c r="M1538" t="s">
        <v>92</v>
      </c>
      <c r="N1538" t="s">
        <v>33</v>
      </c>
      <c r="O1538" t="s">
        <v>35</v>
      </c>
      <c r="P1538">
        <v>2.9</v>
      </c>
      <c r="Q1538">
        <v>1200</v>
      </c>
      <c r="R1538">
        <v>84</v>
      </c>
      <c r="S1538" t="s">
        <v>78</v>
      </c>
      <c r="T1538" t="s">
        <v>30</v>
      </c>
      <c r="U1538" t="s">
        <v>5527</v>
      </c>
      <c r="V1538" t="s">
        <v>36</v>
      </c>
      <c r="W1538" t="s">
        <v>82</v>
      </c>
      <c r="X1538">
        <v>4</v>
      </c>
    </row>
    <row r="1539" spans="2:24">
      <c r="B1539" t="s">
        <v>1697</v>
      </c>
      <c r="C1539" t="s">
        <v>160</v>
      </c>
      <c r="D1539" t="s">
        <v>55</v>
      </c>
      <c r="E1539" t="s">
        <v>3549</v>
      </c>
      <c r="F1539" t="s">
        <v>157</v>
      </c>
      <c r="G1539" t="s">
        <v>90</v>
      </c>
      <c r="H1539">
        <v>39</v>
      </c>
      <c r="I1539" t="s">
        <v>3550</v>
      </c>
      <c r="J1539" t="s">
        <v>63</v>
      </c>
      <c r="K1539" t="s">
        <v>42</v>
      </c>
      <c r="L1539" t="s">
        <v>91</v>
      </c>
      <c r="M1539" t="s">
        <v>92</v>
      </c>
      <c r="N1539" t="s">
        <v>33</v>
      </c>
      <c r="O1539" t="s">
        <v>35</v>
      </c>
      <c r="P1539">
        <v>2.9</v>
      </c>
      <c r="Q1539">
        <v>1200</v>
      </c>
      <c r="R1539">
        <v>87</v>
      </c>
      <c r="S1539" t="s">
        <v>78</v>
      </c>
      <c r="T1539" t="s">
        <v>30</v>
      </c>
      <c r="U1539" t="s">
        <v>5528</v>
      </c>
      <c r="V1539" t="s">
        <v>36</v>
      </c>
      <c r="W1539" t="s">
        <v>82</v>
      </c>
      <c r="X1539">
        <v>4</v>
      </c>
    </row>
    <row r="1540" spans="2:24">
      <c r="B1540" t="s">
        <v>1698</v>
      </c>
      <c r="C1540" t="s">
        <v>160</v>
      </c>
      <c r="D1540" t="s">
        <v>55</v>
      </c>
      <c r="E1540" t="s">
        <v>3549</v>
      </c>
      <c r="F1540" t="s">
        <v>157</v>
      </c>
      <c r="G1540" t="s">
        <v>90</v>
      </c>
      <c r="H1540">
        <v>39</v>
      </c>
      <c r="I1540" t="s">
        <v>3550</v>
      </c>
      <c r="J1540" t="s">
        <v>28</v>
      </c>
      <c r="K1540" t="s">
        <v>42</v>
      </c>
      <c r="L1540" t="s">
        <v>91</v>
      </c>
      <c r="M1540" t="s">
        <v>92</v>
      </c>
      <c r="N1540" t="s">
        <v>33</v>
      </c>
      <c r="O1540" t="s">
        <v>35</v>
      </c>
      <c r="P1540">
        <v>2.9</v>
      </c>
      <c r="Q1540">
        <v>1200</v>
      </c>
      <c r="R1540">
        <v>87</v>
      </c>
      <c r="S1540" t="s">
        <v>78</v>
      </c>
      <c r="T1540" t="s">
        <v>30</v>
      </c>
      <c r="U1540" t="s">
        <v>5529</v>
      </c>
      <c r="V1540" t="s">
        <v>36</v>
      </c>
      <c r="W1540" t="s">
        <v>82</v>
      </c>
      <c r="X1540">
        <v>4</v>
      </c>
    </row>
    <row r="1541" spans="2:24">
      <c r="B1541" t="s">
        <v>1699</v>
      </c>
      <c r="C1541" t="s">
        <v>160</v>
      </c>
      <c r="D1541" t="s">
        <v>55</v>
      </c>
      <c r="E1541" t="s">
        <v>3549</v>
      </c>
      <c r="F1541" t="s">
        <v>157</v>
      </c>
      <c r="G1541" t="s">
        <v>90</v>
      </c>
      <c r="H1541">
        <v>39</v>
      </c>
      <c r="I1541" t="s">
        <v>3550</v>
      </c>
      <c r="J1541" t="s">
        <v>79</v>
      </c>
      <c r="K1541" t="s">
        <v>42</v>
      </c>
      <c r="L1541" t="s">
        <v>91</v>
      </c>
      <c r="M1541" t="s">
        <v>92</v>
      </c>
      <c r="N1541" t="s">
        <v>33</v>
      </c>
      <c r="O1541" t="s">
        <v>35</v>
      </c>
      <c r="P1541">
        <v>2.9</v>
      </c>
      <c r="Q1541">
        <v>1200</v>
      </c>
      <c r="R1541">
        <v>87</v>
      </c>
      <c r="S1541" t="s">
        <v>78</v>
      </c>
      <c r="T1541" t="s">
        <v>30</v>
      </c>
      <c r="U1541" t="s">
        <v>5530</v>
      </c>
      <c r="V1541" t="s">
        <v>36</v>
      </c>
      <c r="W1541" t="s">
        <v>82</v>
      </c>
      <c r="X1541">
        <v>4</v>
      </c>
    </row>
    <row r="1542" spans="2:24">
      <c r="B1542" t="s">
        <v>1700</v>
      </c>
      <c r="C1542" t="s">
        <v>160</v>
      </c>
      <c r="D1542" t="s">
        <v>55</v>
      </c>
      <c r="E1542" t="s">
        <v>3549</v>
      </c>
      <c r="F1542" t="s">
        <v>157</v>
      </c>
      <c r="G1542" t="s">
        <v>90</v>
      </c>
      <c r="H1542">
        <v>39</v>
      </c>
      <c r="I1542" t="s">
        <v>3550</v>
      </c>
      <c r="J1542" t="s">
        <v>30</v>
      </c>
      <c r="K1542" t="s">
        <v>42</v>
      </c>
      <c r="L1542" t="s">
        <v>91</v>
      </c>
      <c r="M1542" t="s">
        <v>92</v>
      </c>
      <c r="N1542" t="s">
        <v>33</v>
      </c>
      <c r="O1542" t="s">
        <v>35</v>
      </c>
      <c r="P1542">
        <v>2.9</v>
      </c>
      <c r="Q1542">
        <v>1200</v>
      </c>
      <c r="R1542">
        <v>87</v>
      </c>
      <c r="S1542" t="s">
        <v>78</v>
      </c>
      <c r="T1542" t="s">
        <v>30</v>
      </c>
      <c r="U1542" t="s">
        <v>5531</v>
      </c>
      <c r="V1542" t="s">
        <v>36</v>
      </c>
      <c r="W1542" t="s">
        <v>82</v>
      </c>
      <c r="X1542">
        <v>4</v>
      </c>
    </row>
    <row r="1543" spans="2:24">
      <c r="B1543" t="s">
        <v>1701</v>
      </c>
      <c r="C1543" t="s">
        <v>160</v>
      </c>
      <c r="D1543" t="s">
        <v>41</v>
      </c>
      <c r="E1543" t="s">
        <v>3549</v>
      </c>
      <c r="F1543" t="s">
        <v>157</v>
      </c>
      <c r="G1543" t="s">
        <v>93</v>
      </c>
      <c r="H1543">
        <v>18</v>
      </c>
      <c r="I1543" t="s">
        <v>3550</v>
      </c>
      <c r="J1543" t="s">
        <v>63</v>
      </c>
      <c r="K1543" t="s">
        <v>43</v>
      </c>
      <c r="L1543" t="s">
        <v>91</v>
      </c>
      <c r="M1543" t="s">
        <v>92</v>
      </c>
      <c r="N1543" t="s">
        <v>81</v>
      </c>
      <c r="O1543" t="s">
        <v>3552</v>
      </c>
      <c r="P1543">
        <v>1.7</v>
      </c>
      <c r="Q1543">
        <v>600</v>
      </c>
      <c r="R1543">
        <v>78</v>
      </c>
      <c r="S1543" t="s">
        <v>78</v>
      </c>
      <c r="T1543" t="s">
        <v>30</v>
      </c>
      <c r="U1543" t="s">
        <v>5532</v>
      </c>
      <c r="V1543" t="s">
        <v>36</v>
      </c>
      <c r="W1543" t="s">
        <v>82</v>
      </c>
      <c r="X1543">
        <v>4</v>
      </c>
    </row>
    <row r="1544" spans="2:24">
      <c r="B1544" t="s">
        <v>1702</v>
      </c>
      <c r="C1544" t="s">
        <v>160</v>
      </c>
      <c r="D1544" t="s">
        <v>41</v>
      </c>
      <c r="E1544" t="s">
        <v>3549</v>
      </c>
      <c r="F1544" t="s">
        <v>157</v>
      </c>
      <c r="G1544" t="s">
        <v>93</v>
      </c>
      <c r="H1544">
        <v>18</v>
      </c>
      <c r="I1544" t="s">
        <v>3550</v>
      </c>
      <c r="J1544" t="s">
        <v>28</v>
      </c>
      <c r="K1544" t="s">
        <v>43</v>
      </c>
      <c r="L1544" t="s">
        <v>91</v>
      </c>
      <c r="M1544" t="s">
        <v>92</v>
      </c>
      <c r="N1544" t="s">
        <v>81</v>
      </c>
      <c r="O1544" t="s">
        <v>3552</v>
      </c>
      <c r="P1544">
        <v>1.7</v>
      </c>
      <c r="Q1544">
        <v>600</v>
      </c>
      <c r="R1544">
        <v>78</v>
      </c>
      <c r="S1544" t="s">
        <v>78</v>
      </c>
      <c r="T1544" t="s">
        <v>30</v>
      </c>
      <c r="U1544" t="s">
        <v>5533</v>
      </c>
      <c r="V1544" t="s">
        <v>36</v>
      </c>
      <c r="W1544" t="s">
        <v>82</v>
      </c>
      <c r="X1544">
        <v>4</v>
      </c>
    </row>
    <row r="1545" spans="2:24">
      <c r="B1545" t="s">
        <v>1703</v>
      </c>
      <c r="C1545" t="s">
        <v>160</v>
      </c>
      <c r="D1545" t="s">
        <v>41</v>
      </c>
      <c r="E1545" t="s">
        <v>3549</v>
      </c>
      <c r="F1545" t="s">
        <v>157</v>
      </c>
      <c r="G1545" t="s">
        <v>93</v>
      </c>
      <c r="H1545">
        <v>18</v>
      </c>
      <c r="I1545" t="s">
        <v>3550</v>
      </c>
      <c r="J1545" t="s">
        <v>79</v>
      </c>
      <c r="K1545" t="s">
        <v>43</v>
      </c>
      <c r="L1545" t="s">
        <v>91</v>
      </c>
      <c r="M1545" t="s">
        <v>92</v>
      </c>
      <c r="N1545" t="s">
        <v>81</v>
      </c>
      <c r="O1545" t="s">
        <v>3552</v>
      </c>
      <c r="P1545">
        <v>1.7</v>
      </c>
      <c r="Q1545">
        <v>600</v>
      </c>
      <c r="R1545">
        <v>78</v>
      </c>
      <c r="S1545" t="s">
        <v>78</v>
      </c>
      <c r="T1545" t="s">
        <v>30</v>
      </c>
      <c r="U1545" t="s">
        <v>5534</v>
      </c>
      <c r="V1545" t="s">
        <v>36</v>
      </c>
      <c r="W1545" t="s">
        <v>82</v>
      </c>
      <c r="X1545">
        <v>4</v>
      </c>
    </row>
    <row r="1546" spans="2:24">
      <c r="B1546" t="s">
        <v>1704</v>
      </c>
      <c r="C1546" t="s">
        <v>160</v>
      </c>
      <c r="D1546" t="s">
        <v>41</v>
      </c>
      <c r="E1546" t="s">
        <v>3549</v>
      </c>
      <c r="F1546" t="s">
        <v>157</v>
      </c>
      <c r="G1546" t="s">
        <v>93</v>
      </c>
      <c r="H1546">
        <v>18</v>
      </c>
      <c r="I1546" t="s">
        <v>3550</v>
      </c>
      <c r="J1546" t="s">
        <v>30</v>
      </c>
      <c r="K1546" t="s">
        <v>43</v>
      </c>
      <c r="L1546" t="s">
        <v>91</v>
      </c>
      <c r="M1546" t="s">
        <v>92</v>
      </c>
      <c r="N1546" t="s">
        <v>81</v>
      </c>
      <c r="O1546" t="s">
        <v>3552</v>
      </c>
      <c r="P1546">
        <v>1.7</v>
      </c>
      <c r="Q1546">
        <v>600</v>
      </c>
      <c r="R1546">
        <v>78</v>
      </c>
      <c r="S1546" t="s">
        <v>78</v>
      </c>
      <c r="T1546" t="s">
        <v>30</v>
      </c>
      <c r="U1546" t="s">
        <v>5535</v>
      </c>
      <c r="V1546" t="s">
        <v>36</v>
      </c>
      <c r="W1546" t="s">
        <v>82</v>
      </c>
      <c r="X1546">
        <v>4</v>
      </c>
    </row>
    <row r="1547" spans="2:24">
      <c r="B1547" t="s">
        <v>1705</v>
      </c>
      <c r="C1547" t="s">
        <v>160</v>
      </c>
      <c r="D1547" t="s">
        <v>55</v>
      </c>
      <c r="E1547" t="s">
        <v>3549</v>
      </c>
      <c r="F1547" t="s">
        <v>157</v>
      </c>
      <c r="G1547" t="s">
        <v>93</v>
      </c>
      <c r="H1547">
        <v>19</v>
      </c>
      <c r="I1547" t="s">
        <v>3550</v>
      </c>
      <c r="J1547" t="s">
        <v>63</v>
      </c>
      <c r="K1547" t="s">
        <v>42</v>
      </c>
      <c r="L1547" t="s">
        <v>91</v>
      </c>
      <c r="M1547" t="s">
        <v>92</v>
      </c>
      <c r="N1547" t="s">
        <v>81</v>
      </c>
      <c r="O1547" t="s">
        <v>20</v>
      </c>
      <c r="P1547">
        <v>0.8</v>
      </c>
      <c r="Q1547">
        <v>600</v>
      </c>
      <c r="R1547">
        <v>81</v>
      </c>
      <c r="S1547" t="s">
        <v>78</v>
      </c>
      <c r="T1547" t="s">
        <v>30</v>
      </c>
      <c r="U1547" t="s">
        <v>5536</v>
      </c>
      <c r="V1547" t="s">
        <v>36</v>
      </c>
      <c r="W1547" t="s">
        <v>82</v>
      </c>
      <c r="X1547">
        <v>4</v>
      </c>
    </row>
    <row r="1548" spans="2:24">
      <c r="B1548" t="s">
        <v>1706</v>
      </c>
      <c r="C1548" t="s">
        <v>160</v>
      </c>
      <c r="D1548" t="s">
        <v>55</v>
      </c>
      <c r="E1548" t="s">
        <v>3549</v>
      </c>
      <c r="F1548" t="s">
        <v>157</v>
      </c>
      <c r="G1548" t="s">
        <v>93</v>
      </c>
      <c r="H1548">
        <v>19</v>
      </c>
      <c r="I1548" t="s">
        <v>3550</v>
      </c>
      <c r="J1548" t="s">
        <v>28</v>
      </c>
      <c r="K1548" t="s">
        <v>42</v>
      </c>
      <c r="L1548" t="s">
        <v>91</v>
      </c>
      <c r="M1548" t="s">
        <v>92</v>
      </c>
      <c r="N1548" t="s">
        <v>81</v>
      </c>
      <c r="O1548" t="s">
        <v>20</v>
      </c>
      <c r="P1548">
        <v>0.8</v>
      </c>
      <c r="Q1548">
        <v>600</v>
      </c>
      <c r="R1548">
        <v>81</v>
      </c>
      <c r="S1548" t="s">
        <v>78</v>
      </c>
      <c r="T1548" t="s">
        <v>30</v>
      </c>
      <c r="U1548" t="s">
        <v>5537</v>
      </c>
      <c r="V1548" t="s">
        <v>36</v>
      </c>
      <c r="W1548" t="s">
        <v>82</v>
      </c>
      <c r="X1548">
        <v>4</v>
      </c>
    </row>
    <row r="1549" spans="2:24">
      <c r="B1549" t="s">
        <v>1707</v>
      </c>
      <c r="C1549" t="s">
        <v>160</v>
      </c>
      <c r="D1549" t="s">
        <v>55</v>
      </c>
      <c r="E1549" t="s">
        <v>3549</v>
      </c>
      <c r="F1549" t="s">
        <v>157</v>
      </c>
      <c r="G1549" t="s">
        <v>93</v>
      </c>
      <c r="H1549">
        <v>19</v>
      </c>
      <c r="I1549" t="s">
        <v>3550</v>
      </c>
      <c r="J1549" t="s">
        <v>79</v>
      </c>
      <c r="K1549" t="s">
        <v>42</v>
      </c>
      <c r="L1549" t="s">
        <v>91</v>
      </c>
      <c r="M1549" t="s">
        <v>92</v>
      </c>
      <c r="N1549" t="s">
        <v>81</v>
      </c>
      <c r="O1549" t="s">
        <v>20</v>
      </c>
      <c r="P1549">
        <v>0.8</v>
      </c>
      <c r="Q1549">
        <v>600</v>
      </c>
      <c r="R1549">
        <v>81</v>
      </c>
      <c r="S1549" t="s">
        <v>78</v>
      </c>
      <c r="T1549" t="s">
        <v>30</v>
      </c>
      <c r="U1549" t="s">
        <v>5538</v>
      </c>
      <c r="V1549" t="s">
        <v>36</v>
      </c>
      <c r="W1549" t="s">
        <v>82</v>
      </c>
      <c r="X1549">
        <v>4</v>
      </c>
    </row>
    <row r="1550" spans="2:24">
      <c r="B1550" t="s">
        <v>1708</v>
      </c>
      <c r="C1550" t="s">
        <v>160</v>
      </c>
      <c r="D1550" t="s">
        <v>55</v>
      </c>
      <c r="E1550" t="s">
        <v>3549</v>
      </c>
      <c r="F1550" t="s">
        <v>157</v>
      </c>
      <c r="G1550" t="s">
        <v>93</v>
      </c>
      <c r="H1550">
        <v>19</v>
      </c>
      <c r="I1550" t="s">
        <v>3550</v>
      </c>
      <c r="J1550" t="s">
        <v>30</v>
      </c>
      <c r="K1550" t="s">
        <v>42</v>
      </c>
      <c r="L1550" t="s">
        <v>91</v>
      </c>
      <c r="M1550" t="s">
        <v>92</v>
      </c>
      <c r="N1550" t="s">
        <v>81</v>
      </c>
      <c r="O1550" t="s">
        <v>20</v>
      </c>
      <c r="P1550">
        <v>0.8</v>
      </c>
      <c r="Q1550">
        <v>600</v>
      </c>
      <c r="R1550">
        <v>81</v>
      </c>
      <c r="S1550" t="s">
        <v>78</v>
      </c>
      <c r="T1550" t="s">
        <v>30</v>
      </c>
      <c r="U1550" t="s">
        <v>5539</v>
      </c>
      <c r="V1550" t="s">
        <v>36</v>
      </c>
      <c r="W1550" t="s">
        <v>82</v>
      </c>
      <c r="X1550">
        <v>4</v>
      </c>
    </row>
    <row r="1551" spans="2:24">
      <c r="B1551" t="s">
        <v>1709</v>
      </c>
      <c r="C1551" t="s">
        <v>160</v>
      </c>
      <c r="D1551" t="s">
        <v>41</v>
      </c>
      <c r="E1551" t="s">
        <v>3549</v>
      </c>
      <c r="F1551" t="s">
        <v>157</v>
      </c>
      <c r="G1551" t="s">
        <v>93</v>
      </c>
      <c r="H1551">
        <v>24</v>
      </c>
      <c r="I1551" t="s">
        <v>3550</v>
      </c>
      <c r="J1551" t="s">
        <v>63</v>
      </c>
      <c r="K1551" t="s">
        <v>43</v>
      </c>
      <c r="L1551" t="s">
        <v>91</v>
      </c>
      <c r="M1551" t="s">
        <v>92</v>
      </c>
      <c r="N1551" t="s">
        <v>81</v>
      </c>
      <c r="O1551" t="s">
        <v>3552</v>
      </c>
      <c r="P1551">
        <v>1.7</v>
      </c>
      <c r="Q1551">
        <v>800</v>
      </c>
      <c r="R1551">
        <v>78</v>
      </c>
      <c r="S1551" t="s">
        <v>78</v>
      </c>
      <c r="T1551" t="s">
        <v>30</v>
      </c>
      <c r="U1551" t="s">
        <v>5540</v>
      </c>
      <c r="V1551" t="s">
        <v>36</v>
      </c>
      <c r="W1551" t="s">
        <v>82</v>
      </c>
      <c r="X1551">
        <v>4</v>
      </c>
    </row>
    <row r="1552" spans="2:24">
      <c r="B1552" t="s">
        <v>1710</v>
      </c>
      <c r="C1552" t="s">
        <v>160</v>
      </c>
      <c r="D1552" t="s">
        <v>41</v>
      </c>
      <c r="E1552" t="s">
        <v>3549</v>
      </c>
      <c r="F1552" t="s">
        <v>157</v>
      </c>
      <c r="G1552" t="s">
        <v>93</v>
      </c>
      <c r="H1552">
        <v>24</v>
      </c>
      <c r="I1552" t="s">
        <v>3550</v>
      </c>
      <c r="J1552" t="s">
        <v>28</v>
      </c>
      <c r="K1552" t="s">
        <v>43</v>
      </c>
      <c r="L1552" t="s">
        <v>91</v>
      </c>
      <c r="M1552" t="s">
        <v>92</v>
      </c>
      <c r="N1552" t="s">
        <v>81</v>
      </c>
      <c r="O1552" t="s">
        <v>3552</v>
      </c>
      <c r="P1552">
        <v>1.7</v>
      </c>
      <c r="Q1552">
        <v>800</v>
      </c>
      <c r="R1552">
        <v>78</v>
      </c>
      <c r="S1552" t="s">
        <v>78</v>
      </c>
      <c r="T1552" t="s">
        <v>30</v>
      </c>
      <c r="U1552" t="s">
        <v>5541</v>
      </c>
      <c r="V1552" t="s">
        <v>36</v>
      </c>
      <c r="W1552" t="s">
        <v>82</v>
      </c>
      <c r="X1552">
        <v>4</v>
      </c>
    </row>
    <row r="1553" spans="2:24">
      <c r="B1553" t="s">
        <v>1711</v>
      </c>
      <c r="C1553" t="s">
        <v>160</v>
      </c>
      <c r="D1553" t="s">
        <v>41</v>
      </c>
      <c r="E1553" t="s">
        <v>3549</v>
      </c>
      <c r="F1553" t="s">
        <v>157</v>
      </c>
      <c r="G1553" t="s">
        <v>93</v>
      </c>
      <c r="H1553">
        <v>24</v>
      </c>
      <c r="I1553" t="s">
        <v>3550</v>
      </c>
      <c r="J1553" t="s">
        <v>79</v>
      </c>
      <c r="K1553" t="s">
        <v>43</v>
      </c>
      <c r="L1553" t="s">
        <v>91</v>
      </c>
      <c r="M1553" t="s">
        <v>92</v>
      </c>
      <c r="N1553" t="s">
        <v>81</v>
      </c>
      <c r="O1553" t="s">
        <v>3552</v>
      </c>
      <c r="P1553">
        <v>1.7</v>
      </c>
      <c r="Q1553">
        <v>800</v>
      </c>
      <c r="R1553">
        <v>78</v>
      </c>
      <c r="S1553" t="s">
        <v>78</v>
      </c>
      <c r="T1553" t="s">
        <v>30</v>
      </c>
      <c r="U1553" t="s">
        <v>5542</v>
      </c>
      <c r="V1553" t="s">
        <v>36</v>
      </c>
      <c r="W1553" t="s">
        <v>82</v>
      </c>
      <c r="X1553">
        <v>4</v>
      </c>
    </row>
    <row r="1554" spans="2:24">
      <c r="B1554" t="s">
        <v>1712</v>
      </c>
      <c r="C1554" t="s">
        <v>160</v>
      </c>
      <c r="D1554" t="s">
        <v>41</v>
      </c>
      <c r="E1554" t="s">
        <v>3549</v>
      </c>
      <c r="F1554" t="s">
        <v>157</v>
      </c>
      <c r="G1554" t="s">
        <v>93</v>
      </c>
      <c r="H1554">
        <v>24</v>
      </c>
      <c r="I1554" t="s">
        <v>3550</v>
      </c>
      <c r="J1554" t="s">
        <v>30</v>
      </c>
      <c r="K1554" t="s">
        <v>43</v>
      </c>
      <c r="L1554" t="s">
        <v>91</v>
      </c>
      <c r="M1554" t="s">
        <v>92</v>
      </c>
      <c r="N1554" t="s">
        <v>81</v>
      </c>
      <c r="O1554" t="s">
        <v>3552</v>
      </c>
      <c r="P1554">
        <v>1.7</v>
      </c>
      <c r="Q1554">
        <v>800</v>
      </c>
      <c r="R1554">
        <v>78</v>
      </c>
      <c r="S1554" t="s">
        <v>78</v>
      </c>
      <c r="T1554" t="s">
        <v>30</v>
      </c>
      <c r="U1554" t="s">
        <v>5543</v>
      </c>
      <c r="V1554" t="s">
        <v>36</v>
      </c>
      <c r="W1554" t="s">
        <v>82</v>
      </c>
      <c r="X1554">
        <v>4</v>
      </c>
    </row>
    <row r="1555" spans="2:24">
      <c r="B1555" t="s">
        <v>1713</v>
      </c>
      <c r="C1555" t="s">
        <v>160</v>
      </c>
      <c r="D1555" t="s">
        <v>55</v>
      </c>
      <c r="E1555" t="s">
        <v>3549</v>
      </c>
      <c r="F1555" t="s">
        <v>157</v>
      </c>
      <c r="G1555" t="s">
        <v>93</v>
      </c>
      <c r="H1555">
        <v>25</v>
      </c>
      <c r="I1555" t="s">
        <v>3550</v>
      </c>
      <c r="J1555" t="s">
        <v>63</v>
      </c>
      <c r="K1555" t="s">
        <v>42</v>
      </c>
      <c r="L1555" t="s">
        <v>91</v>
      </c>
      <c r="M1555" t="s">
        <v>92</v>
      </c>
      <c r="N1555" t="s">
        <v>81</v>
      </c>
      <c r="O1555" t="s">
        <v>20</v>
      </c>
      <c r="P1555">
        <v>1.7</v>
      </c>
      <c r="Q1555">
        <v>800</v>
      </c>
      <c r="R1555">
        <v>81</v>
      </c>
      <c r="S1555" t="s">
        <v>78</v>
      </c>
      <c r="T1555" t="s">
        <v>30</v>
      </c>
      <c r="U1555" t="s">
        <v>5544</v>
      </c>
      <c r="V1555" t="s">
        <v>36</v>
      </c>
      <c r="W1555" t="s">
        <v>82</v>
      </c>
      <c r="X1555">
        <v>4</v>
      </c>
    </row>
    <row r="1556" spans="2:24">
      <c r="B1556" t="s">
        <v>1714</v>
      </c>
      <c r="C1556" t="s">
        <v>160</v>
      </c>
      <c r="D1556" t="s">
        <v>55</v>
      </c>
      <c r="E1556" t="s">
        <v>3549</v>
      </c>
      <c r="F1556" t="s">
        <v>157</v>
      </c>
      <c r="G1556" t="s">
        <v>93</v>
      </c>
      <c r="H1556">
        <v>25</v>
      </c>
      <c r="I1556" t="s">
        <v>3550</v>
      </c>
      <c r="J1556" t="s">
        <v>28</v>
      </c>
      <c r="K1556" t="s">
        <v>42</v>
      </c>
      <c r="L1556" t="s">
        <v>91</v>
      </c>
      <c r="M1556" t="s">
        <v>92</v>
      </c>
      <c r="N1556" t="s">
        <v>81</v>
      </c>
      <c r="O1556" t="s">
        <v>20</v>
      </c>
      <c r="P1556">
        <v>1.7</v>
      </c>
      <c r="Q1556">
        <v>800</v>
      </c>
      <c r="R1556">
        <v>81</v>
      </c>
      <c r="S1556" t="s">
        <v>78</v>
      </c>
      <c r="T1556" t="s">
        <v>30</v>
      </c>
      <c r="U1556" t="s">
        <v>5545</v>
      </c>
      <c r="V1556" t="s">
        <v>36</v>
      </c>
      <c r="W1556" t="s">
        <v>82</v>
      </c>
      <c r="X1556">
        <v>4</v>
      </c>
    </row>
    <row r="1557" spans="2:24">
      <c r="B1557" t="s">
        <v>1715</v>
      </c>
      <c r="C1557" t="s">
        <v>160</v>
      </c>
      <c r="D1557" t="s">
        <v>55</v>
      </c>
      <c r="E1557" t="s">
        <v>3549</v>
      </c>
      <c r="F1557" t="s">
        <v>157</v>
      </c>
      <c r="G1557" t="s">
        <v>93</v>
      </c>
      <c r="H1557">
        <v>25</v>
      </c>
      <c r="I1557" t="s">
        <v>3550</v>
      </c>
      <c r="J1557" t="s">
        <v>79</v>
      </c>
      <c r="K1557" t="s">
        <v>42</v>
      </c>
      <c r="L1557" t="s">
        <v>91</v>
      </c>
      <c r="M1557" t="s">
        <v>92</v>
      </c>
      <c r="N1557" t="s">
        <v>81</v>
      </c>
      <c r="O1557" t="s">
        <v>20</v>
      </c>
      <c r="P1557">
        <v>1.7</v>
      </c>
      <c r="Q1557">
        <v>800</v>
      </c>
      <c r="R1557">
        <v>81</v>
      </c>
      <c r="S1557" t="s">
        <v>78</v>
      </c>
      <c r="T1557" t="s">
        <v>30</v>
      </c>
      <c r="U1557" t="s">
        <v>5546</v>
      </c>
      <c r="V1557" t="s">
        <v>36</v>
      </c>
      <c r="W1557" t="s">
        <v>82</v>
      </c>
      <c r="X1557">
        <v>4</v>
      </c>
    </row>
    <row r="1558" spans="2:24">
      <c r="B1558" t="s">
        <v>1716</v>
      </c>
      <c r="C1558" t="s">
        <v>160</v>
      </c>
      <c r="D1558" t="s">
        <v>55</v>
      </c>
      <c r="E1558" t="s">
        <v>3549</v>
      </c>
      <c r="F1558" t="s">
        <v>157</v>
      </c>
      <c r="G1558" t="s">
        <v>93</v>
      </c>
      <c r="H1558">
        <v>25</v>
      </c>
      <c r="I1558" t="s">
        <v>3550</v>
      </c>
      <c r="J1558" t="s">
        <v>30</v>
      </c>
      <c r="K1558" t="s">
        <v>42</v>
      </c>
      <c r="L1558" t="s">
        <v>91</v>
      </c>
      <c r="M1558" t="s">
        <v>92</v>
      </c>
      <c r="N1558" t="s">
        <v>81</v>
      </c>
      <c r="O1558" t="s">
        <v>20</v>
      </c>
      <c r="P1558">
        <v>1.7</v>
      </c>
      <c r="Q1558">
        <v>800</v>
      </c>
      <c r="R1558">
        <v>81</v>
      </c>
      <c r="S1558" t="s">
        <v>78</v>
      </c>
      <c r="T1558" t="s">
        <v>30</v>
      </c>
      <c r="U1558" t="s">
        <v>5547</v>
      </c>
      <c r="V1558" t="s">
        <v>36</v>
      </c>
      <c r="W1558" t="s">
        <v>82</v>
      </c>
      <c r="X1558">
        <v>4</v>
      </c>
    </row>
    <row r="1559" spans="2:24">
      <c r="B1559" t="s">
        <v>1717</v>
      </c>
      <c r="C1559" t="s">
        <v>160</v>
      </c>
      <c r="D1559" t="s">
        <v>41</v>
      </c>
      <c r="E1559" t="s">
        <v>3549</v>
      </c>
      <c r="F1559" t="s">
        <v>157</v>
      </c>
      <c r="G1559" t="s">
        <v>93</v>
      </c>
      <c r="H1559">
        <v>30</v>
      </c>
      <c r="I1559" t="s">
        <v>3550</v>
      </c>
      <c r="J1559" t="s">
        <v>63</v>
      </c>
      <c r="K1559" t="s">
        <v>43</v>
      </c>
      <c r="L1559" t="s">
        <v>91</v>
      </c>
      <c r="M1559" t="s">
        <v>92</v>
      </c>
      <c r="N1559" t="s">
        <v>81</v>
      </c>
      <c r="O1559" t="s">
        <v>20</v>
      </c>
      <c r="P1559">
        <v>2</v>
      </c>
      <c r="Q1559">
        <v>1000</v>
      </c>
      <c r="R1559">
        <v>81</v>
      </c>
      <c r="S1559" t="s">
        <v>78</v>
      </c>
      <c r="T1559" t="s">
        <v>30</v>
      </c>
      <c r="U1559" t="s">
        <v>5548</v>
      </c>
      <c r="V1559" t="s">
        <v>36</v>
      </c>
      <c r="W1559" t="s">
        <v>82</v>
      </c>
      <c r="X1559">
        <v>4</v>
      </c>
    </row>
    <row r="1560" spans="2:24">
      <c r="B1560" t="s">
        <v>1718</v>
      </c>
      <c r="C1560" t="s">
        <v>160</v>
      </c>
      <c r="D1560" t="s">
        <v>41</v>
      </c>
      <c r="E1560" t="s">
        <v>3549</v>
      </c>
      <c r="F1560" t="s">
        <v>157</v>
      </c>
      <c r="G1560" t="s">
        <v>93</v>
      </c>
      <c r="H1560">
        <v>30</v>
      </c>
      <c r="I1560" t="s">
        <v>3550</v>
      </c>
      <c r="J1560" t="s">
        <v>28</v>
      </c>
      <c r="K1560" t="s">
        <v>43</v>
      </c>
      <c r="L1560" t="s">
        <v>91</v>
      </c>
      <c r="M1560" t="s">
        <v>92</v>
      </c>
      <c r="N1560" t="s">
        <v>81</v>
      </c>
      <c r="O1560" t="s">
        <v>20</v>
      </c>
      <c r="P1560">
        <v>2</v>
      </c>
      <c r="Q1560">
        <v>1000</v>
      </c>
      <c r="R1560">
        <v>81</v>
      </c>
      <c r="S1560" t="s">
        <v>78</v>
      </c>
      <c r="T1560" t="s">
        <v>30</v>
      </c>
      <c r="U1560" t="s">
        <v>5549</v>
      </c>
      <c r="V1560" t="s">
        <v>36</v>
      </c>
      <c r="W1560" t="s">
        <v>82</v>
      </c>
      <c r="X1560">
        <v>4</v>
      </c>
    </row>
    <row r="1561" spans="2:24">
      <c r="B1561" t="s">
        <v>1719</v>
      </c>
      <c r="C1561" t="s">
        <v>160</v>
      </c>
      <c r="D1561" t="s">
        <v>41</v>
      </c>
      <c r="E1561" t="s">
        <v>3549</v>
      </c>
      <c r="F1561" t="s">
        <v>157</v>
      </c>
      <c r="G1561" t="s">
        <v>93</v>
      </c>
      <c r="H1561">
        <v>30</v>
      </c>
      <c r="I1561" t="s">
        <v>3550</v>
      </c>
      <c r="J1561" t="s">
        <v>79</v>
      </c>
      <c r="K1561" t="s">
        <v>43</v>
      </c>
      <c r="L1561" t="s">
        <v>91</v>
      </c>
      <c r="M1561" t="s">
        <v>92</v>
      </c>
      <c r="N1561" t="s">
        <v>81</v>
      </c>
      <c r="O1561" t="s">
        <v>20</v>
      </c>
      <c r="P1561">
        <v>2</v>
      </c>
      <c r="Q1561">
        <v>1000</v>
      </c>
      <c r="R1561">
        <v>81</v>
      </c>
      <c r="S1561" t="s">
        <v>78</v>
      </c>
      <c r="T1561" t="s">
        <v>30</v>
      </c>
      <c r="U1561" t="s">
        <v>5550</v>
      </c>
      <c r="V1561" t="s">
        <v>36</v>
      </c>
      <c r="W1561" t="s">
        <v>82</v>
      </c>
      <c r="X1561">
        <v>4</v>
      </c>
    </row>
    <row r="1562" spans="2:24">
      <c r="B1562" t="s">
        <v>1720</v>
      </c>
      <c r="C1562" t="s">
        <v>160</v>
      </c>
      <c r="D1562" t="s">
        <v>41</v>
      </c>
      <c r="E1562" t="s">
        <v>3549</v>
      </c>
      <c r="F1562" t="s">
        <v>157</v>
      </c>
      <c r="G1562" t="s">
        <v>93</v>
      </c>
      <c r="H1562">
        <v>30</v>
      </c>
      <c r="I1562" t="s">
        <v>3550</v>
      </c>
      <c r="J1562" t="s">
        <v>30</v>
      </c>
      <c r="K1562" t="s">
        <v>43</v>
      </c>
      <c r="L1562" t="s">
        <v>91</v>
      </c>
      <c r="M1562" t="s">
        <v>92</v>
      </c>
      <c r="N1562" t="s">
        <v>81</v>
      </c>
      <c r="O1562" t="s">
        <v>20</v>
      </c>
      <c r="P1562">
        <v>2</v>
      </c>
      <c r="Q1562">
        <v>1000</v>
      </c>
      <c r="R1562">
        <v>81</v>
      </c>
      <c r="S1562" t="s">
        <v>78</v>
      </c>
      <c r="T1562" t="s">
        <v>30</v>
      </c>
      <c r="U1562" t="s">
        <v>5551</v>
      </c>
      <c r="V1562" t="s">
        <v>36</v>
      </c>
      <c r="W1562" t="s">
        <v>82</v>
      </c>
      <c r="X1562">
        <v>4</v>
      </c>
    </row>
    <row r="1563" spans="2:24">
      <c r="B1563" t="s">
        <v>1721</v>
      </c>
      <c r="C1563" t="s">
        <v>160</v>
      </c>
      <c r="D1563" t="s">
        <v>55</v>
      </c>
      <c r="E1563" t="s">
        <v>3549</v>
      </c>
      <c r="F1563" t="s">
        <v>157</v>
      </c>
      <c r="G1563" t="s">
        <v>93</v>
      </c>
      <c r="H1563">
        <v>31</v>
      </c>
      <c r="I1563" t="s">
        <v>3550</v>
      </c>
      <c r="J1563" t="s">
        <v>63</v>
      </c>
      <c r="K1563" t="s">
        <v>42</v>
      </c>
      <c r="L1563" t="s">
        <v>91</v>
      </c>
      <c r="M1563" t="s">
        <v>92</v>
      </c>
      <c r="N1563" t="s">
        <v>81</v>
      </c>
      <c r="O1563" t="s">
        <v>20</v>
      </c>
      <c r="P1563">
        <v>2.2000000000000002</v>
      </c>
      <c r="Q1563">
        <v>1000</v>
      </c>
      <c r="R1563">
        <v>84</v>
      </c>
      <c r="S1563" t="s">
        <v>78</v>
      </c>
      <c r="T1563" t="s">
        <v>30</v>
      </c>
      <c r="U1563" t="s">
        <v>5552</v>
      </c>
      <c r="V1563" t="s">
        <v>36</v>
      </c>
      <c r="W1563" t="s">
        <v>82</v>
      </c>
      <c r="X1563">
        <v>4</v>
      </c>
    </row>
    <row r="1564" spans="2:24">
      <c r="B1564" t="s">
        <v>1722</v>
      </c>
      <c r="C1564" t="s">
        <v>160</v>
      </c>
      <c r="D1564" t="s">
        <v>55</v>
      </c>
      <c r="E1564" t="s">
        <v>3549</v>
      </c>
      <c r="F1564" t="s">
        <v>157</v>
      </c>
      <c r="G1564" t="s">
        <v>93</v>
      </c>
      <c r="H1564">
        <v>31</v>
      </c>
      <c r="I1564" t="s">
        <v>3550</v>
      </c>
      <c r="J1564" t="s">
        <v>28</v>
      </c>
      <c r="K1564" t="s">
        <v>42</v>
      </c>
      <c r="L1564" t="s">
        <v>91</v>
      </c>
      <c r="M1564" t="s">
        <v>92</v>
      </c>
      <c r="N1564" t="s">
        <v>81</v>
      </c>
      <c r="O1564" t="s">
        <v>20</v>
      </c>
      <c r="P1564">
        <v>2.2000000000000002</v>
      </c>
      <c r="Q1564">
        <v>1000</v>
      </c>
      <c r="R1564">
        <v>84</v>
      </c>
      <c r="S1564" t="s">
        <v>78</v>
      </c>
      <c r="T1564" t="s">
        <v>30</v>
      </c>
      <c r="U1564" t="s">
        <v>5553</v>
      </c>
      <c r="V1564" t="s">
        <v>36</v>
      </c>
      <c r="W1564" t="s">
        <v>82</v>
      </c>
      <c r="X1564">
        <v>4</v>
      </c>
    </row>
    <row r="1565" spans="2:24">
      <c r="B1565" t="s">
        <v>1723</v>
      </c>
      <c r="C1565" t="s">
        <v>160</v>
      </c>
      <c r="D1565" t="s">
        <v>55</v>
      </c>
      <c r="E1565" t="s">
        <v>3549</v>
      </c>
      <c r="F1565" t="s">
        <v>157</v>
      </c>
      <c r="G1565" t="s">
        <v>93</v>
      </c>
      <c r="H1565">
        <v>31</v>
      </c>
      <c r="I1565" t="s">
        <v>3550</v>
      </c>
      <c r="J1565" t="s">
        <v>79</v>
      </c>
      <c r="K1565" t="s">
        <v>42</v>
      </c>
      <c r="L1565" t="s">
        <v>91</v>
      </c>
      <c r="M1565" t="s">
        <v>92</v>
      </c>
      <c r="N1565" t="s">
        <v>81</v>
      </c>
      <c r="O1565" t="s">
        <v>20</v>
      </c>
      <c r="P1565">
        <v>2.2000000000000002</v>
      </c>
      <c r="Q1565">
        <v>1000</v>
      </c>
      <c r="R1565">
        <v>84</v>
      </c>
      <c r="S1565" t="s">
        <v>78</v>
      </c>
      <c r="T1565" t="s">
        <v>30</v>
      </c>
      <c r="U1565" t="s">
        <v>5554</v>
      </c>
      <c r="V1565" t="s">
        <v>36</v>
      </c>
      <c r="W1565" t="s">
        <v>82</v>
      </c>
      <c r="X1565">
        <v>4</v>
      </c>
    </row>
    <row r="1566" spans="2:24">
      <c r="B1566" t="s">
        <v>1724</v>
      </c>
      <c r="C1566" t="s">
        <v>160</v>
      </c>
      <c r="D1566" t="s">
        <v>55</v>
      </c>
      <c r="E1566" t="s">
        <v>3549</v>
      </c>
      <c r="F1566" t="s">
        <v>157</v>
      </c>
      <c r="G1566" t="s">
        <v>93</v>
      </c>
      <c r="H1566">
        <v>31</v>
      </c>
      <c r="I1566" t="s">
        <v>3550</v>
      </c>
      <c r="J1566" t="s">
        <v>30</v>
      </c>
      <c r="K1566" t="s">
        <v>42</v>
      </c>
      <c r="L1566" t="s">
        <v>91</v>
      </c>
      <c r="M1566" t="s">
        <v>92</v>
      </c>
      <c r="N1566" t="s">
        <v>81</v>
      </c>
      <c r="O1566" t="s">
        <v>20</v>
      </c>
      <c r="P1566">
        <v>2.2000000000000002</v>
      </c>
      <c r="Q1566">
        <v>1000</v>
      </c>
      <c r="R1566">
        <v>84</v>
      </c>
      <c r="S1566" t="s">
        <v>78</v>
      </c>
      <c r="T1566" t="s">
        <v>30</v>
      </c>
      <c r="U1566" t="s">
        <v>5555</v>
      </c>
      <c r="V1566" t="s">
        <v>36</v>
      </c>
      <c r="W1566" t="s">
        <v>82</v>
      </c>
      <c r="X1566">
        <v>4</v>
      </c>
    </row>
    <row r="1567" spans="2:24">
      <c r="B1567" t="s">
        <v>1725</v>
      </c>
      <c r="C1567" t="s">
        <v>160</v>
      </c>
      <c r="D1567" t="s">
        <v>41</v>
      </c>
      <c r="E1567" t="s">
        <v>3549</v>
      </c>
      <c r="F1567" t="s">
        <v>157</v>
      </c>
      <c r="G1567" t="s">
        <v>93</v>
      </c>
      <c r="H1567">
        <v>36</v>
      </c>
      <c r="I1567" t="s">
        <v>3550</v>
      </c>
      <c r="J1567" t="s">
        <v>63</v>
      </c>
      <c r="K1567" t="s">
        <v>43</v>
      </c>
      <c r="L1567" t="s">
        <v>91</v>
      </c>
      <c r="M1567" t="s">
        <v>92</v>
      </c>
      <c r="N1567" t="s">
        <v>81</v>
      </c>
      <c r="O1567" t="s">
        <v>20</v>
      </c>
      <c r="P1567">
        <v>2</v>
      </c>
      <c r="Q1567">
        <v>1200</v>
      </c>
      <c r="R1567">
        <v>81</v>
      </c>
      <c r="S1567" t="s">
        <v>78</v>
      </c>
      <c r="T1567" t="s">
        <v>30</v>
      </c>
      <c r="U1567" t="s">
        <v>5556</v>
      </c>
      <c r="V1567" t="s">
        <v>36</v>
      </c>
      <c r="W1567" t="s">
        <v>82</v>
      </c>
      <c r="X1567">
        <v>4</v>
      </c>
    </row>
    <row r="1568" spans="2:24">
      <c r="B1568" t="s">
        <v>1726</v>
      </c>
      <c r="C1568" t="s">
        <v>160</v>
      </c>
      <c r="D1568" t="s">
        <v>41</v>
      </c>
      <c r="E1568" t="s">
        <v>3549</v>
      </c>
      <c r="F1568" t="s">
        <v>157</v>
      </c>
      <c r="G1568" t="s">
        <v>93</v>
      </c>
      <c r="H1568">
        <v>36</v>
      </c>
      <c r="I1568" t="s">
        <v>3550</v>
      </c>
      <c r="J1568" t="s">
        <v>28</v>
      </c>
      <c r="K1568" t="s">
        <v>43</v>
      </c>
      <c r="L1568" t="s">
        <v>91</v>
      </c>
      <c r="M1568" t="s">
        <v>92</v>
      </c>
      <c r="N1568" t="s">
        <v>81</v>
      </c>
      <c r="O1568" t="s">
        <v>20</v>
      </c>
      <c r="P1568">
        <v>2</v>
      </c>
      <c r="Q1568">
        <v>1200</v>
      </c>
      <c r="R1568">
        <v>81</v>
      </c>
      <c r="S1568" t="s">
        <v>78</v>
      </c>
      <c r="T1568" t="s">
        <v>30</v>
      </c>
      <c r="U1568" t="s">
        <v>5557</v>
      </c>
      <c r="V1568" t="s">
        <v>36</v>
      </c>
      <c r="W1568" t="s">
        <v>82</v>
      </c>
      <c r="X1568">
        <v>4</v>
      </c>
    </row>
    <row r="1569" spans="2:24">
      <c r="B1569" t="s">
        <v>1727</v>
      </c>
      <c r="C1569" t="s">
        <v>160</v>
      </c>
      <c r="D1569" t="s">
        <v>41</v>
      </c>
      <c r="E1569" t="s">
        <v>3549</v>
      </c>
      <c r="F1569" t="s">
        <v>157</v>
      </c>
      <c r="G1569" t="s">
        <v>93</v>
      </c>
      <c r="H1569">
        <v>36</v>
      </c>
      <c r="I1569" t="s">
        <v>3550</v>
      </c>
      <c r="J1569" t="s">
        <v>79</v>
      </c>
      <c r="K1569" t="s">
        <v>43</v>
      </c>
      <c r="L1569" t="s">
        <v>91</v>
      </c>
      <c r="M1569" t="s">
        <v>92</v>
      </c>
      <c r="N1569" t="s">
        <v>81</v>
      </c>
      <c r="O1569" t="s">
        <v>20</v>
      </c>
      <c r="P1569">
        <v>2</v>
      </c>
      <c r="Q1569">
        <v>1200</v>
      </c>
      <c r="R1569">
        <v>81</v>
      </c>
      <c r="S1569" t="s">
        <v>78</v>
      </c>
      <c r="T1569" t="s">
        <v>30</v>
      </c>
      <c r="U1569" t="s">
        <v>5558</v>
      </c>
      <c r="V1569" t="s">
        <v>36</v>
      </c>
      <c r="W1569" t="s">
        <v>82</v>
      </c>
      <c r="X1569">
        <v>4</v>
      </c>
    </row>
    <row r="1570" spans="2:24">
      <c r="B1570" t="s">
        <v>1728</v>
      </c>
      <c r="C1570" t="s">
        <v>160</v>
      </c>
      <c r="D1570" t="s">
        <v>41</v>
      </c>
      <c r="E1570" t="s">
        <v>3549</v>
      </c>
      <c r="F1570" t="s">
        <v>157</v>
      </c>
      <c r="G1570" t="s">
        <v>93</v>
      </c>
      <c r="H1570">
        <v>36</v>
      </c>
      <c r="I1570" t="s">
        <v>3550</v>
      </c>
      <c r="J1570" t="s">
        <v>30</v>
      </c>
      <c r="K1570" t="s">
        <v>43</v>
      </c>
      <c r="L1570" t="s">
        <v>91</v>
      </c>
      <c r="M1570" t="s">
        <v>92</v>
      </c>
      <c r="N1570" t="s">
        <v>81</v>
      </c>
      <c r="O1570" t="s">
        <v>20</v>
      </c>
      <c r="P1570">
        <v>2</v>
      </c>
      <c r="Q1570">
        <v>1200</v>
      </c>
      <c r="R1570">
        <v>81</v>
      </c>
      <c r="S1570" t="s">
        <v>78</v>
      </c>
      <c r="T1570" t="s">
        <v>30</v>
      </c>
      <c r="U1570" t="s">
        <v>5559</v>
      </c>
      <c r="V1570" t="s">
        <v>36</v>
      </c>
      <c r="W1570" t="s">
        <v>82</v>
      </c>
      <c r="X1570">
        <v>4</v>
      </c>
    </row>
    <row r="1571" spans="2:24">
      <c r="B1571" t="s">
        <v>1729</v>
      </c>
      <c r="C1571" t="s">
        <v>160</v>
      </c>
      <c r="D1571" t="s">
        <v>55</v>
      </c>
      <c r="E1571" t="s">
        <v>3549</v>
      </c>
      <c r="F1571" t="s">
        <v>157</v>
      </c>
      <c r="G1571" t="s">
        <v>93</v>
      </c>
      <c r="H1571">
        <v>37</v>
      </c>
      <c r="I1571" t="s">
        <v>3550</v>
      </c>
      <c r="J1571" t="s">
        <v>63</v>
      </c>
      <c r="K1571" t="s">
        <v>42</v>
      </c>
      <c r="L1571" t="s">
        <v>91</v>
      </c>
      <c r="M1571" t="s">
        <v>92</v>
      </c>
      <c r="N1571" t="s">
        <v>81</v>
      </c>
      <c r="O1571" t="s">
        <v>35</v>
      </c>
      <c r="P1571">
        <v>2.9</v>
      </c>
      <c r="Q1571">
        <v>1200</v>
      </c>
      <c r="R1571">
        <v>84</v>
      </c>
      <c r="S1571" t="s">
        <v>78</v>
      </c>
      <c r="T1571" t="s">
        <v>30</v>
      </c>
      <c r="U1571" t="s">
        <v>5560</v>
      </c>
      <c r="V1571" t="s">
        <v>36</v>
      </c>
      <c r="W1571" t="s">
        <v>82</v>
      </c>
      <c r="X1571">
        <v>4</v>
      </c>
    </row>
    <row r="1572" spans="2:24">
      <c r="B1572" t="s">
        <v>1730</v>
      </c>
      <c r="C1572" t="s">
        <v>160</v>
      </c>
      <c r="D1572" t="s">
        <v>55</v>
      </c>
      <c r="E1572" t="s">
        <v>3549</v>
      </c>
      <c r="F1572" t="s">
        <v>157</v>
      </c>
      <c r="G1572" t="s">
        <v>93</v>
      </c>
      <c r="H1572">
        <v>37</v>
      </c>
      <c r="I1572" t="s">
        <v>3550</v>
      </c>
      <c r="J1572" t="s">
        <v>28</v>
      </c>
      <c r="K1572" t="s">
        <v>42</v>
      </c>
      <c r="L1572" t="s">
        <v>91</v>
      </c>
      <c r="M1572" t="s">
        <v>92</v>
      </c>
      <c r="N1572" t="s">
        <v>81</v>
      </c>
      <c r="O1572" t="s">
        <v>35</v>
      </c>
      <c r="P1572">
        <v>2.9</v>
      </c>
      <c r="Q1572">
        <v>1200</v>
      </c>
      <c r="R1572">
        <v>84</v>
      </c>
      <c r="S1572" t="s">
        <v>78</v>
      </c>
      <c r="T1572" t="s">
        <v>30</v>
      </c>
      <c r="U1572" t="s">
        <v>5561</v>
      </c>
      <c r="V1572" t="s">
        <v>36</v>
      </c>
      <c r="W1572" t="s">
        <v>82</v>
      </c>
      <c r="X1572">
        <v>4</v>
      </c>
    </row>
    <row r="1573" spans="2:24">
      <c r="B1573" t="s">
        <v>1731</v>
      </c>
      <c r="C1573" t="s">
        <v>160</v>
      </c>
      <c r="D1573" t="s">
        <v>55</v>
      </c>
      <c r="E1573" t="s">
        <v>3549</v>
      </c>
      <c r="F1573" t="s">
        <v>157</v>
      </c>
      <c r="G1573" t="s">
        <v>93</v>
      </c>
      <c r="H1573">
        <v>37</v>
      </c>
      <c r="I1573" t="s">
        <v>3550</v>
      </c>
      <c r="J1573" t="s">
        <v>79</v>
      </c>
      <c r="K1573" t="s">
        <v>42</v>
      </c>
      <c r="L1573" t="s">
        <v>91</v>
      </c>
      <c r="M1573" t="s">
        <v>92</v>
      </c>
      <c r="N1573" t="s">
        <v>81</v>
      </c>
      <c r="O1573" t="s">
        <v>35</v>
      </c>
      <c r="P1573">
        <v>2.9</v>
      </c>
      <c r="Q1573">
        <v>1200</v>
      </c>
      <c r="R1573">
        <v>84</v>
      </c>
      <c r="S1573" t="s">
        <v>78</v>
      </c>
      <c r="T1573" t="s">
        <v>30</v>
      </c>
      <c r="U1573" t="s">
        <v>5562</v>
      </c>
      <c r="V1573" t="s">
        <v>36</v>
      </c>
      <c r="W1573" t="s">
        <v>82</v>
      </c>
      <c r="X1573">
        <v>4</v>
      </c>
    </row>
    <row r="1574" spans="2:24">
      <c r="B1574" t="s">
        <v>1732</v>
      </c>
      <c r="C1574" t="s">
        <v>160</v>
      </c>
      <c r="D1574" t="s">
        <v>55</v>
      </c>
      <c r="E1574" t="s">
        <v>3549</v>
      </c>
      <c r="F1574" t="s">
        <v>157</v>
      </c>
      <c r="G1574" t="s">
        <v>93</v>
      </c>
      <c r="H1574">
        <v>37</v>
      </c>
      <c r="I1574" t="s">
        <v>3550</v>
      </c>
      <c r="J1574" t="s">
        <v>30</v>
      </c>
      <c r="K1574" t="s">
        <v>42</v>
      </c>
      <c r="L1574" t="s">
        <v>91</v>
      </c>
      <c r="M1574" t="s">
        <v>92</v>
      </c>
      <c r="N1574" t="s">
        <v>81</v>
      </c>
      <c r="O1574" t="s">
        <v>35</v>
      </c>
      <c r="P1574">
        <v>2.9</v>
      </c>
      <c r="Q1574">
        <v>1200</v>
      </c>
      <c r="R1574">
        <v>84</v>
      </c>
      <c r="S1574" t="s">
        <v>78</v>
      </c>
      <c r="T1574" t="s">
        <v>30</v>
      </c>
      <c r="U1574" t="s">
        <v>5563</v>
      </c>
      <c r="V1574" t="s">
        <v>36</v>
      </c>
      <c r="W1574" t="s">
        <v>82</v>
      </c>
      <c r="X1574">
        <v>4</v>
      </c>
    </row>
    <row r="1575" spans="2:24">
      <c r="B1575" t="s">
        <v>1733</v>
      </c>
      <c r="C1575" t="s">
        <v>160</v>
      </c>
      <c r="D1575" t="s">
        <v>55</v>
      </c>
      <c r="E1575" t="s">
        <v>3549</v>
      </c>
      <c r="F1575" t="s">
        <v>157</v>
      </c>
      <c r="G1575" t="s">
        <v>93</v>
      </c>
      <c r="H1575">
        <v>39</v>
      </c>
      <c r="I1575" t="s">
        <v>3550</v>
      </c>
      <c r="J1575" t="s">
        <v>63</v>
      </c>
      <c r="K1575" t="s">
        <v>42</v>
      </c>
      <c r="L1575" t="s">
        <v>91</v>
      </c>
      <c r="M1575" t="s">
        <v>92</v>
      </c>
      <c r="N1575" t="s">
        <v>81</v>
      </c>
      <c r="O1575" t="s">
        <v>35</v>
      </c>
      <c r="P1575">
        <v>2.9</v>
      </c>
      <c r="Q1575">
        <v>1200</v>
      </c>
      <c r="R1575">
        <v>87</v>
      </c>
      <c r="S1575" t="s">
        <v>78</v>
      </c>
      <c r="T1575" t="s">
        <v>30</v>
      </c>
      <c r="U1575" t="s">
        <v>5564</v>
      </c>
      <c r="V1575" t="s">
        <v>36</v>
      </c>
      <c r="W1575" t="s">
        <v>82</v>
      </c>
      <c r="X1575">
        <v>4</v>
      </c>
    </row>
    <row r="1576" spans="2:24">
      <c r="B1576" t="s">
        <v>1734</v>
      </c>
      <c r="C1576" t="s">
        <v>160</v>
      </c>
      <c r="D1576" t="s">
        <v>55</v>
      </c>
      <c r="E1576" t="s">
        <v>3549</v>
      </c>
      <c r="F1576" t="s">
        <v>157</v>
      </c>
      <c r="G1576" t="s">
        <v>93</v>
      </c>
      <c r="H1576">
        <v>39</v>
      </c>
      <c r="I1576" t="s">
        <v>3550</v>
      </c>
      <c r="J1576" t="s">
        <v>28</v>
      </c>
      <c r="K1576" t="s">
        <v>42</v>
      </c>
      <c r="L1576" t="s">
        <v>91</v>
      </c>
      <c r="M1576" t="s">
        <v>92</v>
      </c>
      <c r="N1576" t="s">
        <v>81</v>
      </c>
      <c r="O1576" t="s">
        <v>35</v>
      </c>
      <c r="P1576">
        <v>2.9</v>
      </c>
      <c r="Q1576">
        <v>1200</v>
      </c>
      <c r="R1576">
        <v>87</v>
      </c>
      <c r="S1576" t="s">
        <v>78</v>
      </c>
      <c r="T1576" t="s">
        <v>30</v>
      </c>
      <c r="U1576" t="s">
        <v>5565</v>
      </c>
      <c r="V1576" t="s">
        <v>36</v>
      </c>
      <c r="W1576" t="s">
        <v>82</v>
      </c>
      <c r="X1576">
        <v>4</v>
      </c>
    </row>
    <row r="1577" spans="2:24">
      <c r="B1577" t="s">
        <v>1735</v>
      </c>
      <c r="C1577" t="s">
        <v>160</v>
      </c>
      <c r="D1577" t="s">
        <v>55</v>
      </c>
      <c r="E1577" t="s">
        <v>3549</v>
      </c>
      <c r="F1577" t="s">
        <v>157</v>
      </c>
      <c r="G1577" t="s">
        <v>93</v>
      </c>
      <c r="H1577">
        <v>39</v>
      </c>
      <c r="I1577" t="s">
        <v>3550</v>
      </c>
      <c r="J1577" t="s">
        <v>79</v>
      </c>
      <c r="K1577" t="s">
        <v>42</v>
      </c>
      <c r="L1577" t="s">
        <v>91</v>
      </c>
      <c r="M1577" t="s">
        <v>92</v>
      </c>
      <c r="N1577" t="s">
        <v>81</v>
      </c>
      <c r="O1577" t="s">
        <v>35</v>
      </c>
      <c r="P1577">
        <v>2.9</v>
      </c>
      <c r="Q1577">
        <v>1200</v>
      </c>
      <c r="R1577">
        <v>87</v>
      </c>
      <c r="S1577" t="s">
        <v>78</v>
      </c>
      <c r="T1577" t="s">
        <v>30</v>
      </c>
      <c r="U1577" t="s">
        <v>5566</v>
      </c>
      <c r="V1577" t="s">
        <v>36</v>
      </c>
      <c r="W1577" t="s">
        <v>82</v>
      </c>
      <c r="X1577">
        <v>4</v>
      </c>
    </row>
    <row r="1578" spans="2:24">
      <c r="B1578" t="s">
        <v>1736</v>
      </c>
      <c r="C1578" t="s">
        <v>160</v>
      </c>
      <c r="D1578" t="s">
        <v>55</v>
      </c>
      <c r="E1578" t="s">
        <v>3549</v>
      </c>
      <c r="F1578" t="s">
        <v>157</v>
      </c>
      <c r="G1578" t="s">
        <v>93</v>
      </c>
      <c r="H1578">
        <v>39</v>
      </c>
      <c r="I1578" t="s">
        <v>3550</v>
      </c>
      <c r="J1578" t="s">
        <v>30</v>
      </c>
      <c r="K1578" t="s">
        <v>42</v>
      </c>
      <c r="L1578" t="s">
        <v>91</v>
      </c>
      <c r="M1578" t="s">
        <v>92</v>
      </c>
      <c r="N1578" t="s">
        <v>81</v>
      </c>
      <c r="O1578" t="s">
        <v>35</v>
      </c>
      <c r="P1578">
        <v>2.9</v>
      </c>
      <c r="Q1578">
        <v>1200</v>
      </c>
      <c r="R1578">
        <v>87</v>
      </c>
      <c r="S1578" t="s">
        <v>78</v>
      </c>
      <c r="T1578" t="s">
        <v>30</v>
      </c>
      <c r="U1578" t="s">
        <v>5567</v>
      </c>
      <c r="V1578" t="s">
        <v>36</v>
      </c>
      <c r="W1578" t="s">
        <v>82</v>
      </c>
      <c r="X1578">
        <v>4</v>
      </c>
    </row>
    <row r="1579" spans="2:24">
      <c r="B1579" t="s">
        <v>1737</v>
      </c>
      <c r="C1579" t="s">
        <v>160</v>
      </c>
      <c r="D1579" t="s">
        <v>41</v>
      </c>
      <c r="E1579" t="s">
        <v>3549</v>
      </c>
      <c r="F1579" t="s">
        <v>157</v>
      </c>
      <c r="G1579" t="s">
        <v>94</v>
      </c>
      <c r="H1579">
        <v>18</v>
      </c>
      <c r="I1579" t="s">
        <v>3550</v>
      </c>
      <c r="J1579" t="s">
        <v>63</v>
      </c>
      <c r="K1579" t="s">
        <v>43</v>
      </c>
      <c r="L1579" t="s">
        <v>91</v>
      </c>
      <c r="M1579" t="s">
        <v>95</v>
      </c>
      <c r="N1579" t="s">
        <v>81</v>
      </c>
      <c r="O1579" t="s">
        <v>3552</v>
      </c>
      <c r="P1579">
        <v>1.7</v>
      </c>
      <c r="Q1579">
        <v>600</v>
      </c>
      <c r="R1579">
        <v>78</v>
      </c>
      <c r="S1579" t="s">
        <v>78</v>
      </c>
      <c r="T1579" t="s">
        <v>30</v>
      </c>
      <c r="U1579" t="s">
        <v>5568</v>
      </c>
      <c r="V1579" t="s">
        <v>36</v>
      </c>
      <c r="W1579" t="s">
        <v>82</v>
      </c>
      <c r="X1579">
        <v>4</v>
      </c>
    </row>
    <row r="1580" spans="2:24">
      <c r="B1580" t="s">
        <v>1738</v>
      </c>
      <c r="C1580" t="s">
        <v>160</v>
      </c>
      <c r="D1580" t="s">
        <v>41</v>
      </c>
      <c r="E1580" t="s">
        <v>3549</v>
      </c>
      <c r="F1580" t="s">
        <v>157</v>
      </c>
      <c r="G1580" t="s">
        <v>94</v>
      </c>
      <c r="H1580">
        <v>18</v>
      </c>
      <c r="I1580" t="s">
        <v>3550</v>
      </c>
      <c r="J1580" t="s">
        <v>28</v>
      </c>
      <c r="K1580" t="s">
        <v>43</v>
      </c>
      <c r="L1580" t="s">
        <v>91</v>
      </c>
      <c r="M1580" t="s">
        <v>95</v>
      </c>
      <c r="N1580" t="s">
        <v>81</v>
      </c>
      <c r="O1580" t="s">
        <v>3552</v>
      </c>
      <c r="P1580">
        <v>1.7</v>
      </c>
      <c r="Q1580">
        <v>600</v>
      </c>
      <c r="R1580">
        <v>78</v>
      </c>
      <c r="S1580" t="s">
        <v>78</v>
      </c>
      <c r="T1580" t="s">
        <v>30</v>
      </c>
      <c r="U1580" t="s">
        <v>5569</v>
      </c>
      <c r="V1580" t="s">
        <v>36</v>
      </c>
      <c r="W1580" t="s">
        <v>82</v>
      </c>
      <c r="X1580">
        <v>4</v>
      </c>
    </row>
    <row r="1581" spans="2:24">
      <c r="B1581" t="s">
        <v>1739</v>
      </c>
      <c r="C1581" t="s">
        <v>160</v>
      </c>
      <c r="D1581" t="s">
        <v>41</v>
      </c>
      <c r="E1581" t="s">
        <v>3549</v>
      </c>
      <c r="F1581" t="s">
        <v>157</v>
      </c>
      <c r="G1581" t="s">
        <v>94</v>
      </c>
      <c r="H1581">
        <v>18</v>
      </c>
      <c r="I1581" t="s">
        <v>3550</v>
      </c>
      <c r="J1581" t="s">
        <v>79</v>
      </c>
      <c r="K1581" t="s">
        <v>43</v>
      </c>
      <c r="L1581" t="s">
        <v>91</v>
      </c>
      <c r="M1581" t="s">
        <v>95</v>
      </c>
      <c r="N1581" t="s">
        <v>81</v>
      </c>
      <c r="O1581" t="s">
        <v>3552</v>
      </c>
      <c r="P1581">
        <v>1.7</v>
      </c>
      <c r="Q1581">
        <v>600</v>
      </c>
      <c r="R1581">
        <v>78</v>
      </c>
      <c r="S1581" t="s">
        <v>78</v>
      </c>
      <c r="T1581" t="s">
        <v>30</v>
      </c>
      <c r="U1581" t="s">
        <v>5570</v>
      </c>
      <c r="V1581" t="s">
        <v>36</v>
      </c>
      <c r="W1581" t="s">
        <v>82</v>
      </c>
      <c r="X1581">
        <v>4</v>
      </c>
    </row>
    <row r="1582" spans="2:24">
      <c r="B1582" t="s">
        <v>1740</v>
      </c>
      <c r="C1582" t="s">
        <v>160</v>
      </c>
      <c r="D1582" t="s">
        <v>41</v>
      </c>
      <c r="E1582" t="s">
        <v>3549</v>
      </c>
      <c r="F1582" t="s">
        <v>157</v>
      </c>
      <c r="G1582" t="s">
        <v>94</v>
      </c>
      <c r="H1582">
        <v>18</v>
      </c>
      <c r="I1582" t="s">
        <v>3550</v>
      </c>
      <c r="J1582" t="s">
        <v>30</v>
      </c>
      <c r="K1582" t="s">
        <v>43</v>
      </c>
      <c r="L1582" t="s">
        <v>91</v>
      </c>
      <c r="M1582" t="s">
        <v>95</v>
      </c>
      <c r="N1582" t="s">
        <v>81</v>
      </c>
      <c r="O1582" t="s">
        <v>3552</v>
      </c>
      <c r="P1582">
        <v>1.7</v>
      </c>
      <c r="Q1582">
        <v>600</v>
      </c>
      <c r="R1582">
        <v>78</v>
      </c>
      <c r="S1582" t="s">
        <v>78</v>
      </c>
      <c r="T1582" t="s">
        <v>30</v>
      </c>
      <c r="U1582" t="s">
        <v>5571</v>
      </c>
      <c r="V1582" t="s">
        <v>36</v>
      </c>
      <c r="W1582" t="s">
        <v>82</v>
      </c>
      <c r="X1582">
        <v>4</v>
      </c>
    </row>
    <row r="1583" spans="2:24">
      <c r="B1583" t="s">
        <v>1741</v>
      </c>
      <c r="C1583" t="s">
        <v>160</v>
      </c>
      <c r="D1583" t="s">
        <v>55</v>
      </c>
      <c r="E1583" t="s">
        <v>3549</v>
      </c>
      <c r="F1583" t="s">
        <v>157</v>
      </c>
      <c r="G1583" t="s">
        <v>94</v>
      </c>
      <c r="H1583">
        <v>19</v>
      </c>
      <c r="I1583" t="s">
        <v>3550</v>
      </c>
      <c r="J1583" t="s">
        <v>63</v>
      </c>
      <c r="K1583" t="s">
        <v>42</v>
      </c>
      <c r="L1583" t="s">
        <v>91</v>
      </c>
      <c r="M1583" t="s">
        <v>95</v>
      </c>
      <c r="N1583" t="s">
        <v>81</v>
      </c>
      <c r="O1583" t="s">
        <v>20</v>
      </c>
      <c r="P1583">
        <v>0.8</v>
      </c>
      <c r="Q1583">
        <v>600</v>
      </c>
      <c r="R1583">
        <v>81</v>
      </c>
      <c r="S1583" t="s">
        <v>78</v>
      </c>
      <c r="T1583" t="s">
        <v>30</v>
      </c>
      <c r="U1583" t="s">
        <v>5572</v>
      </c>
      <c r="V1583" t="s">
        <v>36</v>
      </c>
      <c r="W1583" t="s">
        <v>82</v>
      </c>
      <c r="X1583">
        <v>4</v>
      </c>
    </row>
    <row r="1584" spans="2:24">
      <c r="B1584" t="s">
        <v>1742</v>
      </c>
      <c r="C1584" t="s">
        <v>160</v>
      </c>
      <c r="D1584" t="s">
        <v>55</v>
      </c>
      <c r="E1584" t="s">
        <v>3549</v>
      </c>
      <c r="F1584" t="s">
        <v>157</v>
      </c>
      <c r="G1584" t="s">
        <v>94</v>
      </c>
      <c r="H1584">
        <v>19</v>
      </c>
      <c r="I1584" t="s">
        <v>3550</v>
      </c>
      <c r="J1584" t="s">
        <v>28</v>
      </c>
      <c r="K1584" t="s">
        <v>42</v>
      </c>
      <c r="L1584" t="s">
        <v>91</v>
      </c>
      <c r="M1584" t="s">
        <v>95</v>
      </c>
      <c r="N1584" t="s">
        <v>81</v>
      </c>
      <c r="O1584" t="s">
        <v>20</v>
      </c>
      <c r="P1584">
        <v>0.8</v>
      </c>
      <c r="Q1584">
        <v>600</v>
      </c>
      <c r="R1584">
        <v>81</v>
      </c>
      <c r="S1584" t="s">
        <v>78</v>
      </c>
      <c r="T1584" t="s">
        <v>30</v>
      </c>
      <c r="U1584" t="s">
        <v>5573</v>
      </c>
      <c r="V1584" t="s">
        <v>36</v>
      </c>
      <c r="W1584" t="s">
        <v>82</v>
      </c>
      <c r="X1584">
        <v>4</v>
      </c>
    </row>
    <row r="1585" spans="2:24">
      <c r="B1585" t="s">
        <v>1743</v>
      </c>
      <c r="C1585" t="s">
        <v>160</v>
      </c>
      <c r="D1585" t="s">
        <v>55</v>
      </c>
      <c r="E1585" t="s">
        <v>3549</v>
      </c>
      <c r="F1585" t="s">
        <v>157</v>
      </c>
      <c r="G1585" t="s">
        <v>94</v>
      </c>
      <c r="H1585">
        <v>19</v>
      </c>
      <c r="I1585" t="s">
        <v>3550</v>
      </c>
      <c r="J1585" t="s">
        <v>79</v>
      </c>
      <c r="K1585" t="s">
        <v>42</v>
      </c>
      <c r="L1585" t="s">
        <v>91</v>
      </c>
      <c r="M1585" t="s">
        <v>95</v>
      </c>
      <c r="N1585" t="s">
        <v>81</v>
      </c>
      <c r="O1585" t="s">
        <v>20</v>
      </c>
      <c r="P1585">
        <v>0.8</v>
      </c>
      <c r="Q1585">
        <v>600</v>
      </c>
      <c r="R1585">
        <v>81</v>
      </c>
      <c r="S1585" t="s">
        <v>78</v>
      </c>
      <c r="T1585" t="s">
        <v>30</v>
      </c>
      <c r="U1585" t="s">
        <v>5574</v>
      </c>
      <c r="V1585" t="s">
        <v>36</v>
      </c>
      <c r="W1585" t="s">
        <v>82</v>
      </c>
      <c r="X1585">
        <v>4</v>
      </c>
    </row>
    <row r="1586" spans="2:24">
      <c r="B1586" t="s">
        <v>1744</v>
      </c>
      <c r="C1586" t="s">
        <v>160</v>
      </c>
      <c r="D1586" t="s">
        <v>55</v>
      </c>
      <c r="E1586" t="s">
        <v>3549</v>
      </c>
      <c r="F1586" t="s">
        <v>157</v>
      </c>
      <c r="G1586" t="s">
        <v>94</v>
      </c>
      <c r="H1586">
        <v>19</v>
      </c>
      <c r="I1586" t="s">
        <v>3550</v>
      </c>
      <c r="J1586" t="s">
        <v>30</v>
      </c>
      <c r="K1586" t="s">
        <v>42</v>
      </c>
      <c r="L1586" t="s">
        <v>91</v>
      </c>
      <c r="M1586" t="s">
        <v>95</v>
      </c>
      <c r="N1586" t="s">
        <v>81</v>
      </c>
      <c r="O1586" t="s">
        <v>20</v>
      </c>
      <c r="P1586">
        <v>0.8</v>
      </c>
      <c r="Q1586">
        <v>600</v>
      </c>
      <c r="R1586">
        <v>81</v>
      </c>
      <c r="S1586" t="s">
        <v>78</v>
      </c>
      <c r="T1586" t="s">
        <v>30</v>
      </c>
      <c r="U1586" t="s">
        <v>5575</v>
      </c>
      <c r="V1586" t="s">
        <v>36</v>
      </c>
      <c r="W1586" t="s">
        <v>82</v>
      </c>
      <c r="X1586">
        <v>4</v>
      </c>
    </row>
    <row r="1587" spans="2:24">
      <c r="B1587" t="s">
        <v>1745</v>
      </c>
      <c r="C1587" t="s">
        <v>160</v>
      </c>
      <c r="D1587" t="s">
        <v>41</v>
      </c>
      <c r="E1587" t="s">
        <v>3549</v>
      </c>
      <c r="F1587" t="s">
        <v>157</v>
      </c>
      <c r="G1587" t="s">
        <v>94</v>
      </c>
      <c r="H1587">
        <v>24</v>
      </c>
      <c r="I1587" t="s">
        <v>3550</v>
      </c>
      <c r="J1587" t="s">
        <v>63</v>
      </c>
      <c r="K1587" t="s">
        <v>43</v>
      </c>
      <c r="L1587" t="s">
        <v>91</v>
      </c>
      <c r="M1587" t="s">
        <v>95</v>
      </c>
      <c r="N1587" t="s">
        <v>81</v>
      </c>
      <c r="O1587" t="s">
        <v>3552</v>
      </c>
      <c r="P1587">
        <v>1.7</v>
      </c>
      <c r="Q1587">
        <v>800</v>
      </c>
      <c r="R1587">
        <v>78</v>
      </c>
      <c r="S1587" t="s">
        <v>78</v>
      </c>
      <c r="T1587" t="s">
        <v>30</v>
      </c>
      <c r="U1587" t="s">
        <v>5576</v>
      </c>
      <c r="V1587" t="s">
        <v>36</v>
      </c>
      <c r="W1587" t="s">
        <v>82</v>
      </c>
      <c r="X1587">
        <v>4</v>
      </c>
    </row>
    <row r="1588" spans="2:24">
      <c r="B1588" t="s">
        <v>1746</v>
      </c>
      <c r="C1588" t="s">
        <v>160</v>
      </c>
      <c r="D1588" t="s">
        <v>41</v>
      </c>
      <c r="E1588" t="s">
        <v>3549</v>
      </c>
      <c r="F1588" t="s">
        <v>157</v>
      </c>
      <c r="G1588" t="s">
        <v>94</v>
      </c>
      <c r="H1588">
        <v>24</v>
      </c>
      <c r="I1588" t="s">
        <v>3550</v>
      </c>
      <c r="J1588" t="s">
        <v>28</v>
      </c>
      <c r="K1588" t="s">
        <v>43</v>
      </c>
      <c r="L1588" t="s">
        <v>91</v>
      </c>
      <c r="M1588" t="s">
        <v>95</v>
      </c>
      <c r="N1588" t="s">
        <v>81</v>
      </c>
      <c r="O1588" t="s">
        <v>3552</v>
      </c>
      <c r="P1588">
        <v>1.7</v>
      </c>
      <c r="Q1588">
        <v>800</v>
      </c>
      <c r="R1588">
        <v>78</v>
      </c>
      <c r="S1588" t="s">
        <v>78</v>
      </c>
      <c r="T1588" t="s">
        <v>30</v>
      </c>
      <c r="U1588" t="s">
        <v>5577</v>
      </c>
      <c r="V1588" t="s">
        <v>36</v>
      </c>
      <c r="W1588" t="s">
        <v>82</v>
      </c>
      <c r="X1588">
        <v>4</v>
      </c>
    </row>
    <row r="1589" spans="2:24">
      <c r="B1589" t="s">
        <v>1747</v>
      </c>
      <c r="C1589" t="s">
        <v>160</v>
      </c>
      <c r="D1589" t="s">
        <v>41</v>
      </c>
      <c r="E1589" t="s">
        <v>3549</v>
      </c>
      <c r="F1589" t="s">
        <v>157</v>
      </c>
      <c r="G1589" t="s">
        <v>94</v>
      </c>
      <c r="H1589">
        <v>24</v>
      </c>
      <c r="I1589" t="s">
        <v>3550</v>
      </c>
      <c r="J1589" t="s">
        <v>79</v>
      </c>
      <c r="K1589" t="s">
        <v>43</v>
      </c>
      <c r="L1589" t="s">
        <v>91</v>
      </c>
      <c r="M1589" t="s">
        <v>95</v>
      </c>
      <c r="N1589" t="s">
        <v>81</v>
      </c>
      <c r="O1589" t="s">
        <v>3552</v>
      </c>
      <c r="P1589">
        <v>1.7</v>
      </c>
      <c r="Q1589">
        <v>800</v>
      </c>
      <c r="R1589">
        <v>78</v>
      </c>
      <c r="S1589" t="s">
        <v>78</v>
      </c>
      <c r="T1589" t="s">
        <v>30</v>
      </c>
      <c r="U1589" t="s">
        <v>5578</v>
      </c>
      <c r="V1589" t="s">
        <v>36</v>
      </c>
      <c r="W1589" t="s">
        <v>82</v>
      </c>
      <c r="X1589">
        <v>4</v>
      </c>
    </row>
    <row r="1590" spans="2:24">
      <c r="B1590" t="s">
        <v>1748</v>
      </c>
      <c r="C1590" t="s">
        <v>160</v>
      </c>
      <c r="D1590" t="s">
        <v>41</v>
      </c>
      <c r="E1590" t="s">
        <v>3549</v>
      </c>
      <c r="F1590" t="s">
        <v>157</v>
      </c>
      <c r="G1590" t="s">
        <v>94</v>
      </c>
      <c r="H1590">
        <v>24</v>
      </c>
      <c r="I1590" t="s">
        <v>3550</v>
      </c>
      <c r="J1590" t="s">
        <v>30</v>
      </c>
      <c r="K1590" t="s">
        <v>43</v>
      </c>
      <c r="L1590" t="s">
        <v>91</v>
      </c>
      <c r="M1590" t="s">
        <v>95</v>
      </c>
      <c r="N1590" t="s">
        <v>81</v>
      </c>
      <c r="O1590" t="s">
        <v>3552</v>
      </c>
      <c r="P1590">
        <v>1.7</v>
      </c>
      <c r="Q1590">
        <v>800</v>
      </c>
      <c r="R1590">
        <v>78</v>
      </c>
      <c r="S1590" t="s">
        <v>78</v>
      </c>
      <c r="T1590" t="s">
        <v>30</v>
      </c>
      <c r="U1590" t="s">
        <v>5579</v>
      </c>
      <c r="V1590" t="s">
        <v>36</v>
      </c>
      <c r="W1590" t="s">
        <v>82</v>
      </c>
      <c r="X1590">
        <v>4</v>
      </c>
    </row>
    <row r="1591" spans="2:24">
      <c r="B1591" t="s">
        <v>1749</v>
      </c>
      <c r="C1591" t="s">
        <v>160</v>
      </c>
      <c r="D1591" t="s">
        <v>55</v>
      </c>
      <c r="E1591" t="s">
        <v>3549</v>
      </c>
      <c r="F1591" t="s">
        <v>157</v>
      </c>
      <c r="G1591" t="s">
        <v>94</v>
      </c>
      <c r="H1591">
        <v>25</v>
      </c>
      <c r="I1591" t="s">
        <v>3550</v>
      </c>
      <c r="J1591" t="s">
        <v>63</v>
      </c>
      <c r="K1591" t="s">
        <v>42</v>
      </c>
      <c r="L1591" t="s">
        <v>91</v>
      </c>
      <c r="M1591" t="s">
        <v>95</v>
      </c>
      <c r="N1591" t="s">
        <v>81</v>
      </c>
      <c r="O1591" t="s">
        <v>20</v>
      </c>
      <c r="P1591">
        <v>1.7</v>
      </c>
      <c r="Q1591">
        <v>800</v>
      </c>
      <c r="R1591">
        <v>81</v>
      </c>
      <c r="S1591" t="s">
        <v>78</v>
      </c>
      <c r="T1591" t="s">
        <v>30</v>
      </c>
      <c r="U1591" t="s">
        <v>5580</v>
      </c>
      <c r="V1591" t="s">
        <v>36</v>
      </c>
      <c r="W1591" t="s">
        <v>82</v>
      </c>
      <c r="X1591">
        <v>4</v>
      </c>
    </row>
    <row r="1592" spans="2:24">
      <c r="B1592" t="s">
        <v>1750</v>
      </c>
      <c r="C1592" t="s">
        <v>160</v>
      </c>
      <c r="D1592" t="s">
        <v>55</v>
      </c>
      <c r="E1592" t="s">
        <v>3549</v>
      </c>
      <c r="F1592" t="s">
        <v>157</v>
      </c>
      <c r="G1592" t="s">
        <v>94</v>
      </c>
      <c r="H1592">
        <v>25</v>
      </c>
      <c r="I1592" t="s">
        <v>3550</v>
      </c>
      <c r="J1592" t="s">
        <v>28</v>
      </c>
      <c r="K1592" t="s">
        <v>42</v>
      </c>
      <c r="L1592" t="s">
        <v>91</v>
      </c>
      <c r="M1592" t="s">
        <v>95</v>
      </c>
      <c r="N1592" t="s">
        <v>81</v>
      </c>
      <c r="O1592" t="s">
        <v>20</v>
      </c>
      <c r="P1592">
        <v>1.7</v>
      </c>
      <c r="Q1592">
        <v>800</v>
      </c>
      <c r="R1592">
        <v>81</v>
      </c>
      <c r="S1592" t="s">
        <v>78</v>
      </c>
      <c r="T1592" t="s">
        <v>30</v>
      </c>
      <c r="U1592" t="s">
        <v>5581</v>
      </c>
      <c r="V1592" t="s">
        <v>36</v>
      </c>
      <c r="W1592" t="s">
        <v>82</v>
      </c>
      <c r="X1592">
        <v>4</v>
      </c>
    </row>
    <row r="1593" spans="2:24">
      <c r="B1593" t="s">
        <v>1751</v>
      </c>
      <c r="C1593" t="s">
        <v>160</v>
      </c>
      <c r="D1593" t="s">
        <v>55</v>
      </c>
      <c r="E1593" t="s">
        <v>3549</v>
      </c>
      <c r="F1593" t="s">
        <v>157</v>
      </c>
      <c r="G1593" t="s">
        <v>94</v>
      </c>
      <c r="H1593">
        <v>25</v>
      </c>
      <c r="I1593" t="s">
        <v>3550</v>
      </c>
      <c r="J1593" t="s">
        <v>79</v>
      </c>
      <c r="K1593" t="s">
        <v>42</v>
      </c>
      <c r="L1593" t="s">
        <v>91</v>
      </c>
      <c r="M1593" t="s">
        <v>95</v>
      </c>
      <c r="N1593" t="s">
        <v>81</v>
      </c>
      <c r="O1593" t="s">
        <v>20</v>
      </c>
      <c r="P1593">
        <v>1.7</v>
      </c>
      <c r="Q1593">
        <v>800</v>
      </c>
      <c r="R1593">
        <v>81</v>
      </c>
      <c r="S1593" t="s">
        <v>78</v>
      </c>
      <c r="T1593" t="s">
        <v>30</v>
      </c>
      <c r="U1593" t="s">
        <v>5582</v>
      </c>
      <c r="V1593" t="s">
        <v>36</v>
      </c>
      <c r="W1593" t="s">
        <v>82</v>
      </c>
      <c r="X1593">
        <v>4</v>
      </c>
    </row>
    <row r="1594" spans="2:24">
      <c r="B1594" t="s">
        <v>1752</v>
      </c>
      <c r="C1594" t="s">
        <v>160</v>
      </c>
      <c r="D1594" t="s">
        <v>55</v>
      </c>
      <c r="E1594" t="s">
        <v>3549</v>
      </c>
      <c r="F1594" t="s">
        <v>157</v>
      </c>
      <c r="G1594" t="s">
        <v>94</v>
      </c>
      <c r="H1594">
        <v>25</v>
      </c>
      <c r="I1594" t="s">
        <v>3550</v>
      </c>
      <c r="J1594" t="s">
        <v>30</v>
      </c>
      <c r="K1594" t="s">
        <v>42</v>
      </c>
      <c r="L1594" t="s">
        <v>91</v>
      </c>
      <c r="M1594" t="s">
        <v>95</v>
      </c>
      <c r="N1594" t="s">
        <v>81</v>
      </c>
      <c r="O1594" t="s">
        <v>20</v>
      </c>
      <c r="P1594">
        <v>1.7</v>
      </c>
      <c r="Q1594">
        <v>800</v>
      </c>
      <c r="R1594">
        <v>81</v>
      </c>
      <c r="S1594" t="s">
        <v>78</v>
      </c>
      <c r="T1594" t="s">
        <v>30</v>
      </c>
      <c r="U1594" t="s">
        <v>5583</v>
      </c>
      <c r="V1594" t="s">
        <v>36</v>
      </c>
      <c r="W1594" t="s">
        <v>82</v>
      </c>
      <c r="X1594">
        <v>4</v>
      </c>
    </row>
    <row r="1595" spans="2:24">
      <c r="B1595" t="s">
        <v>1753</v>
      </c>
      <c r="C1595" t="s">
        <v>160</v>
      </c>
      <c r="D1595" t="s">
        <v>41</v>
      </c>
      <c r="E1595" t="s">
        <v>3549</v>
      </c>
      <c r="F1595" t="s">
        <v>157</v>
      </c>
      <c r="G1595" t="s">
        <v>94</v>
      </c>
      <c r="H1595">
        <v>30</v>
      </c>
      <c r="I1595" t="s">
        <v>3550</v>
      </c>
      <c r="J1595" t="s">
        <v>63</v>
      </c>
      <c r="K1595" t="s">
        <v>43</v>
      </c>
      <c r="L1595" t="s">
        <v>91</v>
      </c>
      <c r="M1595" t="s">
        <v>95</v>
      </c>
      <c r="N1595" t="s">
        <v>81</v>
      </c>
      <c r="O1595" t="s">
        <v>20</v>
      </c>
      <c r="P1595">
        <v>2</v>
      </c>
      <c r="Q1595">
        <v>1000</v>
      </c>
      <c r="R1595">
        <v>81</v>
      </c>
      <c r="S1595" t="s">
        <v>78</v>
      </c>
      <c r="T1595" t="s">
        <v>30</v>
      </c>
      <c r="U1595" t="s">
        <v>5584</v>
      </c>
      <c r="V1595" t="s">
        <v>36</v>
      </c>
      <c r="W1595" t="s">
        <v>82</v>
      </c>
      <c r="X1595">
        <v>4</v>
      </c>
    </row>
    <row r="1596" spans="2:24">
      <c r="B1596" t="s">
        <v>1754</v>
      </c>
      <c r="C1596" t="s">
        <v>160</v>
      </c>
      <c r="D1596" t="s">
        <v>41</v>
      </c>
      <c r="E1596" t="s">
        <v>3549</v>
      </c>
      <c r="F1596" t="s">
        <v>157</v>
      </c>
      <c r="G1596" t="s">
        <v>94</v>
      </c>
      <c r="H1596">
        <v>30</v>
      </c>
      <c r="I1596" t="s">
        <v>3550</v>
      </c>
      <c r="J1596" t="s">
        <v>28</v>
      </c>
      <c r="K1596" t="s">
        <v>43</v>
      </c>
      <c r="L1596" t="s">
        <v>91</v>
      </c>
      <c r="M1596" t="s">
        <v>95</v>
      </c>
      <c r="N1596" t="s">
        <v>81</v>
      </c>
      <c r="O1596" t="s">
        <v>20</v>
      </c>
      <c r="P1596">
        <v>2</v>
      </c>
      <c r="Q1596">
        <v>1000</v>
      </c>
      <c r="R1596">
        <v>81</v>
      </c>
      <c r="S1596" t="s">
        <v>78</v>
      </c>
      <c r="T1596" t="s">
        <v>30</v>
      </c>
      <c r="U1596" t="s">
        <v>5585</v>
      </c>
      <c r="V1596" t="s">
        <v>36</v>
      </c>
      <c r="W1596" t="s">
        <v>82</v>
      </c>
      <c r="X1596">
        <v>4</v>
      </c>
    </row>
    <row r="1597" spans="2:24">
      <c r="B1597" t="s">
        <v>1755</v>
      </c>
      <c r="C1597" t="s">
        <v>160</v>
      </c>
      <c r="D1597" t="s">
        <v>41</v>
      </c>
      <c r="E1597" t="s">
        <v>3549</v>
      </c>
      <c r="F1597" t="s">
        <v>157</v>
      </c>
      <c r="G1597" t="s">
        <v>94</v>
      </c>
      <c r="H1597">
        <v>30</v>
      </c>
      <c r="I1597" t="s">
        <v>3550</v>
      </c>
      <c r="J1597" t="s">
        <v>79</v>
      </c>
      <c r="K1597" t="s">
        <v>43</v>
      </c>
      <c r="L1597" t="s">
        <v>91</v>
      </c>
      <c r="M1597" t="s">
        <v>95</v>
      </c>
      <c r="N1597" t="s">
        <v>81</v>
      </c>
      <c r="O1597" t="s">
        <v>20</v>
      </c>
      <c r="P1597">
        <v>2</v>
      </c>
      <c r="Q1597">
        <v>1000</v>
      </c>
      <c r="R1597">
        <v>81</v>
      </c>
      <c r="S1597" t="s">
        <v>78</v>
      </c>
      <c r="T1597" t="s">
        <v>30</v>
      </c>
      <c r="U1597" t="s">
        <v>5586</v>
      </c>
      <c r="V1597" t="s">
        <v>36</v>
      </c>
      <c r="W1597" t="s">
        <v>82</v>
      </c>
      <c r="X1597">
        <v>4</v>
      </c>
    </row>
    <row r="1598" spans="2:24">
      <c r="B1598" t="s">
        <v>1756</v>
      </c>
      <c r="C1598" t="s">
        <v>160</v>
      </c>
      <c r="D1598" t="s">
        <v>41</v>
      </c>
      <c r="E1598" t="s">
        <v>3549</v>
      </c>
      <c r="F1598" t="s">
        <v>157</v>
      </c>
      <c r="G1598" t="s">
        <v>94</v>
      </c>
      <c r="H1598">
        <v>30</v>
      </c>
      <c r="I1598" t="s">
        <v>3550</v>
      </c>
      <c r="J1598" t="s">
        <v>30</v>
      </c>
      <c r="K1598" t="s">
        <v>43</v>
      </c>
      <c r="L1598" t="s">
        <v>91</v>
      </c>
      <c r="M1598" t="s">
        <v>95</v>
      </c>
      <c r="N1598" t="s">
        <v>81</v>
      </c>
      <c r="O1598" t="s">
        <v>20</v>
      </c>
      <c r="P1598">
        <v>2</v>
      </c>
      <c r="Q1598">
        <v>1000</v>
      </c>
      <c r="R1598">
        <v>81</v>
      </c>
      <c r="S1598" t="s">
        <v>78</v>
      </c>
      <c r="T1598" t="s">
        <v>30</v>
      </c>
      <c r="U1598" t="s">
        <v>5587</v>
      </c>
      <c r="V1598" t="s">
        <v>36</v>
      </c>
      <c r="W1598" t="s">
        <v>82</v>
      </c>
      <c r="X1598">
        <v>4</v>
      </c>
    </row>
    <row r="1599" spans="2:24">
      <c r="B1599" t="s">
        <v>1757</v>
      </c>
      <c r="C1599" t="s">
        <v>160</v>
      </c>
      <c r="D1599" t="s">
        <v>55</v>
      </c>
      <c r="E1599" t="s">
        <v>3549</v>
      </c>
      <c r="F1599" t="s">
        <v>157</v>
      </c>
      <c r="G1599" t="s">
        <v>94</v>
      </c>
      <c r="H1599">
        <v>31</v>
      </c>
      <c r="I1599" t="s">
        <v>3550</v>
      </c>
      <c r="J1599" t="s">
        <v>63</v>
      </c>
      <c r="K1599" t="s">
        <v>42</v>
      </c>
      <c r="L1599" t="s">
        <v>91</v>
      </c>
      <c r="M1599" t="s">
        <v>95</v>
      </c>
      <c r="N1599" t="s">
        <v>81</v>
      </c>
      <c r="O1599" t="s">
        <v>20</v>
      </c>
      <c r="P1599">
        <v>2.2000000000000002</v>
      </c>
      <c r="Q1599">
        <v>1000</v>
      </c>
      <c r="R1599">
        <v>84</v>
      </c>
      <c r="S1599" t="s">
        <v>78</v>
      </c>
      <c r="T1599" t="s">
        <v>30</v>
      </c>
      <c r="U1599" t="s">
        <v>5588</v>
      </c>
      <c r="V1599" t="s">
        <v>36</v>
      </c>
      <c r="W1599" t="s">
        <v>82</v>
      </c>
      <c r="X1599">
        <v>4</v>
      </c>
    </row>
    <row r="1600" spans="2:24">
      <c r="B1600" t="s">
        <v>1758</v>
      </c>
      <c r="C1600" t="s">
        <v>160</v>
      </c>
      <c r="D1600" t="s">
        <v>55</v>
      </c>
      <c r="E1600" t="s">
        <v>3549</v>
      </c>
      <c r="F1600" t="s">
        <v>157</v>
      </c>
      <c r="G1600" t="s">
        <v>94</v>
      </c>
      <c r="H1600">
        <v>31</v>
      </c>
      <c r="I1600" t="s">
        <v>3550</v>
      </c>
      <c r="J1600" t="s">
        <v>28</v>
      </c>
      <c r="K1600" t="s">
        <v>42</v>
      </c>
      <c r="L1600" t="s">
        <v>91</v>
      </c>
      <c r="M1600" t="s">
        <v>95</v>
      </c>
      <c r="N1600" t="s">
        <v>81</v>
      </c>
      <c r="O1600" t="s">
        <v>20</v>
      </c>
      <c r="P1600">
        <v>2.2000000000000002</v>
      </c>
      <c r="Q1600">
        <v>1000</v>
      </c>
      <c r="R1600">
        <v>84</v>
      </c>
      <c r="S1600" t="s">
        <v>78</v>
      </c>
      <c r="T1600" t="s">
        <v>30</v>
      </c>
      <c r="U1600" t="s">
        <v>5589</v>
      </c>
      <c r="V1600" t="s">
        <v>36</v>
      </c>
      <c r="W1600" t="s">
        <v>82</v>
      </c>
      <c r="X1600">
        <v>4</v>
      </c>
    </row>
    <row r="1601" spans="2:24">
      <c r="B1601" t="s">
        <v>1759</v>
      </c>
      <c r="C1601" t="s">
        <v>160</v>
      </c>
      <c r="D1601" t="s">
        <v>55</v>
      </c>
      <c r="E1601" t="s">
        <v>3549</v>
      </c>
      <c r="F1601" t="s">
        <v>157</v>
      </c>
      <c r="G1601" t="s">
        <v>94</v>
      </c>
      <c r="H1601">
        <v>31</v>
      </c>
      <c r="I1601" t="s">
        <v>3550</v>
      </c>
      <c r="J1601" t="s">
        <v>79</v>
      </c>
      <c r="K1601" t="s">
        <v>42</v>
      </c>
      <c r="L1601" t="s">
        <v>91</v>
      </c>
      <c r="M1601" t="s">
        <v>95</v>
      </c>
      <c r="N1601" t="s">
        <v>81</v>
      </c>
      <c r="O1601" t="s">
        <v>20</v>
      </c>
      <c r="P1601">
        <v>2.2000000000000002</v>
      </c>
      <c r="Q1601">
        <v>1000</v>
      </c>
      <c r="R1601">
        <v>84</v>
      </c>
      <c r="S1601" t="s">
        <v>78</v>
      </c>
      <c r="T1601" t="s">
        <v>30</v>
      </c>
      <c r="U1601" t="s">
        <v>5590</v>
      </c>
      <c r="V1601" t="s">
        <v>36</v>
      </c>
      <c r="W1601" t="s">
        <v>82</v>
      </c>
      <c r="X1601">
        <v>4</v>
      </c>
    </row>
    <row r="1602" spans="2:24">
      <c r="B1602" t="s">
        <v>1760</v>
      </c>
      <c r="C1602" t="s">
        <v>160</v>
      </c>
      <c r="D1602" t="s">
        <v>55</v>
      </c>
      <c r="E1602" t="s">
        <v>3549</v>
      </c>
      <c r="F1602" t="s">
        <v>157</v>
      </c>
      <c r="G1602" t="s">
        <v>94</v>
      </c>
      <c r="H1602">
        <v>31</v>
      </c>
      <c r="I1602" t="s">
        <v>3550</v>
      </c>
      <c r="J1602" t="s">
        <v>30</v>
      </c>
      <c r="K1602" t="s">
        <v>42</v>
      </c>
      <c r="L1602" t="s">
        <v>91</v>
      </c>
      <c r="M1602" t="s">
        <v>95</v>
      </c>
      <c r="N1602" t="s">
        <v>81</v>
      </c>
      <c r="O1602" t="s">
        <v>20</v>
      </c>
      <c r="P1602">
        <v>2.2000000000000002</v>
      </c>
      <c r="Q1602">
        <v>1000</v>
      </c>
      <c r="R1602">
        <v>84</v>
      </c>
      <c r="S1602" t="s">
        <v>78</v>
      </c>
      <c r="T1602" t="s">
        <v>30</v>
      </c>
      <c r="U1602" t="s">
        <v>5591</v>
      </c>
      <c r="V1602" t="s">
        <v>36</v>
      </c>
      <c r="W1602" t="s">
        <v>82</v>
      </c>
      <c r="X1602">
        <v>4</v>
      </c>
    </row>
    <row r="1603" spans="2:24">
      <c r="B1603" t="s">
        <v>1761</v>
      </c>
      <c r="C1603" t="s">
        <v>160</v>
      </c>
      <c r="D1603" t="s">
        <v>41</v>
      </c>
      <c r="E1603" t="s">
        <v>3549</v>
      </c>
      <c r="F1603" t="s">
        <v>157</v>
      </c>
      <c r="G1603" t="s">
        <v>94</v>
      </c>
      <c r="H1603">
        <v>36</v>
      </c>
      <c r="I1603" t="s">
        <v>3550</v>
      </c>
      <c r="J1603" t="s">
        <v>63</v>
      </c>
      <c r="K1603" t="s">
        <v>43</v>
      </c>
      <c r="L1603" t="s">
        <v>91</v>
      </c>
      <c r="M1603" t="s">
        <v>95</v>
      </c>
      <c r="N1603" t="s">
        <v>81</v>
      </c>
      <c r="O1603" t="s">
        <v>20</v>
      </c>
      <c r="P1603">
        <v>2</v>
      </c>
      <c r="Q1603">
        <v>1200</v>
      </c>
      <c r="R1603">
        <v>81</v>
      </c>
      <c r="S1603" t="s">
        <v>78</v>
      </c>
      <c r="T1603" t="s">
        <v>30</v>
      </c>
      <c r="U1603" t="s">
        <v>5592</v>
      </c>
      <c r="V1603" t="s">
        <v>36</v>
      </c>
      <c r="W1603" t="s">
        <v>82</v>
      </c>
      <c r="X1603">
        <v>4</v>
      </c>
    </row>
    <row r="1604" spans="2:24">
      <c r="B1604" t="s">
        <v>1762</v>
      </c>
      <c r="C1604" t="s">
        <v>160</v>
      </c>
      <c r="D1604" t="s">
        <v>41</v>
      </c>
      <c r="E1604" t="s">
        <v>3549</v>
      </c>
      <c r="F1604" t="s">
        <v>157</v>
      </c>
      <c r="G1604" t="s">
        <v>94</v>
      </c>
      <c r="H1604">
        <v>36</v>
      </c>
      <c r="I1604" t="s">
        <v>3550</v>
      </c>
      <c r="J1604" t="s">
        <v>28</v>
      </c>
      <c r="K1604" t="s">
        <v>43</v>
      </c>
      <c r="L1604" t="s">
        <v>91</v>
      </c>
      <c r="M1604" t="s">
        <v>95</v>
      </c>
      <c r="N1604" t="s">
        <v>81</v>
      </c>
      <c r="O1604" t="s">
        <v>20</v>
      </c>
      <c r="P1604">
        <v>2</v>
      </c>
      <c r="Q1604">
        <v>1200</v>
      </c>
      <c r="R1604">
        <v>81</v>
      </c>
      <c r="S1604" t="s">
        <v>78</v>
      </c>
      <c r="T1604" t="s">
        <v>30</v>
      </c>
      <c r="U1604" t="s">
        <v>5593</v>
      </c>
      <c r="V1604" t="s">
        <v>36</v>
      </c>
      <c r="W1604" t="s">
        <v>82</v>
      </c>
      <c r="X1604">
        <v>4</v>
      </c>
    </row>
    <row r="1605" spans="2:24">
      <c r="B1605" t="s">
        <v>1763</v>
      </c>
      <c r="C1605" t="s">
        <v>160</v>
      </c>
      <c r="D1605" t="s">
        <v>41</v>
      </c>
      <c r="E1605" t="s">
        <v>3549</v>
      </c>
      <c r="F1605" t="s">
        <v>157</v>
      </c>
      <c r="G1605" t="s">
        <v>94</v>
      </c>
      <c r="H1605">
        <v>36</v>
      </c>
      <c r="I1605" t="s">
        <v>3550</v>
      </c>
      <c r="J1605" t="s">
        <v>79</v>
      </c>
      <c r="K1605" t="s">
        <v>43</v>
      </c>
      <c r="L1605" t="s">
        <v>91</v>
      </c>
      <c r="M1605" t="s">
        <v>95</v>
      </c>
      <c r="N1605" t="s">
        <v>81</v>
      </c>
      <c r="O1605" t="s">
        <v>20</v>
      </c>
      <c r="P1605">
        <v>2</v>
      </c>
      <c r="Q1605">
        <v>1200</v>
      </c>
      <c r="R1605">
        <v>81</v>
      </c>
      <c r="S1605" t="s">
        <v>78</v>
      </c>
      <c r="T1605" t="s">
        <v>30</v>
      </c>
      <c r="U1605" t="s">
        <v>5594</v>
      </c>
      <c r="V1605" t="s">
        <v>36</v>
      </c>
      <c r="W1605" t="s">
        <v>82</v>
      </c>
      <c r="X1605">
        <v>4</v>
      </c>
    </row>
    <row r="1606" spans="2:24">
      <c r="B1606" t="s">
        <v>1764</v>
      </c>
      <c r="C1606" t="s">
        <v>160</v>
      </c>
      <c r="D1606" t="s">
        <v>41</v>
      </c>
      <c r="E1606" t="s">
        <v>3549</v>
      </c>
      <c r="F1606" t="s">
        <v>157</v>
      </c>
      <c r="G1606" t="s">
        <v>94</v>
      </c>
      <c r="H1606">
        <v>36</v>
      </c>
      <c r="I1606" t="s">
        <v>3550</v>
      </c>
      <c r="J1606" t="s">
        <v>30</v>
      </c>
      <c r="K1606" t="s">
        <v>43</v>
      </c>
      <c r="L1606" t="s">
        <v>91</v>
      </c>
      <c r="M1606" t="s">
        <v>95</v>
      </c>
      <c r="N1606" t="s">
        <v>81</v>
      </c>
      <c r="O1606" t="s">
        <v>20</v>
      </c>
      <c r="P1606">
        <v>2</v>
      </c>
      <c r="Q1606">
        <v>1200</v>
      </c>
      <c r="R1606">
        <v>81</v>
      </c>
      <c r="S1606" t="s">
        <v>78</v>
      </c>
      <c r="T1606" t="s">
        <v>30</v>
      </c>
      <c r="U1606" t="s">
        <v>5595</v>
      </c>
      <c r="V1606" t="s">
        <v>36</v>
      </c>
      <c r="W1606" t="s">
        <v>82</v>
      </c>
      <c r="X1606">
        <v>4</v>
      </c>
    </row>
    <row r="1607" spans="2:24">
      <c r="B1607" t="s">
        <v>1765</v>
      </c>
      <c r="C1607" t="s">
        <v>160</v>
      </c>
      <c r="D1607" t="s">
        <v>55</v>
      </c>
      <c r="E1607" t="s">
        <v>3549</v>
      </c>
      <c r="F1607" t="s">
        <v>157</v>
      </c>
      <c r="G1607" t="s">
        <v>94</v>
      </c>
      <c r="H1607">
        <v>37</v>
      </c>
      <c r="I1607" t="s">
        <v>3550</v>
      </c>
      <c r="J1607" t="s">
        <v>63</v>
      </c>
      <c r="K1607" t="s">
        <v>42</v>
      </c>
      <c r="L1607" t="s">
        <v>91</v>
      </c>
      <c r="M1607" t="s">
        <v>95</v>
      </c>
      <c r="N1607" t="s">
        <v>81</v>
      </c>
      <c r="O1607" t="s">
        <v>35</v>
      </c>
      <c r="P1607">
        <v>2.9</v>
      </c>
      <c r="Q1607">
        <v>1200</v>
      </c>
      <c r="R1607">
        <v>84</v>
      </c>
      <c r="S1607" t="s">
        <v>78</v>
      </c>
      <c r="T1607" t="s">
        <v>30</v>
      </c>
      <c r="U1607" t="s">
        <v>5596</v>
      </c>
      <c r="V1607" t="s">
        <v>36</v>
      </c>
      <c r="W1607" t="s">
        <v>82</v>
      </c>
      <c r="X1607">
        <v>4</v>
      </c>
    </row>
    <row r="1608" spans="2:24">
      <c r="B1608" t="s">
        <v>1766</v>
      </c>
      <c r="C1608" t="s">
        <v>160</v>
      </c>
      <c r="D1608" t="s">
        <v>55</v>
      </c>
      <c r="E1608" t="s">
        <v>3549</v>
      </c>
      <c r="F1608" t="s">
        <v>157</v>
      </c>
      <c r="G1608" t="s">
        <v>94</v>
      </c>
      <c r="H1608">
        <v>37</v>
      </c>
      <c r="I1608" t="s">
        <v>3550</v>
      </c>
      <c r="J1608" t="s">
        <v>28</v>
      </c>
      <c r="K1608" t="s">
        <v>42</v>
      </c>
      <c r="L1608" t="s">
        <v>91</v>
      </c>
      <c r="M1608" t="s">
        <v>95</v>
      </c>
      <c r="N1608" t="s">
        <v>81</v>
      </c>
      <c r="O1608" t="s">
        <v>35</v>
      </c>
      <c r="P1608">
        <v>2.9</v>
      </c>
      <c r="Q1608">
        <v>1200</v>
      </c>
      <c r="R1608">
        <v>84</v>
      </c>
      <c r="S1608" t="s">
        <v>78</v>
      </c>
      <c r="T1608" t="s">
        <v>30</v>
      </c>
      <c r="U1608" t="s">
        <v>5597</v>
      </c>
      <c r="V1608" t="s">
        <v>36</v>
      </c>
      <c r="W1608" t="s">
        <v>82</v>
      </c>
      <c r="X1608">
        <v>4</v>
      </c>
    </row>
    <row r="1609" spans="2:24">
      <c r="B1609" t="s">
        <v>1767</v>
      </c>
      <c r="C1609" t="s">
        <v>160</v>
      </c>
      <c r="D1609" t="s">
        <v>55</v>
      </c>
      <c r="E1609" t="s">
        <v>3549</v>
      </c>
      <c r="F1609" t="s">
        <v>157</v>
      </c>
      <c r="G1609" t="s">
        <v>94</v>
      </c>
      <c r="H1609">
        <v>37</v>
      </c>
      <c r="I1609" t="s">
        <v>3550</v>
      </c>
      <c r="J1609" t="s">
        <v>79</v>
      </c>
      <c r="K1609" t="s">
        <v>42</v>
      </c>
      <c r="L1609" t="s">
        <v>91</v>
      </c>
      <c r="M1609" t="s">
        <v>95</v>
      </c>
      <c r="N1609" t="s">
        <v>81</v>
      </c>
      <c r="O1609" t="s">
        <v>35</v>
      </c>
      <c r="P1609">
        <v>2.9</v>
      </c>
      <c r="Q1609">
        <v>1200</v>
      </c>
      <c r="R1609">
        <v>84</v>
      </c>
      <c r="S1609" t="s">
        <v>78</v>
      </c>
      <c r="T1609" t="s">
        <v>30</v>
      </c>
      <c r="U1609" t="s">
        <v>5598</v>
      </c>
      <c r="V1609" t="s">
        <v>36</v>
      </c>
      <c r="W1609" t="s">
        <v>82</v>
      </c>
      <c r="X1609">
        <v>4</v>
      </c>
    </row>
    <row r="1610" spans="2:24">
      <c r="B1610" t="s">
        <v>1768</v>
      </c>
      <c r="C1610" t="s">
        <v>160</v>
      </c>
      <c r="D1610" t="s">
        <v>55</v>
      </c>
      <c r="E1610" t="s">
        <v>3549</v>
      </c>
      <c r="F1610" t="s">
        <v>157</v>
      </c>
      <c r="G1610" t="s">
        <v>94</v>
      </c>
      <c r="H1610">
        <v>37</v>
      </c>
      <c r="I1610" t="s">
        <v>3550</v>
      </c>
      <c r="J1610" t="s">
        <v>30</v>
      </c>
      <c r="K1610" t="s">
        <v>42</v>
      </c>
      <c r="L1610" t="s">
        <v>91</v>
      </c>
      <c r="M1610" t="s">
        <v>95</v>
      </c>
      <c r="N1610" t="s">
        <v>81</v>
      </c>
      <c r="O1610" t="s">
        <v>35</v>
      </c>
      <c r="P1610">
        <v>2.9</v>
      </c>
      <c r="Q1610">
        <v>1200</v>
      </c>
      <c r="R1610">
        <v>84</v>
      </c>
      <c r="S1610" t="s">
        <v>78</v>
      </c>
      <c r="T1610" t="s">
        <v>30</v>
      </c>
      <c r="U1610" t="s">
        <v>5599</v>
      </c>
      <c r="V1610" t="s">
        <v>36</v>
      </c>
      <c r="W1610" t="s">
        <v>82</v>
      </c>
      <c r="X1610">
        <v>4</v>
      </c>
    </row>
    <row r="1611" spans="2:24">
      <c r="B1611" t="s">
        <v>1769</v>
      </c>
      <c r="C1611" t="s">
        <v>160</v>
      </c>
      <c r="D1611" t="s">
        <v>55</v>
      </c>
      <c r="E1611" t="s">
        <v>3549</v>
      </c>
      <c r="F1611" t="s">
        <v>157</v>
      </c>
      <c r="G1611" t="s">
        <v>94</v>
      </c>
      <c r="H1611">
        <v>39</v>
      </c>
      <c r="I1611" t="s">
        <v>3550</v>
      </c>
      <c r="J1611" t="s">
        <v>63</v>
      </c>
      <c r="K1611" t="s">
        <v>42</v>
      </c>
      <c r="L1611" t="s">
        <v>91</v>
      </c>
      <c r="M1611" t="s">
        <v>95</v>
      </c>
      <c r="N1611" t="s">
        <v>81</v>
      </c>
      <c r="O1611" t="s">
        <v>35</v>
      </c>
      <c r="P1611">
        <v>2.9</v>
      </c>
      <c r="Q1611">
        <v>1200</v>
      </c>
      <c r="R1611">
        <v>87</v>
      </c>
      <c r="S1611" t="s">
        <v>78</v>
      </c>
      <c r="T1611" t="s">
        <v>30</v>
      </c>
      <c r="U1611" t="s">
        <v>5600</v>
      </c>
      <c r="V1611" t="s">
        <v>36</v>
      </c>
      <c r="W1611" t="s">
        <v>82</v>
      </c>
      <c r="X1611">
        <v>4</v>
      </c>
    </row>
    <row r="1612" spans="2:24">
      <c r="B1612" t="s">
        <v>1770</v>
      </c>
      <c r="C1612" t="s">
        <v>160</v>
      </c>
      <c r="D1612" t="s">
        <v>55</v>
      </c>
      <c r="E1612" t="s">
        <v>3549</v>
      </c>
      <c r="F1612" t="s">
        <v>157</v>
      </c>
      <c r="G1612" t="s">
        <v>94</v>
      </c>
      <c r="H1612">
        <v>39</v>
      </c>
      <c r="I1612" t="s">
        <v>3550</v>
      </c>
      <c r="J1612" t="s">
        <v>28</v>
      </c>
      <c r="K1612" t="s">
        <v>42</v>
      </c>
      <c r="L1612" t="s">
        <v>91</v>
      </c>
      <c r="M1612" t="s">
        <v>95</v>
      </c>
      <c r="N1612" t="s">
        <v>81</v>
      </c>
      <c r="O1612" t="s">
        <v>35</v>
      </c>
      <c r="P1612">
        <v>2.9</v>
      </c>
      <c r="Q1612">
        <v>1200</v>
      </c>
      <c r="R1612">
        <v>87</v>
      </c>
      <c r="S1612" t="s">
        <v>78</v>
      </c>
      <c r="T1612" t="s">
        <v>30</v>
      </c>
      <c r="U1612" t="s">
        <v>5601</v>
      </c>
      <c r="V1612" t="s">
        <v>36</v>
      </c>
      <c r="W1612" t="s">
        <v>82</v>
      </c>
      <c r="X1612">
        <v>4</v>
      </c>
    </row>
    <row r="1613" spans="2:24">
      <c r="B1613" t="s">
        <v>1771</v>
      </c>
      <c r="C1613" t="s">
        <v>160</v>
      </c>
      <c r="D1613" t="s">
        <v>55</v>
      </c>
      <c r="E1613" t="s">
        <v>3549</v>
      </c>
      <c r="F1613" t="s">
        <v>157</v>
      </c>
      <c r="G1613" t="s">
        <v>94</v>
      </c>
      <c r="H1613">
        <v>39</v>
      </c>
      <c r="I1613" t="s">
        <v>3550</v>
      </c>
      <c r="J1613" t="s">
        <v>79</v>
      </c>
      <c r="K1613" t="s">
        <v>42</v>
      </c>
      <c r="L1613" t="s">
        <v>91</v>
      </c>
      <c r="M1613" t="s">
        <v>95</v>
      </c>
      <c r="N1613" t="s">
        <v>81</v>
      </c>
      <c r="O1613" t="s">
        <v>35</v>
      </c>
      <c r="P1613">
        <v>2.9</v>
      </c>
      <c r="Q1613">
        <v>1200</v>
      </c>
      <c r="R1613">
        <v>87</v>
      </c>
      <c r="S1613" t="s">
        <v>78</v>
      </c>
      <c r="T1613" t="s">
        <v>30</v>
      </c>
      <c r="U1613" t="s">
        <v>5602</v>
      </c>
      <c r="V1613" t="s">
        <v>36</v>
      </c>
      <c r="W1613" t="s">
        <v>82</v>
      </c>
      <c r="X1613">
        <v>4</v>
      </c>
    </row>
    <row r="1614" spans="2:24">
      <c r="B1614" t="s">
        <v>1772</v>
      </c>
      <c r="C1614" t="s">
        <v>160</v>
      </c>
      <c r="D1614" t="s">
        <v>55</v>
      </c>
      <c r="E1614" t="s">
        <v>3549</v>
      </c>
      <c r="F1614" t="s">
        <v>157</v>
      </c>
      <c r="G1614" t="s">
        <v>94</v>
      </c>
      <c r="H1614">
        <v>39</v>
      </c>
      <c r="I1614" t="s">
        <v>3550</v>
      </c>
      <c r="J1614" t="s">
        <v>30</v>
      </c>
      <c r="K1614" t="s">
        <v>42</v>
      </c>
      <c r="L1614" t="s">
        <v>91</v>
      </c>
      <c r="M1614" t="s">
        <v>95</v>
      </c>
      <c r="N1614" t="s">
        <v>81</v>
      </c>
      <c r="O1614" t="s">
        <v>35</v>
      </c>
      <c r="P1614">
        <v>2.9</v>
      </c>
      <c r="Q1614">
        <v>1200</v>
      </c>
      <c r="R1614">
        <v>87</v>
      </c>
      <c r="S1614" t="s">
        <v>78</v>
      </c>
      <c r="T1614" t="s">
        <v>30</v>
      </c>
      <c r="U1614" t="s">
        <v>5603</v>
      </c>
      <c r="V1614" t="s">
        <v>36</v>
      </c>
      <c r="W1614" t="s">
        <v>82</v>
      </c>
      <c r="X1614">
        <v>4</v>
      </c>
    </row>
    <row r="1615" spans="2:24">
      <c r="B1615" t="s">
        <v>1773</v>
      </c>
      <c r="C1615" t="s">
        <v>160</v>
      </c>
      <c r="D1615" t="s">
        <v>41</v>
      </c>
      <c r="E1615" t="s">
        <v>3549</v>
      </c>
      <c r="F1615" t="s">
        <v>157</v>
      </c>
      <c r="G1615" t="s">
        <v>96</v>
      </c>
      <c r="H1615">
        <v>18</v>
      </c>
      <c r="I1615" t="s">
        <v>3550</v>
      </c>
      <c r="J1615" t="s">
        <v>63</v>
      </c>
      <c r="K1615" t="s">
        <v>43</v>
      </c>
      <c r="L1615" t="s">
        <v>91</v>
      </c>
      <c r="M1615" t="s">
        <v>92</v>
      </c>
      <c r="N1615" t="s">
        <v>80</v>
      </c>
      <c r="O1615" t="s">
        <v>3552</v>
      </c>
      <c r="P1615">
        <v>1.7</v>
      </c>
      <c r="Q1615">
        <v>600</v>
      </c>
      <c r="R1615">
        <v>78</v>
      </c>
      <c r="S1615" t="s">
        <v>78</v>
      </c>
      <c r="T1615" t="s">
        <v>30</v>
      </c>
      <c r="U1615" t="s">
        <v>5604</v>
      </c>
      <c r="V1615" t="s">
        <v>36</v>
      </c>
      <c r="W1615" t="s">
        <v>82</v>
      </c>
      <c r="X1615">
        <v>4</v>
      </c>
    </row>
    <row r="1616" spans="2:24">
      <c r="B1616" t="s">
        <v>1774</v>
      </c>
      <c r="C1616" t="s">
        <v>160</v>
      </c>
      <c r="D1616" t="s">
        <v>41</v>
      </c>
      <c r="E1616" t="s">
        <v>3549</v>
      </c>
      <c r="F1616" t="s">
        <v>157</v>
      </c>
      <c r="G1616" t="s">
        <v>96</v>
      </c>
      <c r="H1616">
        <v>18</v>
      </c>
      <c r="I1616" t="s">
        <v>3550</v>
      </c>
      <c r="J1616" t="s">
        <v>28</v>
      </c>
      <c r="K1616" t="s">
        <v>43</v>
      </c>
      <c r="L1616" t="s">
        <v>91</v>
      </c>
      <c r="M1616" t="s">
        <v>92</v>
      </c>
      <c r="N1616" t="s">
        <v>80</v>
      </c>
      <c r="O1616" t="s">
        <v>3552</v>
      </c>
      <c r="P1616">
        <v>1.7</v>
      </c>
      <c r="Q1616">
        <v>600</v>
      </c>
      <c r="R1616">
        <v>78</v>
      </c>
      <c r="S1616" t="s">
        <v>78</v>
      </c>
      <c r="T1616" t="s">
        <v>30</v>
      </c>
      <c r="U1616" t="s">
        <v>5605</v>
      </c>
      <c r="V1616" t="s">
        <v>36</v>
      </c>
      <c r="W1616" t="s">
        <v>82</v>
      </c>
      <c r="X1616">
        <v>4</v>
      </c>
    </row>
    <row r="1617" spans="2:24">
      <c r="B1617" t="s">
        <v>1775</v>
      </c>
      <c r="C1617" t="s">
        <v>160</v>
      </c>
      <c r="D1617" t="s">
        <v>41</v>
      </c>
      <c r="E1617" t="s">
        <v>3549</v>
      </c>
      <c r="F1617" t="s">
        <v>157</v>
      </c>
      <c r="G1617" t="s">
        <v>96</v>
      </c>
      <c r="H1617">
        <v>18</v>
      </c>
      <c r="I1617" t="s">
        <v>3550</v>
      </c>
      <c r="J1617" t="s">
        <v>79</v>
      </c>
      <c r="K1617" t="s">
        <v>43</v>
      </c>
      <c r="L1617" t="s">
        <v>91</v>
      </c>
      <c r="M1617" t="s">
        <v>92</v>
      </c>
      <c r="N1617" t="s">
        <v>80</v>
      </c>
      <c r="O1617" t="s">
        <v>3552</v>
      </c>
      <c r="P1617">
        <v>1.7</v>
      </c>
      <c r="Q1617">
        <v>600</v>
      </c>
      <c r="R1617">
        <v>78</v>
      </c>
      <c r="S1617" t="s">
        <v>78</v>
      </c>
      <c r="T1617" t="s">
        <v>30</v>
      </c>
      <c r="U1617" t="s">
        <v>5606</v>
      </c>
      <c r="V1617" t="s">
        <v>36</v>
      </c>
      <c r="W1617" t="s">
        <v>82</v>
      </c>
      <c r="X1617">
        <v>4</v>
      </c>
    </row>
    <row r="1618" spans="2:24">
      <c r="B1618" t="s">
        <v>1776</v>
      </c>
      <c r="C1618" t="s">
        <v>160</v>
      </c>
      <c r="D1618" t="s">
        <v>41</v>
      </c>
      <c r="E1618" t="s">
        <v>3549</v>
      </c>
      <c r="F1618" t="s">
        <v>157</v>
      </c>
      <c r="G1618" t="s">
        <v>96</v>
      </c>
      <c r="H1618">
        <v>18</v>
      </c>
      <c r="I1618" t="s">
        <v>3550</v>
      </c>
      <c r="J1618" t="s">
        <v>30</v>
      </c>
      <c r="K1618" t="s">
        <v>43</v>
      </c>
      <c r="L1618" t="s">
        <v>91</v>
      </c>
      <c r="M1618" t="s">
        <v>92</v>
      </c>
      <c r="N1618" t="s">
        <v>80</v>
      </c>
      <c r="O1618" t="s">
        <v>3552</v>
      </c>
      <c r="P1618">
        <v>1.7</v>
      </c>
      <c r="Q1618">
        <v>600</v>
      </c>
      <c r="R1618">
        <v>78</v>
      </c>
      <c r="S1618" t="s">
        <v>78</v>
      </c>
      <c r="T1618" t="s">
        <v>30</v>
      </c>
      <c r="U1618" t="s">
        <v>5607</v>
      </c>
      <c r="V1618" t="s">
        <v>36</v>
      </c>
      <c r="W1618" t="s">
        <v>82</v>
      </c>
      <c r="X1618">
        <v>4</v>
      </c>
    </row>
    <row r="1619" spans="2:24">
      <c r="B1619" t="s">
        <v>1777</v>
      </c>
      <c r="C1619" t="s">
        <v>160</v>
      </c>
      <c r="D1619" t="s">
        <v>55</v>
      </c>
      <c r="E1619" t="s">
        <v>3549</v>
      </c>
      <c r="F1619" t="s">
        <v>157</v>
      </c>
      <c r="G1619" t="s">
        <v>96</v>
      </c>
      <c r="H1619">
        <v>19</v>
      </c>
      <c r="I1619" t="s">
        <v>3550</v>
      </c>
      <c r="J1619" t="s">
        <v>63</v>
      </c>
      <c r="K1619" t="s">
        <v>42</v>
      </c>
      <c r="L1619" t="s">
        <v>91</v>
      </c>
      <c r="M1619" t="s">
        <v>92</v>
      </c>
      <c r="N1619" t="s">
        <v>80</v>
      </c>
      <c r="O1619" t="s">
        <v>20</v>
      </c>
      <c r="P1619">
        <v>0.8</v>
      </c>
      <c r="Q1619">
        <v>600</v>
      </c>
      <c r="R1619">
        <v>81</v>
      </c>
      <c r="S1619" t="s">
        <v>78</v>
      </c>
      <c r="T1619" t="s">
        <v>30</v>
      </c>
      <c r="U1619" t="s">
        <v>5608</v>
      </c>
      <c r="V1619" t="s">
        <v>36</v>
      </c>
      <c r="W1619" t="s">
        <v>82</v>
      </c>
      <c r="X1619">
        <v>4</v>
      </c>
    </row>
    <row r="1620" spans="2:24">
      <c r="B1620" t="s">
        <v>1778</v>
      </c>
      <c r="C1620" t="s">
        <v>160</v>
      </c>
      <c r="D1620" t="s">
        <v>55</v>
      </c>
      <c r="E1620" t="s">
        <v>3549</v>
      </c>
      <c r="F1620" t="s">
        <v>157</v>
      </c>
      <c r="G1620" t="s">
        <v>96</v>
      </c>
      <c r="H1620">
        <v>19</v>
      </c>
      <c r="I1620" t="s">
        <v>3550</v>
      </c>
      <c r="J1620" t="s">
        <v>28</v>
      </c>
      <c r="K1620" t="s">
        <v>42</v>
      </c>
      <c r="L1620" t="s">
        <v>91</v>
      </c>
      <c r="M1620" t="s">
        <v>92</v>
      </c>
      <c r="N1620" t="s">
        <v>80</v>
      </c>
      <c r="O1620" t="s">
        <v>20</v>
      </c>
      <c r="P1620">
        <v>0.8</v>
      </c>
      <c r="Q1620">
        <v>600</v>
      </c>
      <c r="R1620">
        <v>81</v>
      </c>
      <c r="S1620" t="s">
        <v>78</v>
      </c>
      <c r="T1620" t="s">
        <v>30</v>
      </c>
      <c r="U1620" t="s">
        <v>5609</v>
      </c>
      <c r="V1620" t="s">
        <v>36</v>
      </c>
      <c r="W1620" t="s">
        <v>82</v>
      </c>
      <c r="X1620">
        <v>4</v>
      </c>
    </row>
    <row r="1621" spans="2:24">
      <c r="B1621" t="s">
        <v>1779</v>
      </c>
      <c r="C1621" t="s">
        <v>160</v>
      </c>
      <c r="D1621" t="s">
        <v>55</v>
      </c>
      <c r="E1621" t="s">
        <v>3549</v>
      </c>
      <c r="F1621" t="s">
        <v>157</v>
      </c>
      <c r="G1621" t="s">
        <v>96</v>
      </c>
      <c r="H1621">
        <v>19</v>
      </c>
      <c r="I1621" t="s">
        <v>3550</v>
      </c>
      <c r="J1621" t="s">
        <v>79</v>
      </c>
      <c r="K1621" t="s">
        <v>42</v>
      </c>
      <c r="L1621" t="s">
        <v>91</v>
      </c>
      <c r="M1621" t="s">
        <v>92</v>
      </c>
      <c r="N1621" t="s">
        <v>80</v>
      </c>
      <c r="O1621" t="s">
        <v>20</v>
      </c>
      <c r="P1621">
        <v>0.8</v>
      </c>
      <c r="Q1621">
        <v>600</v>
      </c>
      <c r="R1621">
        <v>81</v>
      </c>
      <c r="S1621" t="s">
        <v>78</v>
      </c>
      <c r="T1621" t="s">
        <v>30</v>
      </c>
      <c r="U1621" t="s">
        <v>5610</v>
      </c>
      <c r="V1621" t="s">
        <v>36</v>
      </c>
      <c r="W1621" t="s">
        <v>82</v>
      </c>
      <c r="X1621">
        <v>4</v>
      </c>
    </row>
    <row r="1622" spans="2:24">
      <c r="B1622" t="s">
        <v>1780</v>
      </c>
      <c r="C1622" t="s">
        <v>160</v>
      </c>
      <c r="D1622" t="s">
        <v>55</v>
      </c>
      <c r="E1622" t="s">
        <v>3549</v>
      </c>
      <c r="F1622" t="s">
        <v>157</v>
      </c>
      <c r="G1622" t="s">
        <v>96</v>
      </c>
      <c r="H1622">
        <v>19</v>
      </c>
      <c r="I1622" t="s">
        <v>3550</v>
      </c>
      <c r="J1622" t="s">
        <v>30</v>
      </c>
      <c r="K1622" t="s">
        <v>42</v>
      </c>
      <c r="L1622" t="s">
        <v>91</v>
      </c>
      <c r="M1622" t="s">
        <v>92</v>
      </c>
      <c r="N1622" t="s">
        <v>80</v>
      </c>
      <c r="O1622" t="s">
        <v>20</v>
      </c>
      <c r="P1622">
        <v>0.8</v>
      </c>
      <c r="Q1622">
        <v>600</v>
      </c>
      <c r="R1622">
        <v>81</v>
      </c>
      <c r="S1622" t="s">
        <v>78</v>
      </c>
      <c r="T1622" t="s">
        <v>30</v>
      </c>
      <c r="U1622" t="s">
        <v>5611</v>
      </c>
      <c r="V1622" t="s">
        <v>36</v>
      </c>
      <c r="W1622" t="s">
        <v>82</v>
      </c>
      <c r="X1622">
        <v>4</v>
      </c>
    </row>
    <row r="1623" spans="2:24">
      <c r="B1623" t="s">
        <v>1781</v>
      </c>
      <c r="C1623" t="s">
        <v>160</v>
      </c>
      <c r="D1623" t="s">
        <v>41</v>
      </c>
      <c r="E1623" t="s">
        <v>3549</v>
      </c>
      <c r="F1623" t="s">
        <v>157</v>
      </c>
      <c r="G1623" t="s">
        <v>96</v>
      </c>
      <c r="H1623">
        <v>24</v>
      </c>
      <c r="I1623" t="s">
        <v>3550</v>
      </c>
      <c r="J1623" t="s">
        <v>63</v>
      </c>
      <c r="K1623" t="s">
        <v>43</v>
      </c>
      <c r="L1623" t="s">
        <v>91</v>
      </c>
      <c r="M1623" t="s">
        <v>92</v>
      </c>
      <c r="N1623" t="s">
        <v>80</v>
      </c>
      <c r="O1623" t="s">
        <v>3552</v>
      </c>
      <c r="P1623">
        <v>1.7</v>
      </c>
      <c r="Q1623">
        <v>800</v>
      </c>
      <c r="R1623">
        <v>78</v>
      </c>
      <c r="S1623" t="s">
        <v>78</v>
      </c>
      <c r="T1623" t="s">
        <v>30</v>
      </c>
      <c r="U1623" t="s">
        <v>5612</v>
      </c>
      <c r="V1623" t="s">
        <v>36</v>
      </c>
      <c r="W1623" t="s">
        <v>82</v>
      </c>
      <c r="X1623">
        <v>4</v>
      </c>
    </row>
    <row r="1624" spans="2:24">
      <c r="B1624" t="s">
        <v>1782</v>
      </c>
      <c r="C1624" t="s">
        <v>160</v>
      </c>
      <c r="D1624" t="s">
        <v>41</v>
      </c>
      <c r="E1624" t="s">
        <v>3549</v>
      </c>
      <c r="F1624" t="s">
        <v>157</v>
      </c>
      <c r="G1624" t="s">
        <v>96</v>
      </c>
      <c r="H1624">
        <v>24</v>
      </c>
      <c r="I1624" t="s">
        <v>3550</v>
      </c>
      <c r="J1624" t="s">
        <v>28</v>
      </c>
      <c r="K1624" t="s">
        <v>43</v>
      </c>
      <c r="L1624" t="s">
        <v>91</v>
      </c>
      <c r="M1624" t="s">
        <v>92</v>
      </c>
      <c r="N1624" t="s">
        <v>80</v>
      </c>
      <c r="O1624" t="s">
        <v>3552</v>
      </c>
      <c r="P1624">
        <v>1.7</v>
      </c>
      <c r="Q1624">
        <v>800</v>
      </c>
      <c r="R1624">
        <v>78</v>
      </c>
      <c r="S1624" t="s">
        <v>78</v>
      </c>
      <c r="T1624" t="s">
        <v>30</v>
      </c>
      <c r="U1624" t="s">
        <v>5613</v>
      </c>
      <c r="V1624" t="s">
        <v>36</v>
      </c>
      <c r="W1624" t="s">
        <v>82</v>
      </c>
      <c r="X1624">
        <v>4</v>
      </c>
    </row>
    <row r="1625" spans="2:24">
      <c r="B1625" t="s">
        <v>1783</v>
      </c>
      <c r="C1625" t="s">
        <v>160</v>
      </c>
      <c r="D1625" t="s">
        <v>41</v>
      </c>
      <c r="E1625" t="s">
        <v>3549</v>
      </c>
      <c r="F1625" t="s">
        <v>157</v>
      </c>
      <c r="G1625" t="s">
        <v>96</v>
      </c>
      <c r="H1625">
        <v>24</v>
      </c>
      <c r="I1625" t="s">
        <v>3550</v>
      </c>
      <c r="J1625" t="s">
        <v>79</v>
      </c>
      <c r="K1625" t="s">
        <v>43</v>
      </c>
      <c r="L1625" t="s">
        <v>91</v>
      </c>
      <c r="M1625" t="s">
        <v>92</v>
      </c>
      <c r="N1625" t="s">
        <v>80</v>
      </c>
      <c r="O1625" t="s">
        <v>3552</v>
      </c>
      <c r="P1625">
        <v>1.7</v>
      </c>
      <c r="Q1625">
        <v>800</v>
      </c>
      <c r="R1625">
        <v>78</v>
      </c>
      <c r="S1625" t="s">
        <v>78</v>
      </c>
      <c r="T1625" t="s">
        <v>30</v>
      </c>
      <c r="U1625" t="s">
        <v>5614</v>
      </c>
      <c r="V1625" t="s">
        <v>36</v>
      </c>
      <c r="W1625" t="s">
        <v>82</v>
      </c>
      <c r="X1625">
        <v>4</v>
      </c>
    </row>
    <row r="1626" spans="2:24">
      <c r="B1626" t="s">
        <v>1784</v>
      </c>
      <c r="C1626" t="s">
        <v>160</v>
      </c>
      <c r="D1626" t="s">
        <v>41</v>
      </c>
      <c r="E1626" t="s">
        <v>3549</v>
      </c>
      <c r="F1626" t="s">
        <v>157</v>
      </c>
      <c r="G1626" t="s">
        <v>96</v>
      </c>
      <c r="H1626">
        <v>24</v>
      </c>
      <c r="I1626" t="s">
        <v>3550</v>
      </c>
      <c r="J1626" t="s">
        <v>30</v>
      </c>
      <c r="K1626" t="s">
        <v>43</v>
      </c>
      <c r="L1626" t="s">
        <v>91</v>
      </c>
      <c r="M1626" t="s">
        <v>92</v>
      </c>
      <c r="N1626" t="s">
        <v>80</v>
      </c>
      <c r="O1626" t="s">
        <v>3552</v>
      </c>
      <c r="P1626">
        <v>1.7</v>
      </c>
      <c r="Q1626">
        <v>800</v>
      </c>
      <c r="R1626">
        <v>78</v>
      </c>
      <c r="S1626" t="s">
        <v>78</v>
      </c>
      <c r="T1626" t="s">
        <v>30</v>
      </c>
      <c r="U1626" t="s">
        <v>5615</v>
      </c>
      <c r="V1626" t="s">
        <v>36</v>
      </c>
      <c r="W1626" t="s">
        <v>82</v>
      </c>
      <c r="X1626">
        <v>4</v>
      </c>
    </row>
    <row r="1627" spans="2:24">
      <c r="B1627" t="s">
        <v>1785</v>
      </c>
      <c r="C1627" t="s">
        <v>160</v>
      </c>
      <c r="D1627" t="s">
        <v>55</v>
      </c>
      <c r="E1627" t="s">
        <v>3549</v>
      </c>
      <c r="F1627" t="s">
        <v>157</v>
      </c>
      <c r="G1627" t="s">
        <v>96</v>
      </c>
      <c r="H1627">
        <v>25</v>
      </c>
      <c r="I1627" t="s">
        <v>3550</v>
      </c>
      <c r="J1627" t="s">
        <v>63</v>
      </c>
      <c r="K1627" t="s">
        <v>42</v>
      </c>
      <c r="L1627" t="s">
        <v>91</v>
      </c>
      <c r="M1627" t="s">
        <v>92</v>
      </c>
      <c r="N1627" t="s">
        <v>80</v>
      </c>
      <c r="O1627" t="s">
        <v>20</v>
      </c>
      <c r="P1627">
        <v>1.7</v>
      </c>
      <c r="Q1627">
        <v>800</v>
      </c>
      <c r="R1627">
        <v>81</v>
      </c>
      <c r="S1627" t="s">
        <v>78</v>
      </c>
      <c r="T1627" t="s">
        <v>30</v>
      </c>
      <c r="U1627" t="s">
        <v>5616</v>
      </c>
      <c r="V1627" t="s">
        <v>36</v>
      </c>
      <c r="W1627" t="s">
        <v>82</v>
      </c>
      <c r="X1627">
        <v>4</v>
      </c>
    </row>
    <row r="1628" spans="2:24">
      <c r="B1628" t="s">
        <v>1786</v>
      </c>
      <c r="C1628" t="s">
        <v>160</v>
      </c>
      <c r="D1628" t="s">
        <v>55</v>
      </c>
      <c r="E1628" t="s">
        <v>3549</v>
      </c>
      <c r="F1628" t="s">
        <v>157</v>
      </c>
      <c r="G1628" t="s">
        <v>96</v>
      </c>
      <c r="H1628">
        <v>25</v>
      </c>
      <c r="I1628" t="s">
        <v>3550</v>
      </c>
      <c r="J1628" t="s">
        <v>28</v>
      </c>
      <c r="K1628" t="s">
        <v>42</v>
      </c>
      <c r="L1628" t="s">
        <v>91</v>
      </c>
      <c r="M1628" t="s">
        <v>92</v>
      </c>
      <c r="N1628" t="s">
        <v>80</v>
      </c>
      <c r="O1628" t="s">
        <v>20</v>
      </c>
      <c r="P1628">
        <v>1.7</v>
      </c>
      <c r="Q1628">
        <v>800</v>
      </c>
      <c r="R1628">
        <v>81</v>
      </c>
      <c r="S1628" t="s">
        <v>78</v>
      </c>
      <c r="T1628" t="s">
        <v>30</v>
      </c>
      <c r="U1628" t="s">
        <v>5617</v>
      </c>
      <c r="V1628" t="s">
        <v>36</v>
      </c>
      <c r="W1628" t="s">
        <v>82</v>
      </c>
      <c r="X1628">
        <v>4</v>
      </c>
    </row>
    <row r="1629" spans="2:24">
      <c r="B1629" t="s">
        <v>1787</v>
      </c>
      <c r="C1629" t="s">
        <v>160</v>
      </c>
      <c r="D1629" t="s">
        <v>55</v>
      </c>
      <c r="E1629" t="s">
        <v>3549</v>
      </c>
      <c r="F1629" t="s">
        <v>157</v>
      </c>
      <c r="G1629" t="s">
        <v>96</v>
      </c>
      <c r="H1629">
        <v>25</v>
      </c>
      <c r="I1629" t="s">
        <v>3550</v>
      </c>
      <c r="J1629" t="s">
        <v>79</v>
      </c>
      <c r="K1629" t="s">
        <v>42</v>
      </c>
      <c r="L1629" t="s">
        <v>91</v>
      </c>
      <c r="M1629" t="s">
        <v>92</v>
      </c>
      <c r="N1629" t="s">
        <v>80</v>
      </c>
      <c r="O1629" t="s">
        <v>20</v>
      </c>
      <c r="P1629">
        <v>1.7</v>
      </c>
      <c r="Q1629">
        <v>800</v>
      </c>
      <c r="R1629">
        <v>81</v>
      </c>
      <c r="S1629" t="s">
        <v>78</v>
      </c>
      <c r="T1629" t="s">
        <v>30</v>
      </c>
      <c r="U1629" t="s">
        <v>5618</v>
      </c>
      <c r="V1629" t="s">
        <v>36</v>
      </c>
      <c r="W1629" t="s">
        <v>82</v>
      </c>
      <c r="X1629">
        <v>4</v>
      </c>
    </row>
    <row r="1630" spans="2:24">
      <c r="B1630" t="s">
        <v>1788</v>
      </c>
      <c r="C1630" t="s">
        <v>160</v>
      </c>
      <c r="D1630" t="s">
        <v>55</v>
      </c>
      <c r="E1630" t="s">
        <v>3549</v>
      </c>
      <c r="F1630" t="s">
        <v>157</v>
      </c>
      <c r="G1630" t="s">
        <v>96</v>
      </c>
      <c r="H1630">
        <v>25</v>
      </c>
      <c r="I1630" t="s">
        <v>3550</v>
      </c>
      <c r="J1630" t="s">
        <v>30</v>
      </c>
      <c r="K1630" t="s">
        <v>42</v>
      </c>
      <c r="L1630" t="s">
        <v>91</v>
      </c>
      <c r="M1630" t="s">
        <v>92</v>
      </c>
      <c r="N1630" t="s">
        <v>80</v>
      </c>
      <c r="O1630" t="s">
        <v>20</v>
      </c>
      <c r="P1630">
        <v>1.7</v>
      </c>
      <c r="Q1630">
        <v>800</v>
      </c>
      <c r="R1630">
        <v>81</v>
      </c>
      <c r="S1630" t="s">
        <v>78</v>
      </c>
      <c r="T1630" t="s">
        <v>30</v>
      </c>
      <c r="U1630" t="s">
        <v>5619</v>
      </c>
      <c r="V1630" t="s">
        <v>36</v>
      </c>
      <c r="W1630" t="s">
        <v>82</v>
      </c>
      <c r="X1630">
        <v>4</v>
      </c>
    </row>
    <row r="1631" spans="2:24">
      <c r="B1631" t="s">
        <v>1789</v>
      </c>
      <c r="C1631" t="s">
        <v>160</v>
      </c>
      <c r="D1631" t="s">
        <v>41</v>
      </c>
      <c r="E1631" t="s">
        <v>3549</v>
      </c>
      <c r="F1631" t="s">
        <v>157</v>
      </c>
      <c r="G1631" t="s">
        <v>96</v>
      </c>
      <c r="H1631">
        <v>30</v>
      </c>
      <c r="I1631" t="s">
        <v>3550</v>
      </c>
      <c r="J1631" t="s">
        <v>63</v>
      </c>
      <c r="K1631" t="s">
        <v>43</v>
      </c>
      <c r="L1631" t="s">
        <v>91</v>
      </c>
      <c r="M1631" t="s">
        <v>92</v>
      </c>
      <c r="N1631" t="s">
        <v>80</v>
      </c>
      <c r="O1631" t="s">
        <v>20</v>
      </c>
      <c r="P1631">
        <v>2</v>
      </c>
      <c r="Q1631">
        <v>1000</v>
      </c>
      <c r="R1631">
        <v>81</v>
      </c>
      <c r="S1631" t="s">
        <v>78</v>
      </c>
      <c r="T1631" t="s">
        <v>30</v>
      </c>
      <c r="U1631" t="s">
        <v>5620</v>
      </c>
      <c r="V1631" t="s">
        <v>36</v>
      </c>
      <c r="W1631" t="s">
        <v>82</v>
      </c>
      <c r="X1631">
        <v>4</v>
      </c>
    </row>
    <row r="1632" spans="2:24">
      <c r="B1632" t="s">
        <v>1790</v>
      </c>
      <c r="C1632" t="s">
        <v>160</v>
      </c>
      <c r="D1632" t="s">
        <v>41</v>
      </c>
      <c r="E1632" t="s">
        <v>3549</v>
      </c>
      <c r="F1632" t="s">
        <v>157</v>
      </c>
      <c r="G1632" t="s">
        <v>96</v>
      </c>
      <c r="H1632">
        <v>30</v>
      </c>
      <c r="I1632" t="s">
        <v>3550</v>
      </c>
      <c r="J1632" t="s">
        <v>28</v>
      </c>
      <c r="K1632" t="s">
        <v>43</v>
      </c>
      <c r="L1632" t="s">
        <v>91</v>
      </c>
      <c r="M1632" t="s">
        <v>92</v>
      </c>
      <c r="N1632" t="s">
        <v>80</v>
      </c>
      <c r="O1632" t="s">
        <v>20</v>
      </c>
      <c r="P1632">
        <v>2</v>
      </c>
      <c r="Q1632">
        <v>1000</v>
      </c>
      <c r="R1632">
        <v>81</v>
      </c>
      <c r="S1632" t="s">
        <v>78</v>
      </c>
      <c r="T1632" t="s">
        <v>30</v>
      </c>
      <c r="U1632" t="s">
        <v>5621</v>
      </c>
      <c r="V1632" t="s">
        <v>36</v>
      </c>
      <c r="W1632" t="s">
        <v>82</v>
      </c>
      <c r="X1632">
        <v>4</v>
      </c>
    </row>
    <row r="1633" spans="2:24">
      <c r="B1633" t="s">
        <v>1791</v>
      </c>
      <c r="C1633" t="s">
        <v>160</v>
      </c>
      <c r="D1633" t="s">
        <v>41</v>
      </c>
      <c r="E1633" t="s">
        <v>3549</v>
      </c>
      <c r="F1633" t="s">
        <v>157</v>
      </c>
      <c r="G1633" t="s">
        <v>96</v>
      </c>
      <c r="H1633">
        <v>30</v>
      </c>
      <c r="I1633" t="s">
        <v>3550</v>
      </c>
      <c r="J1633" t="s">
        <v>79</v>
      </c>
      <c r="K1633" t="s">
        <v>43</v>
      </c>
      <c r="L1633" t="s">
        <v>91</v>
      </c>
      <c r="M1633" t="s">
        <v>92</v>
      </c>
      <c r="N1633" t="s">
        <v>80</v>
      </c>
      <c r="O1633" t="s">
        <v>20</v>
      </c>
      <c r="P1633">
        <v>2</v>
      </c>
      <c r="Q1633">
        <v>1000</v>
      </c>
      <c r="R1633">
        <v>81</v>
      </c>
      <c r="S1633" t="s">
        <v>78</v>
      </c>
      <c r="T1633" t="s">
        <v>30</v>
      </c>
      <c r="U1633" t="s">
        <v>5622</v>
      </c>
      <c r="V1633" t="s">
        <v>36</v>
      </c>
      <c r="W1633" t="s">
        <v>82</v>
      </c>
      <c r="X1633">
        <v>4</v>
      </c>
    </row>
    <row r="1634" spans="2:24">
      <c r="B1634" t="s">
        <v>1792</v>
      </c>
      <c r="C1634" t="s">
        <v>160</v>
      </c>
      <c r="D1634" t="s">
        <v>41</v>
      </c>
      <c r="E1634" t="s">
        <v>3549</v>
      </c>
      <c r="F1634" t="s">
        <v>157</v>
      </c>
      <c r="G1634" t="s">
        <v>96</v>
      </c>
      <c r="H1634">
        <v>30</v>
      </c>
      <c r="I1634" t="s">
        <v>3550</v>
      </c>
      <c r="J1634" t="s">
        <v>30</v>
      </c>
      <c r="K1634" t="s">
        <v>43</v>
      </c>
      <c r="L1634" t="s">
        <v>91</v>
      </c>
      <c r="M1634" t="s">
        <v>92</v>
      </c>
      <c r="N1634" t="s">
        <v>80</v>
      </c>
      <c r="O1634" t="s">
        <v>20</v>
      </c>
      <c r="P1634">
        <v>2</v>
      </c>
      <c r="Q1634">
        <v>1000</v>
      </c>
      <c r="R1634">
        <v>81</v>
      </c>
      <c r="S1634" t="s">
        <v>78</v>
      </c>
      <c r="T1634" t="s">
        <v>30</v>
      </c>
      <c r="U1634" t="s">
        <v>5623</v>
      </c>
      <c r="V1634" t="s">
        <v>36</v>
      </c>
      <c r="W1634" t="s">
        <v>82</v>
      </c>
      <c r="X1634">
        <v>4</v>
      </c>
    </row>
    <row r="1635" spans="2:24">
      <c r="B1635" t="s">
        <v>1793</v>
      </c>
      <c r="C1635" t="s">
        <v>160</v>
      </c>
      <c r="D1635" t="s">
        <v>55</v>
      </c>
      <c r="E1635" t="s">
        <v>3549</v>
      </c>
      <c r="F1635" t="s">
        <v>157</v>
      </c>
      <c r="G1635" t="s">
        <v>96</v>
      </c>
      <c r="H1635">
        <v>31</v>
      </c>
      <c r="I1635" t="s">
        <v>3550</v>
      </c>
      <c r="J1635" t="s">
        <v>63</v>
      </c>
      <c r="K1635" t="s">
        <v>42</v>
      </c>
      <c r="L1635" t="s">
        <v>91</v>
      </c>
      <c r="M1635" t="s">
        <v>92</v>
      </c>
      <c r="N1635" t="s">
        <v>80</v>
      </c>
      <c r="O1635" t="s">
        <v>20</v>
      </c>
      <c r="P1635">
        <v>2.2000000000000002</v>
      </c>
      <c r="Q1635">
        <v>1000</v>
      </c>
      <c r="R1635">
        <v>84</v>
      </c>
      <c r="S1635" t="s">
        <v>78</v>
      </c>
      <c r="T1635" t="s">
        <v>30</v>
      </c>
      <c r="U1635" t="s">
        <v>5624</v>
      </c>
      <c r="V1635" t="s">
        <v>36</v>
      </c>
      <c r="W1635" t="s">
        <v>82</v>
      </c>
      <c r="X1635">
        <v>4</v>
      </c>
    </row>
    <row r="1636" spans="2:24">
      <c r="B1636" t="s">
        <v>1794</v>
      </c>
      <c r="C1636" t="s">
        <v>160</v>
      </c>
      <c r="D1636" t="s">
        <v>55</v>
      </c>
      <c r="E1636" t="s">
        <v>3549</v>
      </c>
      <c r="F1636" t="s">
        <v>157</v>
      </c>
      <c r="G1636" t="s">
        <v>96</v>
      </c>
      <c r="H1636">
        <v>31</v>
      </c>
      <c r="I1636" t="s">
        <v>3550</v>
      </c>
      <c r="J1636" t="s">
        <v>28</v>
      </c>
      <c r="K1636" t="s">
        <v>42</v>
      </c>
      <c r="L1636" t="s">
        <v>91</v>
      </c>
      <c r="M1636" t="s">
        <v>92</v>
      </c>
      <c r="N1636" t="s">
        <v>80</v>
      </c>
      <c r="O1636" t="s">
        <v>20</v>
      </c>
      <c r="P1636">
        <v>2.2000000000000002</v>
      </c>
      <c r="Q1636">
        <v>1000</v>
      </c>
      <c r="R1636">
        <v>84</v>
      </c>
      <c r="S1636" t="s">
        <v>78</v>
      </c>
      <c r="T1636" t="s">
        <v>30</v>
      </c>
      <c r="U1636" t="s">
        <v>5625</v>
      </c>
      <c r="V1636" t="s">
        <v>36</v>
      </c>
      <c r="W1636" t="s">
        <v>82</v>
      </c>
      <c r="X1636">
        <v>4</v>
      </c>
    </row>
    <row r="1637" spans="2:24">
      <c r="B1637" t="s">
        <v>1795</v>
      </c>
      <c r="C1637" t="s">
        <v>160</v>
      </c>
      <c r="D1637" t="s">
        <v>55</v>
      </c>
      <c r="E1637" t="s">
        <v>3549</v>
      </c>
      <c r="F1637" t="s">
        <v>157</v>
      </c>
      <c r="G1637" t="s">
        <v>96</v>
      </c>
      <c r="H1637">
        <v>31</v>
      </c>
      <c r="I1637" t="s">
        <v>3550</v>
      </c>
      <c r="J1637" t="s">
        <v>79</v>
      </c>
      <c r="K1637" t="s">
        <v>42</v>
      </c>
      <c r="L1637" t="s">
        <v>91</v>
      </c>
      <c r="M1637" t="s">
        <v>92</v>
      </c>
      <c r="N1637" t="s">
        <v>80</v>
      </c>
      <c r="O1637" t="s">
        <v>20</v>
      </c>
      <c r="P1637">
        <v>2.2000000000000002</v>
      </c>
      <c r="Q1637">
        <v>1000</v>
      </c>
      <c r="R1637">
        <v>84</v>
      </c>
      <c r="S1637" t="s">
        <v>78</v>
      </c>
      <c r="T1637" t="s">
        <v>30</v>
      </c>
      <c r="U1637" t="s">
        <v>5626</v>
      </c>
      <c r="V1637" t="s">
        <v>36</v>
      </c>
      <c r="W1637" t="s">
        <v>82</v>
      </c>
      <c r="X1637">
        <v>4</v>
      </c>
    </row>
    <row r="1638" spans="2:24">
      <c r="B1638" t="s">
        <v>1796</v>
      </c>
      <c r="C1638" t="s">
        <v>160</v>
      </c>
      <c r="D1638" t="s">
        <v>55</v>
      </c>
      <c r="E1638" t="s">
        <v>3549</v>
      </c>
      <c r="F1638" t="s">
        <v>157</v>
      </c>
      <c r="G1638" t="s">
        <v>96</v>
      </c>
      <c r="H1638">
        <v>31</v>
      </c>
      <c r="I1638" t="s">
        <v>3550</v>
      </c>
      <c r="J1638" t="s">
        <v>30</v>
      </c>
      <c r="K1638" t="s">
        <v>42</v>
      </c>
      <c r="L1638" t="s">
        <v>91</v>
      </c>
      <c r="M1638" t="s">
        <v>92</v>
      </c>
      <c r="N1638" t="s">
        <v>80</v>
      </c>
      <c r="O1638" t="s">
        <v>20</v>
      </c>
      <c r="P1638">
        <v>2.2000000000000002</v>
      </c>
      <c r="Q1638">
        <v>1000</v>
      </c>
      <c r="R1638">
        <v>84</v>
      </c>
      <c r="S1638" t="s">
        <v>78</v>
      </c>
      <c r="T1638" t="s">
        <v>30</v>
      </c>
      <c r="U1638" t="s">
        <v>5627</v>
      </c>
      <c r="V1638" t="s">
        <v>36</v>
      </c>
      <c r="W1638" t="s">
        <v>82</v>
      </c>
      <c r="X1638">
        <v>4</v>
      </c>
    </row>
    <row r="1639" spans="2:24">
      <c r="B1639" t="s">
        <v>1797</v>
      </c>
      <c r="C1639" t="s">
        <v>160</v>
      </c>
      <c r="D1639" t="s">
        <v>41</v>
      </c>
      <c r="E1639" t="s">
        <v>3549</v>
      </c>
      <c r="F1639" t="s">
        <v>157</v>
      </c>
      <c r="G1639" t="s">
        <v>96</v>
      </c>
      <c r="H1639">
        <v>36</v>
      </c>
      <c r="I1639" t="s">
        <v>3550</v>
      </c>
      <c r="J1639" t="s">
        <v>63</v>
      </c>
      <c r="K1639" t="s">
        <v>43</v>
      </c>
      <c r="L1639" t="s">
        <v>91</v>
      </c>
      <c r="M1639" t="s">
        <v>92</v>
      </c>
      <c r="N1639" t="s">
        <v>80</v>
      </c>
      <c r="O1639" t="s">
        <v>20</v>
      </c>
      <c r="P1639">
        <v>2</v>
      </c>
      <c r="Q1639">
        <v>1200</v>
      </c>
      <c r="R1639">
        <v>81</v>
      </c>
      <c r="S1639" t="s">
        <v>78</v>
      </c>
      <c r="T1639" t="s">
        <v>30</v>
      </c>
      <c r="U1639" t="s">
        <v>5628</v>
      </c>
      <c r="V1639" t="s">
        <v>36</v>
      </c>
      <c r="W1639" t="s">
        <v>82</v>
      </c>
      <c r="X1639">
        <v>4</v>
      </c>
    </row>
    <row r="1640" spans="2:24">
      <c r="B1640" t="s">
        <v>1798</v>
      </c>
      <c r="C1640" t="s">
        <v>160</v>
      </c>
      <c r="D1640" t="s">
        <v>41</v>
      </c>
      <c r="E1640" t="s">
        <v>3549</v>
      </c>
      <c r="F1640" t="s">
        <v>157</v>
      </c>
      <c r="G1640" t="s">
        <v>96</v>
      </c>
      <c r="H1640">
        <v>36</v>
      </c>
      <c r="I1640" t="s">
        <v>3550</v>
      </c>
      <c r="J1640" t="s">
        <v>28</v>
      </c>
      <c r="K1640" t="s">
        <v>43</v>
      </c>
      <c r="L1640" t="s">
        <v>91</v>
      </c>
      <c r="M1640" t="s">
        <v>92</v>
      </c>
      <c r="N1640" t="s">
        <v>80</v>
      </c>
      <c r="O1640" t="s">
        <v>20</v>
      </c>
      <c r="P1640">
        <v>2</v>
      </c>
      <c r="Q1640">
        <v>1200</v>
      </c>
      <c r="R1640">
        <v>81</v>
      </c>
      <c r="S1640" t="s">
        <v>78</v>
      </c>
      <c r="T1640" t="s">
        <v>30</v>
      </c>
      <c r="U1640" t="s">
        <v>5629</v>
      </c>
      <c r="V1640" t="s">
        <v>36</v>
      </c>
      <c r="W1640" t="s">
        <v>82</v>
      </c>
      <c r="X1640">
        <v>4</v>
      </c>
    </row>
    <row r="1641" spans="2:24">
      <c r="B1641" t="s">
        <v>1799</v>
      </c>
      <c r="C1641" t="s">
        <v>160</v>
      </c>
      <c r="D1641" t="s">
        <v>41</v>
      </c>
      <c r="E1641" t="s">
        <v>3549</v>
      </c>
      <c r="F1641" t="s">
        <v>157</v>
      </c>
      <c r="G1641" t="s">
        <v>96</v>
      </c>
      <c r="H1641">
        <v>36</v>
      </c>
      <c r="I1641" t="s">
        <v>3550</v>
      </c>
      <c r="J1641" t="s">
        <v>79</v>
      </c>
      <c r="K1641" t="s">
        <v>43</v>
      </c>
      <c r="L1641" t="s">
        <v>91</v>
      </c>
      <c r="M1641" t="s">
        <v>92</v>
      </c>
      <c r="N1641" t="s">
        <v>80</v>
      </c>
      <c r="O1641" t="s">
        <v>20</v>
      </c>
      <c r="P1641">
        <v>2</v>
      </c>
      <c r="Q1641">
        <v>1200</v>
      </c>
      <c r="R1641">
        <v>81</v>
      </c>
      <c r="S1641" t="s">
        <v>78</v>
      </c>
      <c r="T1641" t="s">
        <v>30</v>
      </c>
      <c r="U1641" t="s">
        <v>5630</v>
      </c>
      <c r="V1641" t="s">
        <v>36</v>
      </c>
      <c r="W1641" t="s">
        <v>82</v>
      </c>
      <c r="X1641">
        <v>4</v>
      </c>
    </row>
    <row r="1642" spans="2:24">
      <c r="B1642" t="s">
        <v>1800</v>
      </c>
      <c r="C1642" t="s">
        <v>160</v>
      </c>
      <c r="D1642" t="s">
        <v>41</v>
      </c>
      <c r="E1642" t="s">
        <v>3549</v>
      </c>
      <c r="F1642" t="s">
        <v>157</v>
      </c>
      <c r="G1642" t="s">
        <v>96</v>
      </c>
      <c r="H1642">
        <v>36</v>
      </c>
      <c r="I1642" t="s">
        <v>3550</v>
      </c>
      <c r="J1642" t="s">
        <v>30</v>
      </c>
      <c r="K1642" t="s">
        <v>43</v>
      </c>
      <c r="L1642" t="s">
        <v>91</v>
      </c>
      <c r="M1642" t="s">
        <v>92</v>
      </c>
      <c r="N1642" t="s">
        <v>80</v>
      </c>
      <c r="O1642" t="s">
        <v>20</v>
      </c>
      <c r="P1642">
        <v>2</v>
      </c>
      <c r="Q1642">
        <v>1200</v>
      </c>
      <c r="R1642">
        <v>81</v>
      </c>
      <c r="S1642" t="s">
        <v>78</v>
      </c>
      <c r="T1642" t="s">
        <v>30</v>
      </c>
      <c r="U1642" t="s">
        <v>5631</v>
      </c>
      <c r="V1642" t="s">
        <v>36</v>
      </c>
      <c r="W1642" t="s">
        <v>82</v>
      </c>
      <c r="X1642">
        <v>4</v>
      </c>
    </row>
    <row r="1643" spans="2:24">
      <c r="B1643" t="s">
        <v>1801</v>
      </c>
      <c r="C1643" t="s">
        <v>160</v>
      </c>
      <c r="D1643" t="s">
        <v>55</v>
      </c>
      <c r="E1643" t="s">
        <v>3549</v>
      </c>
      <c r="F1643" t="s">
        <v>157</v>
      </c>
      <c r="G1643" t="s">
        <v>96</v>
      </c>
      <c r="H1643">
        <v>37</v>
      </c>
      <c r="I1643" t="s">
        <v>3550</v>
      </c>
      <c r="J1643" t="s">
        <v>63</v>
      </c>
      <c r="K1643" t="s">
        <v>42</v>
      </c>
      <c r="L1643" t="s">
        <v>91</v>
      </c>
      <c r="M1643" t="s">
        <v>92</v>
      </c>
      <c r="N1643" t="s">
        <v>80</v>
      </c>
      <c r="O1643" t="s">
        <v>35</v>
      </c>
      <c r="P1643">
        <v>2.9</v>
      </c>
      <c r="Q1643">
        <v>1200</v>
      </c>
      <c r="R1643">
        <v>84</v>
      </c>
      <c r="S1643" t="s">
        <v>78</v>
      </c>
      <c r="T1643" t="s">
        <v>30</v>
      </c>
      <c r="U1643" t="s">
        <v>5632</v>
      </c>
      <c r="V1643" t="s">
        <v>36</v>
      </c>
      <c r="W1643" t="s">
        <v>82</v>
      </c>
      <c r="X1643">
        <v>4</v>
      </c>
    </row>
    <row r="1644" spans="2:24">
      <c r="B1644" t="s">
        <v>1802</v>
      </c>
      <c r="C1644" t="s">
        <v>160</v>
      </c>
      <c r="D1644" t="s">
        <v>55</v>
      </c>
      <c r="E1644" t="s">
        <v>3549</v>
      </c>
      <c r="F1644" t="s">
        <v>157</v>
      </c>
      <c r="G1644" t="s">
        <v>96</v>
      </c>
      <c r="H1644">
        <v>37</v>
      </c>
      <c r="I1644" t="s">
        <v>3550</v>
      </c>
      <c r="J1644" t="s">
        <v>28</v>
      </c>
      <c r="K1644" t="s">
        <v>42</v>
      </c>
      <c r="L1644" t="s">
        <v>91</v>
      </c>
      <c r="M1644" t="s">
        <v>92</v>
      </c>
      <c r="N1644" t="s">
        <v>80</v>
      </c>
      <c r="O1644" t="s">
        <v>35</v>
      </c>
      <c r="P1644">
        <v>2.9</v>
      </c>
      <c r="Q1644">
        <v>1200</v>
      </c>
      <c r="R1644">
        <v>84</v>
      </c>
      <c r="S1644" t="s">
        <v>78</v>
      </c>
      <c r="T1644" t="s">
        <v>30</v>
      </c>
      <c r="U1644" t="s">
        <v>5633</v>
      </c>
      <c r="V1644" t="s">
        <v>36</v>
      </c>
      <c r="W1644" t="s">
        <v>82</v>
      </c>
      <c r="X1644">
        <v>4</v>
      </c>
    </row>
    <row r="1645" spans="2:24">
      <c r="B1645" t="s">
        <v>1803</v>
      </c>
      <c r="C1645" t="s">
        <v>160</v>
      </c>
      <c r="D1645" t="s">
        <v>55</v>
      </c>
      <c r="E1645" t="s">
        <v>3549</v>
      </c>
      <c r="F1645" t="s">
        <v>157</v>
      </c>
      <c r="G1645" t="s">
        <v>96</v>
      </c>
      <c r="H1645">
        <v>37</v>
      </c>
      <c r="I1645" t="s">
        <v>3550</v>
      </c>
      <c r="J1645" t="s">
        <v>79</v>
      </c>
      <c r="K1645" t="s">
        <v>42</v>
      </c>
      <c r="L1645" t="s">
        <v>91</v>
      </c>
      <c r="M1645" t="s">
        <v>92</v>
      </c>
      <c r="N1645" t="s">
        <v>80</v>
      </c>
      <c r="O1645" t="s">
        <v>35</v>
      </c>
      <c r="P1645">
        <v>2.9</v>
      </c>
      <c r="Q1645">
        <v>1200</v>
      </c>
      <c r="R1645">
        <v>84</v>
      </c>
      <c r="S1645" t="s">
        <v>78</v>
      </c>
      <c r="T1645" t="s">
        <v>30</v>
      </c>
      <c r="U1645" t="s">
        <v>5634</v>
      </c>
      <c r="V1645" t="s">
        <v>36</v>
      </c>
      <c r="W1645" t="s">
        <v>82</v>
      </c>
      <c r="X1645">
        <v>4</v>
      </c>
    </row>
    <row r="1646" spans="2:24">
      <c r="B1646" t="s">
        <v>1804</v>
      </c>
      <c r="C1646" t="s">
        <v>160</v>
      </c>
      <c r="D1646" t="s">
        <v>55</v>
      </c>
      <c r="E1646" t="s">
        <v>3549</v>
      </c>
      <c r="F1646" t="s">
        <v>157</v>
      </c>
      <c r="G1646" t="s">
        <v>96</v>
      </c>
      <c r="H1646">
        <v>37</v>
      </c>
      <c r="I1646" t="s">
        <v>3550</v>
      </c>
      <c r="J1646" t="s">
        <v>30</v>
      </c>
      <c r="K1646" t="s">
        <v>42</v>
      </c>
      <c r="L1646" t="s">
        <v>91</v>
      </c>
      <c r="M1646" t="s">
        <v>92</v>
      </c>
      <c r="N1646" t="s">
        <v>80</v>
      </c>
      <c r="O1646" t="s">
        <v>35</v>
      </c>
      <c r="P1646">
        <v>2.9</v>
      </c>
      <c r="Q1646">
        <v>1200</v>
      </c>
      <c r="R1646">
        <v>84</v>
      </c>
      <c r="S1646" t="s">
        <v>78</v>
      </c>
      <c r="T1646" t="s">
        <v>30</v>
      </c>
      <c r="U1646" t="s">
        <v>5635</v>
      </c>
      <c r="V1646" t="s">
        <v>36</v>
      </c>
      <c r="W1646" t="s">
        <v>82</v>
      </c>
      <c r="X1646">
        <v>4</v>
      </c>
    </row>
    <row r="1647" spans="2:24">
      <c r="B1647" t="s">
        <v>1805</v>
      </c>
      <c r="C1647" t="s">
        <v>160</v>
      </c>
      <c r="D1647" t="s">
        <v>55</v>
      </c>
      <c r="E1647" t="s">
        <v>3549</v>
      </c>
      <c r="F1647" t="s">
        <v>157</v>
      </c>
      <c r="G1647" t="s">
        <v>96</v>
      </c>
      <c r="H1647">
        <v>39</v>
      </c>
      <c r="I1647" t="s">
        <v>3550</v>
      </c>
      <c r="J1647" t="s">
        <v>63</v>
      </c>
      <c r="K1647" t="s">
        <v>42</v>
      </c>
      <c r="L1647" t="s">
        <v>91</v>
      </c>
      <c r="M1647" t="s">
        <v>92</v>
      </c>
      <c r="N1647" t="s">
        <v>80</v>
      </c>
      <c r="O1647" t="s">
        <v>35</v>
      </c>
      <c r="P1647">
        <v>2.9</v>
      </c>
      <c r="Q1647">
        <v>1200</v>
      </c>
      <c r="R1647">
        <v>87</v>
      </c>
      <c r="S1647" t="s">
        <v>78</v>
      </c>
      <c r="T1647" t="s">
        <v>30</v>
      </c>
      <c r="U1647" t="s">
        <v>5636</v>
      </c>
      <c r="V1647" t="s">
        <v>36</v>
      </c>
      <c r="W1647" t="s">
        <v>82</v>
      </c>
      <c r="X1647">
        <v>4</v>
      </c>
    </row>
    <row r="1648" spans="2:24">
      <c r="B1648" t="s">
        <v>1806</v>
      </c>
      <c r="C1648" t="s">
        <v>160</v>
      </c>
      <c r="D1648" t="s">
        <v>55</v>
      </c>
      <c r="E1648" t="s">
        <v>3549</v>
      </c>
      <c r="F1648" t="s">
        <v>157</v>
      </c>
      <c r="G1648" t="s">
        <v>96</v>
      </c>
      <c r="H1648">
        <v>39</v>
      </c>
      <c r="I1648" t="s">
        <v>3550</v>
      </c>
      <c r="J1648" t="s">
        <v>28</v>
      </c>
      <c r="K1648" t="s">
        <v>42</v>
      </c>
      <c r="L1648" t="s">
        <v>91</v>
      </c>
      <c r="M1648" t="s">
        <v>92</v>
      </c>
      <c r="N1648" t="s">
        <v>80</v>
      </c>
      <c r="O1648" t="s">
        <v>35</v>
      </c>
      <c r="P1648">
        <v>2.9</v>
      </c>
      <c r="Q1648">
        <v>1200</v>
      </c>
      <c r="R1648">
        <v>87</v>
      </c>
      <c r="S1648" t="s">
        <v>78</v>
      </c>
      <c r="T1648" t="s">
        <v>30</v>
      </c>
      <c r="U1648" t="s">
        <v>5637</v>
      </c>
      <c r="V1648" t="s">
        <v>36</v>
      </c>
      <c r="W1648" t="s">
        <v>82</v>
      </c>
      <c r="X1648">
        <v>4</v>
      </c>
    </row>
    <row r="1649" spans="2:24">
      <c r="B1649" t="s">
        <v>1807</v>
      </c>
      <c r="C1649" t="s">
        <v>160</v>
      </c>
      <c r="D1649" t="s">
        <v>55</v>
      </c>
      <c r="E1649" t="s">
        <v>3549</v>
      </c>
      <c r="F1649" t="s">
        <v>157</v>
      </c>
      <c r="G1649" t="s">
        <v>96</v>
      </c>
      <c r="H1649">
        <v>39</v>
      </c>
      <c r="I1649" t="s">
        <v>3550</v>
      </c>
      <c r="J1649" t="s">
        <v>79</v>
      </c>
      <c r="K1649" t="s">
        <v>42</v>
      </c>
      <c r="L1649" t="s">
        <v>91</v>
      </c>
      <c r="M1649" t="s">
        <v>92</v>
      </c>
      <c r="N1649" t="s">
        <v>80</v>
      </c>
      <c r="O1649" t="s">
        <v>35</v>
      </c>
      <c r="P1649">
        <v>2.9</v>
      </c>
      <c r="Q1649">
        <v>1200</v>
      </c>
      <c r="R1649">
        <v>87</v>
      </c>
      <c r="S1649" t="s">
        <v>78</v>
      </c>
      <c r="T1649" t="s">
        <v>30</v>
      </c>
      <c r="U1649" t="s">
        <v>5638</v>
      </c>
      <c r="V1649" t="s">
        <v>36</v>
      </c>
      <c r="W1649" t="s">
        <v>82</v>
      </c>
      <c r="X1649">
        <v>4</v>
      </c>
    </row>
    <row r="1650" spans="2:24">
      <c r="B1650" t="s">
        <v>1808</v>
      </c>
      <c r="C1650" t="s">
        <v>160</v>
      </c>
      <c r="D1650" t="s">
        <v>55</v>
      </c>
      <c r="E1650" t="s">
        <v>3549</v>
      </c>
      <c r="F1650" t="s">
        <v>157</v>
      </c>
      <c r="G1650" t="s">
        <v>96</v>
      </c>
      <c r="H1650">
        <v>39</v>
      </c>
      <c r="I1650" t="s">
        <v>3550</v>
      </c>
      <c r="J1650" t="s">
        <v>30</v>
      </c>
      <c r="K1650" t="s">
        <v>42</v>
      </c>
      <c r="L1650" t="s">
        <v>91</v>
      </c>
      <c r="M1650" t="s">
        <v>92</v>
      </c>
      <c r="N1650" t="s">
        <v>80</v>
      </c>
      <c r="O1650" t="s">
        <v>35</v>
      </c>
      <c r="P1650">
        <v>2.9</v>
      </c>
      <c r="Q1650">
        <v>1200</v>
      </c>
      <c r="R1650">
        <v>87</v>
      </c>
      <c r="S1650" t="s">
        <v>78</v>
      </c>
      <c r="T1650" t="s">
        <v>30</v>
      </c>
      <c r="U1650" t="s">
        <v>5639</v>
      </c>
      <c r="V1650" t="s">
        <v>36</v>
      </c>
      <c r="W1650" t="s">
        <v>82</v>
      </c>
      <c r="X1650">
        <v>4</v>
      </c>
    </row>
    <row r="1651" spans="2:24">
      <c r="B1651" t="s">
        <v>1809</v>
      </c>
      <c r="C1651" t="s">
        <v>160</v>
      </c>
      <c r="D1651" t="s">
        <v>41</v>
      </c>
      <c r="E1651" t="s">
        <v>3549</v>
      </c>
      <c r="F1651" t="s">
        <v>158</v>
      </c>
      <c r="G1651" t="s">
        <v>90</v>
      </c>
      <c r="H1651">
        <v>18</v>
      </c>
      <c r="I1651" t="s">
        <v>3550</v>
      </c>
      <c r="J1651" t="s">
        <v>63</v>
      </c>
      <c r="K1651" t="s">
        <v>43</v>
      </c>
      <c r="L1651" t="s">
        <v>91</v>
      </c>
      <c r="M1651" t="s">
        <v>92</v>
      </c>
      <c r="N1651" t="s">
        <v>33</v>
      </c>
      <c r="O1651" t="s">
        <v>3552</v>
      </c>
      <c r="P1651">
        <v>1.7</v>
      </c>
      <c r="Q1651">
        <v>600</v>
      </c>
      <c r="R1651">
        <v>78</v>
      </c>
      <c r="S1651" t="s">
        <v>78</v>
      </c>
      <c r="T1651" t="s">
        <v>30</v>
      </c>
      <c r="U1651" t="s">
        <v>5640</v>
      </c>
      <c r="V1651" t="s">
        <v>36</v>
      </c>
      <c r="W1651" t="s">
        <v>82</v>
      </c>
      <c r="X1651">
        <v>4</v>
      </c>
    </row>
    <row r="1652" spans="2:24">
      <c r="B1652" t="s">
        <v>1810</v>
      </c>
      <c r="C1652" t="s">
        <v>160</v>
      </c>
      <c r="D1652" t="s">
        <v>41</v>
      </c>
      <c r="E1652" t="s">
        <v>3549</v>
      </c>
      <c r="F1652" t="s">
        <v>158</v>
      </c>
      <c r="G1652" t="s">
        <v>90</v>
      </c>
      <c r="H1652">
        <v>18</v>
      </c>
      <c r="I1652" t="s">
        <v>3550</v>
      </c>
      <c r="J1652" t="s">
        <v>28</v>
      </c>
      <c r="K1652" t="s">
        <v>43</v>
      </c>
      <c r="L1652" t="s">
        <v>91</v>
      </c>
      <c r="M1652" t="s">
        <v>92</v>
      </c>
      <c r="N1652" t="s">
        <v>33</v>
      </c>
      <c r="O1652" t="s">
        <v>3552</v>
      </c>
      <c r="P1652">
        <v>1.7</v>
      </c>
      <c r="Q1652">
        <v>600</v>
      </c>
      <c r="R1652">
        <v>78</v>
      </c>
      <c r="S1652" t="s">
        <v>78</v>
      </c>
      <c r="T1652" t="s">
        <v>30</v>
      </c>
      <c r="U1652" t="s">
        <v>5641</v>
      </c>
      <c r="V1652" t="s">
        <v>36</v>
      </c>
      <c r="W1652" t="s">
        <v>82</v>
      </c>
      <c r="X1652">
        <v>4</v>
      </c>
    </row>
    <row r="1653" spans="2:24">
      <c r="B1653" t="s">
        <v>1811</v>
      </c>
      <c r="C1653" t="s">
        <v>160</v>
      </c>
      <c r="D1653" t="s">
        <v>41</v>
      </c>
      <c r="E1653" t="s">
        <v>3549</v>
      </c>
      <c r="F1653" t="s">
        <v>158</v>
      </c>
      <c r="G1653" t="s">
        <v>90</v>
      </c>
      <c r="H1653">
        <v>18</v>
      </c>
      <c r="I1653" t="s">
        <v>3550</v>
      </c>
      <c r="J1653" t="s">
        <v>79</v>
      </c>
      <c r="K1653" t="s">
        <v>43</v>
      </c>
      <c r="L1653" t="s">
        <v>91</v>
      </c>
      <c r="M1653" t="s">
        <v>92</v>
      </c>
      <c r="N1653" t="s">
        <v>33</v>
      </c>
      <c r="O1653" t="s">
        <v>3552</v>
      </c>
      <c r="P1653">
        <v>1.7</v>
      </c>
      <c r="Q1653">
        <v>600</v>
      </c>
      <c r="R1653">
        <v>78</v>
      </c>
      <c r="S1653" t="s">
        <v>78</v>
      </c>
      <c r="T1653" t="s">
        <v>30</v>
      </c>
      <c r="U1653" t="s">
        <v>5642</v>
      </c>
      <c r="V1653" t="s">
        <v>36</v>
      </c>
      <c r="W1653" t="s">
        <v>82</v>
      </c>
      <c r="X1653">
        <v>4</v>
      </c>
    </row>
    <row r="1654" spans="2:24">
      <c r="B1654" t="s">
        <v>1812</v>
      </c>
      <c r="C1654" t="s">
        <v>160</v>
      </c>
      <c r="D1654" t="s">
        <v>41</v>
      </c>
      <c r="E1654" t="s">
        <v>3549</v>
      </c>
      <c r="F1654" t="s">
        <v>158</v>
      </c>
      <c r="G1654" t="s">
        <v>90</v>
      </c>
      <c r="H1654">
        <v>18</v>
      </c>
      <c r="I1654" t="s">
        <v>3550</v>
      </c>
      <c r="J1654" t="s">
        <v>30</v>
      </c>
      <c r="K1654" t="s">
        <v>43</v>
      </c>
      <c r="L1654" t="s">
        <v>91</v>
      </c>
      <c r="M1654" t="s">
        <v>92</v>
      </c>
      <c r="N1654" t="s">
        <v>33</v>
      </c>
      <c r="O1654" t="s">
        <v>3552</v>
      </c>
      <c r="P1654">
        <v>1.7</v>
      </c>
      <c r="Q1654">
        <v>600</v>
      </c>
      <c r="R1654">
        <v>78</v>
      </c>
      <c r="S1654" t="s">
        <v>78</v>
      </c>
      <c r="T1654" t="s">
        <v>30</v>
      </c>
      <c r="U1654" t="s">
        <v>5643</v>
      </c>
      <c r="V1654" t="s">
        <v>36</v>
      </c>
      <c r="W1654" t="s">
        <v>82</v>
      </c>
      <c r="X1654">
        <v>4</v>
      </c>
    </row>
    <row r="1655" spans="2:24">
      <c r="B1655" t="s">
        <v>1813</v>
      </c>
      <c r="C1655" t="s">
        <v>160</v>
      </c>
      <c r="D1655" t="s">
        <v>55</v>
      </c>
      <c r="E1655" t="s">
        <v>3549</v>
      </c>
      <c r="F1655" t="s">
        <v>158</v>
      </c>
      <c r="G1655" t="s">
        <v>90</v>
      </c>
      <c r="H1655">
        <v>19</v>
      </c>
      <c r="I1655" t="s">
        <v>3550</v>
      </c>
      <c r="J1655" t="s">
        <v>63</v>
      </c>
      <c r="K1655" t="s">
        <v>42</v>
      </c>
      <c r="L1655" t="s">
        <v>91</v>
      </c>
      <c r="M1655" t="s">
        <v>92</v>
      </c>
      <c r="N1655" t="s">
        <v>33</v>
      </c>
      <c r="O1655" t="s">
        <v>20</v>
      </c>
      <c r="P1655">
        <v>0.8</v>
      </c>
      <c r="Q1655">
        <v>600</v>
      </c>
      <c r="R1655">
        <v>81</v>
      </c>
      <c r="S1655" t="s">
        <v>78</v>
      </c>
      <c r="T1655" t="s">
        <v>30</v>
      </c>
      <c r="U1655" t="s">
        <v>5644</v>
      </c>
      <c r="V1655" t="s">
        <v>36</v>
      </c>
      <c r="W1655" t="s">
        <v>82</v>
      </c>
      <c r="X1655">
        <v>4</v>
      </c>
    </row>
    <row r="1656" spans="2:24">
      <c r="B1656" t="s">
        <v>1814</v>
      </c>
      <c r="C1656" t="s">
        <v>160</v>
      </c>
      <c r="D1656" t="s">
        <v>55</v>
      </c>
      <c r="E1656" t="s">
        <v>3549</v>
      </c>
      <c r="F1656" t="s">
        <v>158</v>
      </c>
      <c r="G1656" t="s">
        <v>90</v>
      </c>
      <c r="H1656">
        <v>19</v>
      </c>
      <c r="I1656" t="s">
        <v>3550</v>
      </c>
      <c r="J1656" t="s">
        <v>28</v>
      </c>
      <c r="K1656" t="s">
        <v>42</v>
      </c>
      <c r="L1656" t="s">
        <v>91</v>
      </c>
      <c r="M1656" t="s">
        <v>92</v>
      </c>
      <c r="N1656" t="s">
        <v>33</v>
      </c>
      <c r="O1656" t="s">
        <v>20</v>
      </c>
      <c r="P1656">
        <v>0.8</v>
      </c>
      <c r="Q1656">
        <v>600</v>
      </c>
      <c r="R1656">
        <v>81</v>
      </c>
      <c r="S1656" t="s">
        <v>78</v>
      </c>
      <c r="T1656" t="s">
        <v>30</v>
      </c>
      <c r="U1656" t="s">
        <v>5645</v>
      </c>
      <c r="V1656" t="s">
        <v>36</v>
      </c>
      <c r="W1656" t="s">
        <v>82</v>
      </c>
      <c r="X1656">
        <v>4</v>
      </c>
    </row>
    <row r="1657" spans="2:24">
      <c r="B1657" t="s">
        <v>1815</v>
      </c>
      <c r="C1657" t="s">
        <v>160</v>
      </c>
      <c r="D1657" t="s">
        <v>55</v>
      </c>
      <c r="E1657" t="s">
        <v>3549</v>
      </c>
      <c r="F1657" t="s">
        <v>158</v>
      </c>
      <c r="G1657" t="s">
        <v>90</v>
      </c>
      <c r="H1657">
        <v>19</v>
      </c>
      <c r="I1657" t="s">
        <v>3550</v>
      </c>
      <c r="J1657" t="s">
        <v>79</v>
      </c>
      <c r="K1657" t="s">
        <v>42</v>
      </c>
      <c r="L1657" t="s">
        <v>91</v>
      </c>
      <c r="M1657" t="s">
        <v>92</v>
      </c>
      <c r="N1657" t="s">
        <v>33</v>
      </c>
      <c r="O1657" t="s">
        <v>20</v>
      </c>
      <c r="P1657">
        <v>0.8</v>
      </c>
      <c r="Q1657">
        <v>600</v>
      </c>
      <c r="R1657">
        <v>81</v>
      </c>
      <c r="S1657" t="s">
        <v>78</v>
      </c>
      <c r="T1657" t="s">
        <v>30</v>
      </c>
      <c r="U1657" t="s">
        <v>5646</v>
      </c>
      <c r="V1657" t="s">
        <v>36</v>
      </c>
      <c r="W1657" t="s">
        <v>82</v>
      </c>
      <c r="X1657">
        <v>4</v>
      </c>
    </row>
    <row r="1658" spans="2:24">
      <c r="B1658" t="s">
        <v>1816</v>
      </c>
      <c r="C1658" t="s">
        <v>160</v>
      </c>
      <c r="D1658" t="s">
        <v>55</v>
      </c>
      <c r="E1658" t="s">
        <v>3549</v>
      </c>
      <c r="F1658" t="s">
        <v>158</v>
      </c>
      <c r="G1658" t="s">
        <v>90</v>
      </c>
      <c r="H1658">
        <v>19</v>
      </c>
      <c r="I1658" t="s">
        <v>3550</v>
      </c>
      <c r="J1658" t="s">
        <v>30</v>
      </c>
      <c r="K1658" t="s">
        <v>42</v>
      </c>
      <c r="L1658" t="s">
        <v>91</v>
      </c>
      <c r="M1658" t="s">
        <v>92</v>
      </c>
      <c r="N1658" t="s">
        <v>33</v>
      </c>
      <c r="O1658" t="s">
        <v>20</v>
      </c>
      <c r="P1658">
        <v>0.8</v>
      </c>
      <c r="Q1658">
        <v>600</v>
      </c>
      <c r="R1658">
        <v>81</v>
      </c>
      <c r="S1658" t="s">
        <v>78</v>
      </c>
      <c r="T1658" t="s">
        <v>30</v>
      </c>
      <c r="U1658" t="s">
        <v>5647</v>
      </c>
      <c r="V1658" t="s">
        <v>36</v>
      </c>
      <c r="W1658" t="s">
        <v>82</v>
      </c>
      <c r="X1658">
        <v>4</v>
      </c>
    </row>
    <row r="1659" spans="2:24">
      <c r="B1659" t="s">
        <v>1817</v>
      </c>
      <c r="C1659" t="s">
        <v>160</v>
      </c>
      <c r="D1659" t="s">
        <v>41</v>
      </c>
      <c r="E1659" t="s">
        <v>3549</v>
      </c>
      <c r="F1659" t="s">
        <v>158</v>
      </c>
      <c r="G1659" t="s">
        <v>90</v>
      </c>
      <c r="H1659">
        <v>24</v>
      </c>
      <c r="I1659" t="s">
        <v>3550</v>
      </c>
      <c r="J1659" t="s">
        <v>63</v>
      </c>
      <c r="K1659" t="s">
        <v>43</v>
      </c>
      <c r="L1659" t="s">
        <v>91</v>
      </c>
      <c r="M1659" t="s">
        <v>92</v>
      </c>
      <c r="N1659" t="s">
        <v>33</v>
      </c>
      <c r="O1659" t="s">
        <v>3552</v>
      </c>
      <c r="P1659">
        <v>1.7</v>
      </c>
      <c r="Q1659">
        <v>800</v>
      </c>
      <c r="R1659">
        <v>78</v>
      </c>
      <c r="S1659" t="s">
        <v>78</v>
      </c>
      <c r="T1659" t="s">
        <v>30</v>
      </c>
      <c r="U1659" t="s">
        <v>5648</v>
      </c>
      <c r="V1659" t="s">
        <v>36</v>
      </c>
      <c r="W1659" t="s">
        <v>82</v>
      </c>
      <c r="X1659">
        <v>4</v>
      </c>
    </row>
    <row r="1660" spans="2:24">
      <c r="B1660" t="s">
        <v>1818</v>
      </c>
      <c r="C1660" t="s">
        <v>160</v>
      </c>
      <c r="D1660" t="s">
        <v>41</v>
      </c>
      <c r="E1660" t="s">
        <v>3549</v>
      </c>
      <c r="F1660" t="s">
        <v>158</v>
      </c>
      <c r="G1660" t="s">
        <v>90</v>
      </c>
      <c r="H1660">
        <v>24</v>
      </c>
      <c r="I1660" t="s">
        <v>3550</v>
      </c>
      <c r="J1660" t="s">
        <v>28</v>
      </c>
      <c r="K1660" t="s">
        <v>43</v>
      </c>
      <c r="L1660" t="s">
        <v>91</v>
      </c>
      <c r="M1660" t="s">
        <v>92</v>
      </c>
      <c r="N1660" t="s">
        <v>33</v>
      </c>
      <c r="O1660" t="s">
        <v>3552</v>
      </c>
      <c r="P1660">
        <v>1.7</v>
      </c>
      <c r="Q1660">
        <v>800</v>
      </c>
      <c r="R1660">
        <v>78</v>
      </c>
      <c r="S1660" t="s">
        <v>78</v>
      </c>
      <c r="T1660" t="s">
        <v>30</v>
      </c>
      <c r="U1660" t="s">
        <v>5649</v>
      </c>
      <c r="V1660" t="s">
        <v>36</v>
      </c>
      <c r="W1660" t="s">
        <v>82</v>
      </c>
      <c r="X1660">
        <v>4</v>
      </c>
    </row>
    <row r="1661" spans="2:24">
      <c r="B1661" t="s">
        <v>1819</v>
      </c>
      <c r="C1661" t="s">
        <v>160</v>
      </c>
      <c r="D1661" t="s">
        <v>41</v>
      </c>
      <c r="E1661" t="s">
        <v>3549</v>
      </c>
      <c r="F1661" t="s">
        <v>158</v>
      </c>
      <c r="G1661" t="s">
        <v>90</v>
      </c>
      <c r="H1661">
        <v>24</v>
      </c>
      <c r="I1661" t="s">
        <v>3550</v>
      </c>
      <c r="J1661" t="s">
        <v>79</v>
      </c>
      <c r="K1661" t="s">
        <v>43</v>
      </c>
      <c r="L1661" t="s">
        <v>91</v>
      </c>
      <c r="M1661" t="s">
        <v>92</v>
      </c>
      <c r="N1661" t="s">
        <v>33</v>
      </c>
      <c r="O1661" t="s">
        <v>3552</v>
      </c>
      <c r="P1661">
        <v>1.7</v>
      </c>
      <c r="Q1661">
        <v>800</v>
      </c>
      <c r="R1661">
        <v>78</v>
      </c>
      <c r="S1661" t="s">
        <v>78</v>
      </c>
      <c r="T1661" t="s">
        <v>30</v>
      </c>
      <c r="U1661" t="s">
        <v>5650</v>
      </c>
      <c r="V1661" t="s">
        <v>36</v>
      </c>
      <c r="W1661" t="s">
        <v>82</v>
      </c>
      <c r="X1661">
        <v>4</v>
      </c>
    </row>
    <row r="1662" spans="2:24">
      <c r="B1662" t="s">
        <v>1820</v>
      </c>
      <c r="C1662" t="s">
        <v>160</v>
      </c>
      <c r="D1662" t="s">
        <v>41</v>
      </c>
      <c r="E1662" t="s">
        <v>3549</v>
      </c>
      <c r="F1662" t="s">
        <v>158</v>
      </c>
      <c r="G1662" t="s">
        <v>90</v>
      </c>
      <c r="H1662">
        <v>24</v>
      </c>
      <c r="I1662" t="s">
        <v>3550</v>
      </c>
      <c r="J1662" t="s">
        <v>30</v>
      </c>
      <c r="K1662" t="s">
        <v>43</v>
      </c>
      <c r="L1662" t="s">
        <v>91</v>
      </c>
      <c r="M1662" t="s">
        <v>92</v>
      </c>
      <c r="N1662" t="s">
        <v>33</v>
      </c>
      <c r="O1662" t="s">
        <v>3552</v>
      </c>
      <c r="P1662">
        <v>1.7</v>
      </c>
      <c r="Q1662">
        <v>800</v>
      </c>
      <c r="R1662">
        <v>78</v>
      </c>
      <c r="S1662" t="s">
        <v>78</v>
      </c>
      <c r="T1662" t="s">
        <v>30</v>
      </c>
      <c r="U1662" t="s">
        <v>5651</v>
      </c>
      <c r="V1662" t="s">
        <v>36</v>
      </c>
      <c r="W1662" t="s">
        <v>82</v>
      </c>
      <c r="X1662">
        <v>4</v>
      </c>
    </row>
    <row r="1663" spans="2:24">
      <c r="B1663" t="s">
        <v>1821</v>
      </c>
      <c r="C1663" t="s">
        <v>160</v>
      </c>
      <c r="D1663" t="s">
        <v>55</v>
      </c>
      <c r="E1663" t="s">
        <v>3549</v>
      </c>
      <c r="F1663" t="s">
        <v>158</v>
      </c>
      <c r="G1663" t="s">
        <v>90</v>
      </c>
      <c r="H1663">
        <v>25</v>
      </c>
      <c r="I1663" t="s">
        <v>3550</v>
      </c>
      <c r="J1663" t="s">
        <v>63</v>
      </c>
      <c r="K1663" t="s">
        <v>42</v>
      </c>
      <c r="L1663" t="s">
        <v>91</v>
      </c>
      <c r="M1663" t="s">
        <v>92</v>
      </c>
      <c r="N1663" t="s">
        <v>33</v>
      </c>
      <c r="O1663" t="s">
        <v>20</v>
      </c>
      <c r="P1663">
        <v>1.7</v>
      </c>
      <c r="Q1663">
        <v>800</v>
      </c>
      <c r="R1663">
        <v>81</v>
      </c>
      <c r="S1663" t="s">
        <v>78</v>
      </c>
      <c r="T1663" t="s">
        <v>30</v>
      </c>
      <c r="U1663" t="s">
        <v>5652</v>
      </c>
      <c r="V1663" t="s">
        <v>36</v>
      </c>
      <c r="W1663" t="s">
        <v>82</v>
      </c>
      <c r="X1663">
        <v>4</v>
      </c>
    </row>
    <row r="1664" spans="2:24">
      <c r="B1664" t="s">
        <v>1822</v>
      </c>
      <c r="C1664" t="s">
        <v>160</v>
      </c>
      <c r="D1664" t="s">
        <v>55</v>
      </c>
      <c r="E1664" t="s">
        <v>3549</v>
      </c>
      <c r="F1664" t="s">
        <v>158</v>
      </c>
      <c r="G1664" t="s">
        <v>90</v>
      </c>
      <c r="H1664">
        <v>25</v>
      </c>
      <c r="I1664" t="s">
        <v>3550</v>
      </c>
      <c r="J1664" t="s">
        <v>28</v>
      </c>
      <c r="K1664" t="s">
        <v>42</v>
      </c>
      <c r="L1664" t="s">
        <v>91</v>
      </c>
      <c r="M1664" t="s">
        <v>92</v>
      </c>
      <c r="N1664" t="s">
        <v>33</v>
      </c>
      <c r="O1664" t="s">
        <v>20</v>
      </c>
      <c r="P1664">
        <v>1.7</v>
      </c>
      <c r="Q1664">
        <v>800</v>
      </c>
      <c r="R1664">
        <v>81</v>
      </c>
      <c r="S1664" t="s">
        <v>78</v>
      </c>
      <c r="T1664" t="s">
        <v>30</v>
      </c>
      <c r="U1664" t="s">
        <v>5653</v>
      </c>
      <c r="V1664" t="s">
        <v>36</v>
      </c>
      <c r="W1664" t="s">
        <v>82</v>
      </c>
      <c r="X1664">
        <v>4</v>
      </c>
    </row>
    <row r="1665" spans="2:24">
      <c r="B1665" t="s">
        <v>1823</v>
      </c>
      <c r="C1665" t="s">
        <v>160</v>
      </c>
      <c r="D1665" t="s">
        <v>55</v>
      </c>
      <c r="E1665" t="s">
        <v>3549</v>
      </c>
      <c r="F1665" t="s">
        <v>158</v>
      </c>
      <c r="G1665" t="s">
        <v>90</v>
      </c>
      <c r="H1665">
        <v>25</v>
      </c>
      <c r="I1665" t="s">
        <v>3550</v>
      </c>
      <c r="J1665" t="s">
        <v>79</v>
      </c>
      <c r="K1665" t="s">
        <v>42</v>
      </c>
      <c r="L1665" t="s">
        <v>91</v>
      </c>
      <c r="M1665" t="s">
        <v>92</v>
      </c>
      <c r="N1665" t="s">
        <v>33</v>
      </c>
      <c r="O1665" t="s">
        <v>20</v>
      </c>
      <c r="P1665">
        <v>1.7</v>
      </c>
      <c r="Q1665">
        <v>800</v>
      </c>
      <c r="R1665">
        <v>81</v>
      </c>
      <c r="S1665" t="s">
        <v>78</v>
      </c>
      <c r="T1665" t="s">
        <v>30</v>
      </c>
      <c r="U1665" t="s">
        <v>5654</v>
      </c>
      <c r="V1665" t="s">
        <v>36</v>
      </c>
      <c r="W1665" t="s">
        <v>82</v>
      </c>
      <c r="X1665">
        <v>4</v>
      </c>
    </row>
    <row r="1666" spans="2:24">
      <c r="B1666" t="s">
        <v>1824</v>
      </c>
      <c r="C1666" t="s">
        <v>160</v>
      </c>
      <c r="D1666" t="s">
        <v>55</v>
      </c>
      <c r="E1666" t="s">
        <v>3549</v>
      </c>
      <c r="F1666" t="s">
        <v>158</v>
      </c>
      <c r="G1666" t="s">
        <v>90</v>
      </c>
      <c r="H1666">
        <v>25</v>
      </c>
      <c r="I1666" t="s">
        <v>3550</v>
      </c>
      <c r="J1666" t="s">
        <v>30</v>
      </c>
      <c r="K1666" t="s">
        <v>42</v>
      </c>
      <c r="L1666" t="s">
        <v>91</v>
      </c>
      <c r="M1666" t="s">
        <v>92</v>
      </c>
      <c r="N1666" t="s">
        <v>33</v>
      </c>
      <c r="O1666" t="s">
        <v>20</v>
      </c>
      <c r="P1666">
        <v>1.7</v>
      </c>
      <c r="Q1666">
        <v>800</v>
      </c>
      <c r="R1666">
        <v>81</v>
      </c>
      <c r="S1666" t="s">
        <v>78</v>
      </c>
      <c r="T1666" t="s">
        <v>30</v>
      </c>
      <c r="U1666" t="s">
        <v>5655</v>
      </c>
      <c r="V1666" t="s">
        <v>36</v>
      </c>
      <c r="W1666" t="s">
        <v>82</v>
      </c>
      <c r="X1666">
        <v>4</v>
      </c>
    </row>
    <row r="1667" spans="2:24">
      <c r="B1667" t="s">
        <v>1825</v>
      </c>
      <c r="C1667" t="s">
        <v>160</v>
      </c>
      <c r="D1667" t="s">
        <v>41</v>
      </c>
      <c r="E1667" t="s">
        <v>3549</v>
      </c>
      <c r="F1667" t="s">
        <v>158</v>
      </c>
      <c r="G1667" t="s">
        <v>90</v>
      </c>
      <c r="H1667">
        <v>30</v>
      </c>
      <c r="I1667" t="s">
        <v>3550</v>
      </c>
      <c r="J1667" t="s">
        <v>63</v>
      </c>
      <c r="K1667" t="s">
        <v>43</v>
      </c>
      <c r="L1667" t="s">
        <v>91</v>
      </c>
      <c r="M1667" t="s">
        <v>92</v>
      </c>
      <c r="N1667" t="s">
        <v>33</v>
      </c>
      <c r="O1667" t="s">
        <v>20</v>
      </c>
      <c r="P1667">
        <v>2</v>
      </c>
      <c r="Q1667">
        <v>1000</v>
      </c>
      <c r="R1667">
        <v>81</v>
      </c>
      <c r="S1667" t="s">
        <v>78</v>
      </c>
      <c r="T1667" t="s">
        <v>30</v>
      </c>
      <c r="U1667" t="s">
        <v>5656</v>
      </c>
      <c r="V1667" t="s">
        <v>36</v>
      </c>
      <c r="W1667" t="s">
        <v>82</v>
      </c>
      <c r="X1667">
        <v>4</v>
      </c>
    </row>
    <row r="1668" spans="2:24">
      <c r="B1668" t="s">
        <v>1826</v>
      </c>
      <c r="C1668" t="s">
        <v>160</v>
      </c>
      <c r="D1668" t="s">
        <v>41</v>
      </c>
      <c r="E1668" t="s">
        <v>3549</v>
      </c>
      <c r="F1668" t="s">
        <v>158</v>
      </c>
      <c r="G1668" t="s">
        <v>90</v>
      </c>
      <c r="H1668">
        <v>30</v>
      </c>
      <c r="I1668" t="s">
        <v>3550</v>
      </c>
      <c r="J1668" t="s">
        <v>28</v>
      </c>
      <c r="K1668" t="s">
        <v>43</v>
      </c>
      <c r="L1668" t="s">
        <v>91</v>
      </c>
      <c r="M1668" t="s">
        <v>92</v>
      </c>
      <c r="N1668" t="s">
        <v>33</v>
      </c>
      <c r="O1668" t="s">
        <v>20</v>
      </c>
      <c r="P1668">
        <v>2</v>
      </c>
      <c r="Q1668">
        <v>1000</v>
      </c>
      <c r="R1668">
        <v>81</v>
      </c>
      <c r="S1668" t="s">
        <v>78</v>
      </c>
      <c r="T1668" t="s">
        <v>30</v>
      </c>
      <c r="U1668" t="s">
        <v>5657</v>
      </c>
      <c r="V1668" t="s">
        <v>36</v>
      </c>
      <c r="W1668" t="s">
        <v>82</v>
      </c>
      <c r="X1668">
        <v>4</v>
      </c>
    </row>
    <row r="1669" spans="2:24">
      <c r="B1669" t="s">
        <v>1827</v>
      </c>
      <c r="C1669" t="s">
        <v>160</v>
      </c>
      <c r="D1669" t="s">
        <v>41</v>
      </c>
      <c r="E1669" t="s">
        <v>3549</v>
      </c>
      <c r="F1669" t="s">
        <v>158</v>
      </c>
      <c r="G1669" t="s">
        <v>90</v>
      </c>
      <c r="H1669">
        <v>30</v>
      </c>
      <c r="I1669" t="s">
        <v>3550</v>
      </c>
      <c r="J1669" t="s">
        <v>79</v>
      </c>
      <c r="K1669" t="s">
        <v>43</v>
      </c>
      <c r="L1669" t="s">
        <v>91</v>
      </c>
      <c r="M1669" t="s">
        <v>92</v>
      </c>
      <c r="N1669" t="s">
        <v>33</v>
      </c>
      <c r="O1669" t="s">
        <v>20</v>
      </c>
      <c r="P1669">
        <v>2</v>
      </c>
      <c r="Q1669">
        <v>1000</v>
      </c>
      <c r="R1669">
        <v>81</v>
      </c>
      <c r="S1669" t="s">
        <v>78</v>
      </c>
      <c r="T1669" t="s">
        <v>30</v>
      </c>
      <c r="U1669" t="s">
        <v>5658</v>
      </c>
      <c r="V1669" t="s">
        <v>36</v>
      </c>
      <c r="W1669" t="s">
        <v>82</v>
      </c>
      <c r="X1669">
        <v>4</v>
      </c>
    </row>
    <row r="1670" spans="2:24">
      <c r="B1670" t="s">
        <v>1828</v>
      </c>
      <c r="C1670" t="s">
        <v>160</v>
      </c>
      <c r="D1670" t="s">
        <v>41</v>
      </c>
      <c r="E1670" t="s">
        <v>3549</v>
      </c>
      <c r="F1670" t="s">
        <v>158</v>
      </c>
      <c r="G1670" t="s">
        <v>90</v>
      </c>
      <c r="H1670">
        <v>30</v>
      </c>
      <c r="I1670" t="s">
        <v>3550</v>
      </c>
      <c r="J1670" t="s">
        <v>30</v>
      </c>
      <c r="K1670" t="s">
        <v>43</v>
      </c>
      <c r="L1670" t="s">
        <v>91</v>
      </c>
      <c r="M1670" t="s">
        <v>92</v>
      </c>
      <c r="N1670" t="s">
        <v>33</v>
      </c>
      <c r="O1670" t="s">
        <v>20</v>
      </c>
      <c r="P1670">
        <v>2</v>
      </c>
      <c r="Q1670">
        <v>1000</v>
      </c>
      <c r="R1670">
        <v>81</v>
      </c>
      <c r="S1670" t="s">
        <v>78</v>
      </c>
      <c r="T1670" t="s">
        <v>30</v>
      </c>
      <c r="U1670" t="s">
        <v>5659</v>
      </c>
      <c r="V1670" t="s">
        <v>36</v>
      </c>
      <c r="W1670" t="s">
        <v>82</v>
      </c>
      <c r="X1670">
        <v>4</v>
      </c>
    </row>
    <row r="1671" spans="2:24">
      <c r="B1671" t="s">
        <v>1829</v>
      </c>
      <c r="C1671" t="s">
        <v>160</v>
      </c>
      <c r="D1671" t="s">
        <v>55</v>
      </c>
      <c r="E1671" t="s">
        <v>3549</v>
      </c>
      <c r="F1671" t="s">
        <v>158</v>
      </c>
      <c r="G1671" t="s">
        <v>90</v>
      </c>
      <c r="H1671">
        <v>31</v>
      </c>
      <c r="I1671" t="s">
        <v>3550</v>
      </c>
      <c r="J1671" t="s">
        <v>63</v>
      </c>
      <c r="K1671" t="s">
        <v>42</v>
      </c>
      <c r="L1671" t="s">
        <v>91</v>
      </c>
      <c r="M1671" t="s">
        <v>92</v>
      </c>
      <c r="N1671" t="s">
        <v>33</v>
      </c>
      <c r="O1671" t="s">
        <v>20</v>
      </c>
      <c r="P1671">
        <v>2.2000000000000002</v>
      </c>
      <c r="Q1671">
        <v>1000</v>
      </c>
      <c r="R1671">
        <v>84</v>
      </c>
      <c r="S1671" t="s">
        <v>78</v>
      </c>
      <c r="T1671" t="s">
        <v>30</v>
      </c>
      <c r="U1671" t="s">
        <v>5660</v>
      </c>
      <c r="V1671" t="s">
        <v>36</v>
      </c>
      <c r="W1671" t="s">
        <v>82</v>
      </c>
      <c r="X1671">
        <v>4</v>
      </c>
    </row>
    <row r="1672" spans="2:24">
      <c r="B1672" t="s">
        <v>1830</v>
      </c>
      <c r="C1672" t="s">
        <v>160</v>
      </c>
      <c r="D1672" t="s">
        <v>55</v>
      </c>
      <c r="E1672" t="s">
        <v>3549</v>
      </c>
      <c r="F1672" t="s">
        <v>158</v>
      </c>
      <c r="G1672" t="s">
        <v>90</v>
      </c>
      <c r="H1672">
        <v>31</v>
      </c>
      <c r="I1672" t="s">
        <v>3550</v>
      </c>
      <c r="J1672" t="s">
        <v>28</v>
      </c>
      <c r="K1672" t="s">
        <v>42</v>
      </c>
      <c r="L1672" t="s">
        <v>91</v>
      </c>
      <c r="M1672" t="s">
        <v>92</v>
      </c>
      <c r="N1672" t="s">
        <v>33</v>
      </c>
      <c r="O1672" t="s">
        <v>20</v>
      </c>
      <c r="P1672">
        <v>2.2000000000000002</v>
      </c>
      <c r="Q1672">
        <v>1000</v>
      </c>
      <c r="R1672">
        <v>84</v>
      </c>
      <c r="S1672" t="s">
        <v>78</v>
      </c>
      <c r="T1672" t="s">
        <v>30</v>
      </c>
      <c r="U1672" t="s">
        <v>5661</v>
      </c>
      <c r="V1672" t="s">
        <v>36</v>
      </c>
      <c r="W1672" t="s">
        <v>82</v>
      </c>
      <c r="X1672">
        <v>4</v>
      </c>
    </row>
    <row r="1673" spans="2:24">
      <c r="B1673" t="s">
        <v>1831</v>
      </c>
      <c r="C1673" t="s">
        <v>160</v>
      </c>
      <c r="D1673" t="s">
        <v>55</v>
      </c>
      <c r="E1673" t="s">
        <v>3549</v>
      </c>
      <c r="F1673" t="s">
        <v>158</v>
      </c>
      <c r="G1673" t="s">
        <v>90</v>
      </c>
      <c r="H1673">
        <v>31</v>
      </c>
      <c r="I1673" t="s">
        <v>3550</v>
      </c>
      <c r="J1673" t="s">
        <v>79</v>
      </c>
      <c r="K1673" t="s">
        <v>42</v>
      </c>
      <c r="L1673" t="s">
        <v>91</v>
      </c>
      <c r="M1673" t="s">
        <v>92</v>
      </c>
      <c r="N1673" t="s">
        <v>33</v>
      </c>
      <c r="O1673" t="s">
        <v>20</v>
      </c>
      <c r="P1673">
        <v>2.2000000000000002</v>
      </c>
      <c r="Q1673">
        <v>1000</v>
      </c>
      <c r="R1673">
        <v>84</v>
      </c>
      <c r="S1673" t="s">
        <v>78</v>
      </c>
      <c r="T1673" t="s">
        <v>30</v>
      </c>
      <c r="U1673" t="s">
        <v>5662</v>
      </c>
      <c r="V1673" t="s">
        <v>36</v>
      </c>
      <c r="W1673" t="s">
        <v>82</v>
      </c>
      <c r="X1673">
        <v>4</v>
      </c>
    </row>
    <row r="1674" spans="2:24">
      <c r="B1674" t="s">
        <v>1832</v>
      </c>
      <c r="C1674" t="s">
        <v>160</v>
      </c>
      <c r="D1674" t="s">
        <v>55</v>
      </c>
      <c r="E1674" t="s">
        <v>3549</v>
      </c>
      <c r="F1674" t="s">
        <v>158</v>
      </c>
      <c r="G1674" t="s">
        <v>90</v>
      </c>
      <c r="H1674">
        <v>31</v>
      </c>
      <c r="I1674" t="s">
        <v>3550</v>
      </c>
      <c r="J1674" t="s">
        <v>30</v>
      </c>
      <c r="K1674" t="s">
        <v>42</v>
      </c>
      <c r="L1674" t="s">
        <v>91</v>
      </c>
      <c r="M1674" t="s">
        <v>92</v>
      </c>
      <c r="N1674" t="s">
        <v>33</v>
      </c>
      <c r="O1674" t="s">
        <v>20</v>
      </c>
      <c r="P1674">
        <v>2.2000000000000002</v>
      </c>
      <c r="Q1674">
        <v>1000</v>
      </c>
      <c r="R1674">
        <v>84</v>
      </c>
      <c r="S1674" t="s">
        <v>78</v>
      </c>
      <c r="T1674" t="s">
        <v>30</v>
      </c>
      <c r="U1674" t="s">
        <v>5663</v>
      </c>
      <c r="V1674" t="s">
        <v>36</v>
      </c>
      <c r="W1674" t="s">
        <v>82</v>
      </c>
      <c r="X1674">
        <v>4</v>
      </c>
    </row>
    <row r="1675" spans="2:24">
      <c r="B1675" t="s">
        <v>1833</v>
      </c>
      <c r="C1675" t="s">
        <v>160</v>
      </c>
      <c r="D1675" t="s">
        <v>41</v>
      </c>
      <c r="E1675" t="s">
        <v>3549</v>
      </c>
      <c r="F1675" t="s">
        <v>158</v>
      </c>
      <c r="G1675" t="s">
        <v>90</v>
      </c>
      <c r="H1675">
        <v>36</v>
      </c>
      <c r="I1675" t="s">
        <v>3550</v>
      </c>
      <c r="J1675" t="s">
        <v>63</v>
      </c>
      <c r="K1675" t="s">
        <v>43</v>
      </c>
      <c r="L1675" t="s">
        <v>91</v>
      </c>
      <c r="M1675" t="s">
        <v>92</v>
      </c>
      <c r="N1675" t="s">
        <v>33</v>
      </c>
      <c r="O1675" t="s">
        <v>20</v>
      </c>
      <c r="P1675">
        <v>2</v>
      </c>
      <c r="Q1675">
        <v>1200</v>
      </c>
      <c r="R1675">
        <v>81</v>
      </c>
      <c r="S1675" t="s">
        <v>78</v>
      </c>
      <c r="T1675" t="s">
        <v>30</v>
      </c>
      <c r="U1675" t="s">
        <v>5664</v>
      </c>
      <c r="V1675" t="s">
        <v>36</v>
      </c>
      <c r="W1675" t="s">
        <v>82</v>
      </c>
      <c r="X1675">
        <v>4</v>
      </c>
    </row>
    <row r="1676" spans="2:24">
      <c r="B1676" t="s">
        <v>1834</v>
      </c>
      <c r="C1676" t="s">
        <v>160</v>
      </c>
      <c r="D1676" t="s">
        <v>41</v>
      </c>
      <c r="E1676" t="s">
        <v>3549</v>
      </c>
      <c r="F1676" t="s">
        <v>158</v>
      </c>
      <c r="G1676" t="s">
        <v>90</v>
      </c>
      <c r="H1676">
        <v>36</v>
      </c>
      <c r="I1676" t="s">
        <v>3550</v>
      </c>
      <c r="J1676" t="s">
        <v>28</v>
      </c>
      <c r="K1676" t="s">
        <v>43</v>
      </c>
      <c r="L1676" t="s">
        <v>91</v>
      </c>
      <c r="M1676" t="s">
        <v>92</v>
      </c>
      <c r="N1676" t="s">
        <v>33</v>
      </c>
      <c r="O1676" t="s">
        <v>20</v>
      </c>
      <c r="P1676">
        <v>2</v>
      </c>
      <c r="Q1676">
        <v>1200</v>
      </c>
      <c r="R1676">
        <v>81</v>
      </c>
      <c r="S1676" t="s">
        <v>78</v>
      </c>
      <c r="T1676" t="s">
        <v>30</v>
      </c>
      <c r="U1676" t="s">
        <v>5665</v>
      </c>
      <c r="V1676" t="s">
        <v>36</v>
      </c>
      <c r="W1676" t="s">
        <v>82</v>
      </c>
      <c r="X1676">
        <v>4</v>
      </c>
    </row>
    <row r="1677" spans="2:24">
      <c r="B1677" t="s">
        <v>1835</v>
      </c>
      <c r="C1677" t="s">
        <v>160</v>
      </c>
      <c r="D1677" t="s">
        <v>41</v>
      </c>
      <c r="E1677" t="s">
        <v>3549</v>
      </c>
      <c r="F1677" t="s">
        <v>158</v>
      </c>
      <c r="G1677" t="s">
        <v>90</v>
      </c>
      <c r="H1677">
        <v>36</v>
      </c>
      <c r="I1677" t="s">
        <v>3550</v>
      </c>
      <c r="J1677" t="s">
        <v>79</v>
      </c>
      <c r="K1677" t="s">
        <v>43</v>
      </c>
      <c r="L1677" t="s">
        <v>91</v>
      </c>
      <c r="M1677" t="s">
        <v>92</v>
      </c>
      <c r="N1677" t="s">
        <v>33</v>
      </c>
      <c r="O1677" t="s">
        <v>20</v>
      </c>
      <c r="P1677">
        <v>2</v>
      </c>
      <c r="Q1677">
        <v>1200</v>
      </c>
      <c r="R1677">
        <v>81</v>
      </c>
      <c r="S1677" t="s">
        <v>78</v>
      </c>
      <c r="T1677" t="s">
        <v>30</v>
      </c>
      <c r="U1677" t="s">
        <v>5666</v>
      </c>
      <c r="V1677" t="s">
        <v>36</v>
      </c>
      <c r="W1677" t="s">
        <v>82</v>
      </c>
      <c r="X1677">
        <v>4</v>
      </c>
    </row>
    <row r="1678" spans="2:24">
      <c r="B1678" t="s">
        <v>1836</v>
      </c>
      <c r="C1678" t="s">
        <v>160</v>
      </c>
      <c r="D1678" t="s">
        <v>41</v>
      </c>
      <c r="E1678" t="s">
        <v>3549</v>
      </c>
      <c r="F1678" t="s">
        <v>158</v>
      </c>
      <c r="G1678" t="s">
        <v>90</v>
      </c>
      <c r="H1678">
        <v>36</v>
      </c>
      <c r="I1678" t="s">
        <v>3550</v>
      </c>
      <c r="J1678" t="s">
        <v>30</v>
      </c>
      <c r="K1678" t="s">
        <v>43</v>
      </c>
      <c r="L1678" t="s">
        <v>91</v>
      </c>
      <c r="M1678" t="s">
        <v>92</v>
      </c>
      <c r="N1678" t="s">
        <v>33</v>
      </c>
      <c r="O1678" t="s">
        <v>20</v>
      </c>
      <c r="P1678">
        <v>2</v>
      </c>
      <c r="Q1678">
        <v>1200</v>
      </c>
      <c r="R1678">
        <v>81</v>
      </c>
      <c r="S1678" t="s">
        <v>78</v>
      </c>
      <c r="T1678" t="s">
        <v>30</v>
      </c>
      <c r="U1678" t="s">
        <v>5667</v>
      </c>
      <c r="V1678" t="s">
        <v>36</v>
      </c>
      <c r="W1678" t="s">
        <v>82</v>
      </c>
      <c r="X1678">
        <v>4</v>
      </c>
    </row>
    <row r="1679" spans="2:24">
      <c r="B1679" t="s">
        <v>1837</v>
      </c>
      <c r="C1679" t="s">
        <v>160</v>
      </c>
      <c r="D1679" t="s">
        <v>55</v>
      </c>
      <c r="E1679" t="s">
        <v>3549</v>
      </c>
      <c r="F1679" t="s">
        <v>158</v>
      </c>
      <c r="G1679" t="s">
        <v>90</v>
      </c>
      <c r="H1679">
        <v>37</v>
      </c>
      <c r="I1679" t="s">
        <v>3550</v>
      </c>
      <c r="J1679" t="s">
        <v>63</v>
      </c>
      <c r="K1679" t="s">
        <v>42</v>
      </c>
      <c r="L1679" t="s">
        <v>91</v>
      </c>
      <c r="M1679" t="s">
        <v>92</v>
      </c>
      <c r="N1679" t="s">
        <v>33</v>
      </c>
      <c r="O1679" t="s">
        <v>35</v>
      </c>
      <c r="P1679">
        <v>2.9</v>
      </c>
      <c r="Q1679">
        <v>1200</v>
      </c>
      <c r="R1679">
        <v>84</v>
      </c>
      <c r="S1679" t="s">
        <v>78</v>
      </c>
      <c r="T1679" t="s">
        <v>30</v>
      </c>
      <c r="U1679" t="s">
        <v>5668</v>
      </c>
      <c r="V1679" t="s">
        <v>36</v>
      </c>
      <c r="W1679" t="s">
        <v>82</v>
      </c>
      <c r="X1679">
        <v>4</v>
      </c>
    </row>
    <row r="1680" spans="2:24">
      <c r="B1680" t="s">
        <v>1838</v>
      </c>
      <c r="C1680" t="s">
        <v>160</v>
      </c>
      <c r="D1680" t="s">
        <v>55</v>
      </c>
      <c r="E1680" t="s">
        <v>3549</v>
      </c>
      <c r="F1680" t="s">
        <v>158</v>
      </c>
      <c r="G1680" t="s">
        <v>90</v>
      </c>
      <c r="H1680">
        <v>37</v>
      </c>
      <c r="I1680" t="s">
        <v>3550</v>
      </c>
      <c r="J1680" t="s">
        <v>28</v>
      </c>
      <c r="K1680" t="s">
        <v>42</v>
      </c>
      <c r="L1680" t="s">
        <v>91</v>
      </c>
      <c r="M1680" t="s">
        <v>92</v>
      </c>
      <c r="N1680" t="s">
        <v>33</v>
      </c>
      <c r="O1680" t="s">
        <v>35</v>
      </c>
      <c r="P1680">
        <v>2.9</v>
      </c>
      <c r="Q1680">
        <v>1200</v>
      </c>
      <c r="R1680">
        <v>84</v>
      </c>
      <c r="S1680" t="s">
        <v>78</v>
      </c>
      <c r="T1680" t="s">
        <v>30</v>
      </c>
      <c r="U1680" t="s">
        <v>5669</v>
      </c>
      <c r="V1680" t="s">
        <v>36</v>
      </c>
      <c r="W1680" t="s">
        <v>82</v>
      </c>
      <c r="X1680">
        <v>4</v>
      </c>
    </row>
    <row r="1681" spans="2:24">
      <c r="B1681" t="s">
        <v>1839</v>
      </c>
      <c r="C1681" t="s">
        <v>160</v>
      </c>
      <c r="D1681" t="s">
        <v>55</v>
      </c>
      <c r="E1681" t="s">
        <v>3549</v>
      </c>
      <c r="F1681" t="s">
        <v>158</v>
      </c>
      <c r="G1681" t="s">
        <v>90</v>
      </c>
      <c r="H1681">
        <v>37</v>
      </c>
      <c r="I1681" t="s">
        <v>3550</v>
      </c>
      <c r="J1681" t="s">
        <v>79</v>
      </c>
      <c r="K1681" t="s">
        <v>42</v>
      </c>
      <c r="L1681" t="s">
        <v>91</v>
      </c>
      <c r="M1681" t="s">
        <v>92</v>
      </c>
      <c r="N1681" t="s">
        <v>33</v>
      </c>
      <c r="O1681" t="s">
        <v>35</v>
      </c>
      <c r="P1681">
        <v>2.9</v>
      </c>
      <c r="Q1681">
        <v>1200</v>
      </c>
      <c r="R1681">
        <v>84</v>
      </c>
      <c r="S1681" t="s">
        <v>78</v>
      </c>
      <c r="T1681" t="s">
        <v>30</v>
      </c>
      <c r="U1681" t="s">
        <v>5670</v>
      </c>
      <c r="V1681" t="s">
        <v>36</v>
      </c>
      <c r="W1681" t="s">
        <v>82</v>
      </c>
      <c r="X1681">
        <v>4</v>
      </c>
    </row>
    <row r="1682" spans="2:24">
      <c r="B1682" t="s">
        <v>1840</v>
      </c>
      <c r="C1682" t="s">
        <v>160</v>
      </c>
      <c r="D1682" t="s">
        <v>55</v>
      </c>
      <c r="E1682" t="s">
        <v>3549</v>
      </c>
      <c r="F1682" t="s">
        <v>158</v>
      </c>
      <c r="G1682" t="s">
        <v>90</v>
      </c>
      <c r="H1682">
        <v>37</v>
      </c>
      <c r="I1682" t="s">
        <v>3550</v>
      </c>
      <c r="J1682" t="s">
        <v>30</v>
      </c>
      <c r="K1682" t="s">
        <v>42</v>
      </c>
      <c r="L1682" t="s">
        <v>91</v>
      </c>
      <c r="M1682" t="s">
        <v>92</v>
      </c>
      <c r="N1682" t="s">
        <v>33</v>
      </c>
      <c r="O1682" t="s">
        <v>35</v>
      </c>
      <c r="P1682">
        <v>2.9</v>
      </c>
      <c r="Q1682">
        <v>1200</v>
      </c>
      <c r="R1682">
        <v>84</v>
      </c>
      <c r="S1682" t="s">
        <v>78</v>
      </c>
      <c r="T1682" t="s">
        <v>30</v>
      </c>
      <c r="U1682" t="s">
        <v>5671</v>
      </c>
      <c r="V1682" t="s">
        <v>36</v>
      </c>
      <c r="W1682" t="s">
        <v>82</v>
      </c>
      <c r="X1682">
        <v>4</v>
      </c>
    </row>
    <row r="1683" spans="2:24">
      <c r="B1683" t="s">
        <v>1841</v>
      </c>
      <c r="C1683" t="s">
        <v>160</v>
      </c>
      <c r="D1683" t="s">
        <v>55</v>
      </c>
      <c r="E1683" t="s">
        <v>3549</v>
      </c>
      <c r="F1683" t="s">
        <v>158</v>
      </c>
      <c r="G1683" t="s">
        <v>90</v>
      </c>
      <c r="H1683">
        <v>39</v>
      </c>
      <c r="I1683" t="s">
        <v>3550</v>
      </c>
      <c r="J1683" t="s">
        <v>63</v>
      </c>
      <c r="K1683" t="s">
        <v>42</v>
      </c>
      <c r="L1683" t="s">
        <v>91</v>
      </c>
      <c r="M1683" t="s">
        <v>92</v>
      </c>
      <c r="N1683" t="s">
        <v>33</v>
      </c>
      <c r="O1683" t="s">
        <v>35</v>
      </c>
      <c r="P1683">
        <v>2.9</v>
      </c>
      <c r="Q1683">
        <v>1200</v>
      </c>
      <c r="R1683">
        <v>87</v>
      </c>
      <c r="S1683" t="s">
        <v>78</v>
      </c>
      <c r="T1683" t="s">
        <v>30</v>
      </c>
      <c r="U1683" t="s">
        <v>5672</v>
      </c>
      <c r="V1683" t="s">
        <v>36</v>
      </c>
      <c r="W1683" t="s">
        <v>82</v>
      </c>
      <c r="X1683">
        <v>4</v>
      </c>
    </row>
    <row r="1684" spans="2:24">
      <c r="B1684" t="s">
        <v>1842</v>
      </c>
      <c r="C1684" t="s">
        <v>160</v>
      </c>
      <c r="D1684" t="s">
        <v>55</v>
      </c>
      <c r="E1684" t="s">
        <v>3549</v>
      </c>
      <c r="F1684" t="s">
        <v>158</v>
      </c>
      <c r="G1684" t="s">
        <v>90</v>
      </c>
      <c r="H1684">
        <v>39</v>
      </c>
      <c r="I1684" t="s">
        <v>3550</v>
      </c>
      <c r="J1684" t="s">
        <v>28</v>
      </c>
      <c r="K1684" t="s">
        <v>42</v>
      </c>
      <c r="L1684" t="s">
        <v>91</v>
      </c>
      <c r="M1684" t="s">
        <v>92</v>
      </c>
      <c r="N1684" t="s">
        <v>33</v>
      </c>
      <c r="O1684" t="s">
        <v>35</v>
      </c>
      <c r="P1684">
        <v>2.9</v>
      </c>
      <c r="Q1684">
        <v>1200</v>
      </c>
      <c r="R1684">
        <v>87</v>
      </c>
      <c r="S1684" t="s">
        <v>78</v>
      </c>
      <c r="T1684" t="s">
        <v>30</v>
      </c>
      <c r="U1684" t="s">
        <v>5673</v>
      </c>
      <c r="V1684" t="s">
        <v>36</v>
      </c>
      <c r="W1684" t="s">
        <v>82</v>
      </c>
      <c r="X1684">
        <v>4</v>
      </c>
    </row>
    <row r="1685" spans="2:24">
      <c r="B1685" t="s">
        <v>1843</v>
      </c>
      <c r="C1685" t="s">
        <v>160</v>
      </c>
      <c r="D1685" t="s">
        <v>55</v>
      </c>
      <c r="E1685" t="s">
        <v>3549</v>
      </c>
      <c r="F1685" t="s">
        <v>158</v>
      </c>
      <c r="G1685" t="s">
        <v>90</v>
      </c>
      <c r="H1685">
        <v>39</v>
      </c>
      <c r="I1685" t="s">
        <v>3550</v>
      </c>
      <c r="J1685" t="s">
        <v>79</v>
      </c>
      <c r="K1685" t="s">
        <v>42</v>
      </c>
      <c r="L1685" t="s">
        <v>91</v>
      </c>
      <c r="M1685" t="s">
        <v>92</v>
      </c>
      <c r="N1685" t="s">
        <v>33</v>
      </c>
      <c r="O1685" t="s">
        <v>35</v>
      </c>
      <c r="P1685">
        <v>2.9</v>
      </c>
      <c r="Q1685">
        <v>1200</v>
      </c>
      <c r="R1685">
        <v>87</v>
      </c>
      <c r="S1685" t="s">
        <v>78</v>
      </c>
      <c r="T1685" t="s">
        <v>30</v>
      </c>
      <c r="U1685" t="s">
        <v>5674</v>
      </c>
      <c r="V1685" t="s">
        <v>36</v>
      </c>
      <c r="W1685" t="s">
        <v>82</v>
      </c>
      <c r="X1685">
        <v>4</v>
      </c>
    </row>
    <row r="1686" spans="2:24">
      <c r="B1686" t="s">
        <v>1844</v>
      </c>
      <c r="C1686" t="s">
        <v>160</v>
      </c>
      <c r="D1686" t="s">
        <v>55</v>
      </c>
      <c r="E1686" t="s">
        <v>3549</v>
      </c>
      <c r="F1686" t="s">
        <v>158</v>
      </c>
      <c r="G1686" t="s">
        <v>90</v>
      </c>
      <c r="H1686">
        <v>39</v>
      </c>
      <c r="I1686" t="s">
        <v>3550</v>
      </c>
      <c r="J1686" t="s">
        <v>30</v>
      </c>
      <c r="K1686" t="s">
        <v>42</v>
      </c>
      <c r="L1686" t="s">
        <v>91</v>
      </c>
      <c r="M1686" t="s">
        <v>92</v>
      </c>
      <c r="N1686" t="s">
        <v>33</v>
      </c>
      <c r="O1686" t="s">
        <v>35</v>
      </c>
      <c r="P1686">
        <v>2.9</v>
      </c>
      <c r="Q1686">
        <v>1200</v>
      </c>
      <c r="R1686">
        <v>87</v>
      </c>
      <c r="S1686" t="s">
        <v>78</v>
      </c>
      <c r="T1686" t="s">
        <v>30</v>
      </c>
      <c r="U1686" t="s">
        <v>5675</v>
      </c>
      <c r="V1686" t="s">
        <v>36</v>
      </c>
      <c r="W1686" t="s">
        <v>82</v>
      </c>
      <c r="X1686">
        <v>4</v>
      </c>
    </row>
    <row r="1687" spans="2:24">
      <c r="B1687" t="s">
        <v>1845</v>
      </c>
      <c r="C1687" t="s">
        <v>160</v>
      </c>
      <c r="D1687" t="s">
        <v>41</v>
      </c>
      <c r="E1687" t="s">
        <v>3549</v>
      </c>
      <c r="F1687" t="s">
        <v>158</v>
      </c>
      <c r="G1687" t="s">
        <v>93</v>
      </c>
      <c r="H1687">
        <v>18</v>
      </c>
      <c r="I1687" t="s">
        <v>3550</v>
      </c>
      <c r="J1687" t="s">
        <v>63</v>
      </c>
      <c r="K1687" t="s">
        <v>43</v>
      </c>
      <c r="L1687" t="s">
        <v>91</v>
      </c>
      <c r="M1687" t="s">
        <v>92</v>
      </c>
      <c r="N1687" t="s">
        <v>81</v>
      </c>
      <c r="O1687" t="s">
        <v>3552</v>
      </c>
      <c r="P1687">
        <v>1.7</v>
      </c>
      <c r="Q1687">
        <v>600</v>
      </c>
      <c r="R1687">
        <v>78</v>
      </c>
      <c r="S1687" t="s">
        <v>78</v>
      </c>
      <c r="T1687" t="s">
        <v>30</v>
      </c>
      <c r="U1687" t="s">
        <v>5676</v>
      </c>
      <c r="V1687" t="s">
        <v>36</v>
      </c>
      <c r="W1687" t="s">
        <v>82</v>
      </c>
      <c r="X1687">
        <v>4</v>
      </c>
    </row>
    <row r="1688" spans="2:24">
      <c r="B1688" t="s">
        <v>1846</v>
      </c>
      <c r="C1688" t="s">
        <v>160</v>
      </c>
      <c r="D1688" t="s">
        <v>41</v>
      </c>
      <c r="E1688" t="s">
        <v>3549</v>
      </c>
      <c r="F1688" t="s">
        <v>158</v>
      </c>
      <c r="G1688" t="s">
        <v>93</v>
      </c>
      <c r="H1688">
        <v>18</v>
      </c>
      <c r="I1688" t="s">
        <v>3550</v>
      </c>
      <c r="J1688" t="s">
        <v>28</v>
      </c>
      <c r="K1688" t="s">
        <v>43</v>
      </c>
      <c r="L1688" t="s">
        <v>91</v>
      </c>
      <c r="M1688" t="s">
        <v>92</v>
      </c>
      <c r="N1688" t="s">
        <v>81</v>
      </c>
      <c r="O1688" t="s">
        <v>3552</v>
      </c>
      <c r="P1688">
        <v>1.7</v>
      </c>
      <c r="Q1688">
        <v>600</v>
      </c>
      <c r="R1688">
        <v>78</v>
      </c>
      <c r="S1688" t="s">
        <v>78</v>
      </c>
      <c r="T1688" t="s">
        <v>30</v>
      </c>
      <c r="U1688" t="s">
        <v>5677</v>
      </c>
      <c r="V1688" t="s">
        <v>36</v>
      </c>
      <c r="W1688" t="s">
        <v>82</v>
      </c>
      <c r="X1688">
        <v>4</v>
      </c>
    </row>
    <row r="1689" spans="2:24">
      <c r="B1689" t="s">
        <v>1847</v>
      </c>
      <c r="C1689" t="s">
        <v>160</v>
      </c>
      <c r="D1689" t="s">
        <v>41</v>
      </c>
      <c r="E1689" t="s">
        <v>3549</v>
      </c>
      <c r="F1689" t="s">
        <v>158</v>
      </c>
      <c r="G1689" t="s">
        <v>93</v>
      </c>
      <c r="H1689">
        <v>18</v>
      </c>
      <c r="I1689" t="s">
        <v>3550</v>
      </c>
      <c r="J1689" t="s">
        <v>79</v>
      </c>
      <c r="K1689" t="s">
        <v>43</v>
      </c>
      <c r="L1689" t="s">
        <v>91</v>
      </c>
      <c r="M1689" t="s">
        <v>92</v>
      </c>
      <c r="N1689" t="s">
        <v>81</v>
      </c>
      <c r="O1689" t="s">
        <v>3552</v>
      </c>
      <c r="P1689">
        <v>1.7</v>
      </c>
      <c r="Q1689">
        <v>600</v>
      </c>
      <c r="R1689">
        <v>78</v>
      </c>
      <c r="S1689" t="s">
        <v>78</v>
      </c>
      <c r="T1689" t="s">
        <v>30</v>
      </c>
      <c r="U1689" t="s">
        <v>5678</v>
      </c>
      <c r="V1689" t="s">
        <v>36</v>
      </c>
      <c r="W1689" t="s">
        <v>82</v>
      </c>
      <c r="X1689">
        <v>4</v>
      </c>
    </row>
    <row r="1690" spans="2:24">
      <c r="B1690" t="s">
        <v>1848</v>
      </c>
      <c r="C1690" t="s">
        <v>160</v>
      </c>
      <c r="D1690" t="s">
        <v>41</v>
      </c>
      <c r="E1690" t="s">
        <v>3549</v>
      </c>
      <c r="F1690" t="s">
        <v>158</v>
      </c>
      <c r="G1690" t="s">
        <v>93</v>
      </c>
      <c r="H1690">
        <v>18</v>
      </c>
      <c r="I1690" t="s">
        <v>3550</v>
      </c>
      <c r="J1690" t="s">
        <v>30</v>
      </c>
      <c r="K1690" t="s">
        <v>43</v>
      </c>
      <c r="L1690" t="s">
        <v>91</v>
      </c>
      <c r="M1690" t="s">
        <v>92</v>
      </c>
      <c r="N1690" t="s">
        <v>81</v>
      </c>
      <c r="O1690" t="s">
        <v>3552</v>
      </c>
      <c r="P1690">
        <v>1.7</v>
      </c>
      <c r="Q1690">
        <v>600</v>
      </c>
      <c r="R1690">
        <v>78</v>
      </c>
      <c r="S1690" t="s">
        <v>78</v>
      </c>
      <c r="T1690" t="s">
        <v>30</v>
      </c>
      <c r="U1690" t="s">
        <v>5679</v>
      </c>
      <c r="V1690" t="s">
        <v>36</v>
      </c>
      <c r="W1690" t="s">
        <v>82</v>
      </c>
      <c r="X1690">
        <v>4</v>
      </c>
    </row>
    <row r="1691" spans="2:24">
      <c r="B1691" t="s">
        <v>1849</v>
      </c>
      <c r="C1691" t="s">
        <v>160</v>
      </c>
      <c r="D1691" t="s">
        <v>55</v>
      </c>
      <c r="E1691" t="s">
        <v>3549</v>
      </c>
      <c r="F1691" t="s">
        <v>158</v>
      </c>
      <c r="G1691" t="s">
        <v>93</v>
      </c>
      <c r="H1691">
        <v>19</v>
      </c>
      <c r="I1691" t="s">
        <v>3550</v>
      </c>
      <c r="J1691" t="s">
        <v>63</v>
      </c>
      <c r="K1691" t="s">
        <v>42</v>
      </c>
      <c r="L1691" t="s">
        <v>91</v>
      </c>
      <c r="M1691" t="s">
        <v>92</v>
      </c>
      <c r="N1691" t="s">
        <v>81</v>
      </c>
      <c r="O1691" t="s">
        <v>20</v>
      </c>
      <c r="P1691">
        <v>0.8</v>
      </c>
      <c r="Q1691">
        <v>600</v>
      </c>
      <c r="R1691">
        <v>81</v>
      </c>
      <c r="S1691" t="s">
        <v>78</v>
      </c>
      <c r="T1691" t="s">
        <v>30</v>
      </c>
      <c r="U1691" t="s">
        <v>5680</v>
      </c>
      <c r="V1691" t="s">
        <v>36</v>
      </c>
      <c r="W1691" t="s">
        <v>82</v>
      </c>
      <c r="X1691">
        <v>4</v>
      </c>
    </row>
    <row r="1692" spans="2:24">
      <c r="B1692" t="s">
        <v>1850</v>
      </c>
      <c r="C1692" t="s">
        <v>160</v>
      </c>
      <c r="D1692" t="s">
        <v>55</v>
      </c>
      <c r="E1692" t="s">
        <v>3549</v>
      </c>
      <c r="F1692" t="s">
        <v>158</v>
      </c>
      <c r="G1692" t="s">
        <v>93</v>
      </c>
      <c r="H1692">
        <v>19</v>
      </c>
      <c r="I1692" t="s">
        <v>3550</v>
      </c>
      <c r="J1692" t="s">
        <v>28</v>
      </c>
      <c r="K1692" t="s">
        <v>42</v>
      </c>
      <c r="L1692" t="s">
        <v>91</v>
      </c>
      <c r="M1692" t="s">
        <v>92</v>
      </c>
      <c r="N1692" t="s">
        <v>81</v>
      </c>
      <c r="O1692" t="s">
        <v>20</v>
      </c>
      <c r="P1692">
        <v>0.8</v>
      </c>
      <c r="Q1692">
        <v>600</v>
      </c>
      <c r="R1692">
        <v>81</v>
      </c>
      <c r="S1692" t="s">
        <v>78</v>
      </c>
      <c r="T1692" t="s">
        <v>30</v>
      </c>
      <c r="U1692" t="s">
        <v>5681</v>
      </c>
      <c r="V1692" t="s">
        <v>36</v>
      </c>
      <c r="W1692" t="s">
        <v>82</v>
      </c>
      <c r="X1692">
        <v>4</v>
      </c>
    </row>
    <row r="1693" spans="2:24">
      <c r="B1693" t="s">
        <v>1851</v>
      </c>
      <c r="C1693" t="s">
        <v>160</v>
      </c>
      <c r="D1693" t="s">
        <v>55</v>
      </c>
      <c r="E1693" t="s">
        <v>3549</v>
      </c>
      <c r="F1693" t="s">
        <v>158</v>
      </c>
      <c r="G1693" t="s">
        <v>93</v>
      </c>
      <c r="H1693">
        <v>19</v>
      </c>
      <c r="I1693" t="s">
        <v>3550</v>
      </c>
      <c r="J1693" t="s">
        <v>79</v>
      </c>
      <c r="K1693" t="s">
        <v>42</v>
      </c>
      <c r="L1693" t="s">
        <v>91</v>
      </c>
      <c r="M1693" t="s">
        <v>92</v>
      </c>
      <c r="N1693" t="s">
        <v>81</v>
      </c>
      <c r="O1693" t="s">
        <v>20</v>
      </c>
      <c r="P1693">
        <v>0.8</v>
      </c>
      <c r="Q1693">
        <v>600</v>
      </c>
      <c r="R1693">
        <v>81</v>
      </c>
      <c r="S1693" t="s">
        <v>78</v>
      </c>
      <c r="T1693" t="s">
        <v>30</v>
      </c>
      <c r="U1693" t="s">
        <v>5682</v>
      </c>
      <c r="V1693" t="s">
        <v>36</v>
      </c>
      <c r="W1693" t="s">
        <v>82</v>
      </c>
      <c r="X1693">
        <v>4</v>
      </c>
    </row>
    <row r="1694" spans="2:24">
      <c r="B1694" t="s">
        <v>1852</v>
      </c>
      <c r="C1694" t="s">
        <v>160</v>
      </c>
      <c r="D1694" t="s">
        <v>55</v>
      </c>
      <c r="E1694" t="s">
        <v>3549</v>
      </c>
      <c r="F1694" t="s">
        <v>158</v>
      </c>
      <c r="G1694" t="s">
        <v>93</v>
      </c>
      <c r="H1694">
        <v>19</v>
      </c>
      <c r="I1694" t="s">
        <v>3550</v>
      </c>
      <c r="J1694" t="s">
        <v>30</v>
      </c>
      <c r="K1694" t="s">
        <v>42</v>
      </c>
      <c r="L1694" t="s">
        <v>91</v>
      </c>
      <c r="M1694" t="s">
        <v>92</v>
      </c>
      <c r="N1694" t="s">
        <v>81</v>
      </c>
      <c r="O1694" t="s">
        <v>20</v>
      </c>
      <c r="P1694">
        <v>0.8</v>
      </c>
      <c r="Q1694">
        <v>600</v>
      </c>
      <c r="R1694">
        <v>81</v>
      </c>
      <c r="S1694" t="s">
        <v>78</v>
      </c>
      <c r="T1694" t="s">
        <v>30</v>
      </c>
      <c r="U1694" t="s">
        <v>5683</v>
      </c>
      <c r="V1694" t="s">
        <v>36</v>
      </c>
      <c r="W1694" t="s">
        <v>82</v>
      </c>
      <c r="X1694">
        <v>4</v>
      </c>
    </row>
    <row r="1695" spans="2:24">
      <c r="B1695" t="s">
        <v>1853</v>
      </c>
      <c r="C1695" t="s">
        <v>160</v>
      </c>
      <c r="D1695" t="s">
        <v>41</v>
      </c>
      <c r="E1695" t="s">
        <v>3549</v>
      </c>
      <c r="F1695" t="s">
        <v>158</v>
      </c>
      <c r="G1695" t="s">
        <v>93</v>
      </c>
      <c r="H1695">
        <v>24</v>
      </c>
      <c r="I1695" t="s">
        <v>3550</v>
      </c>
      <c r="J1695" t="s">
        <v>63</v>
      </c>
      <c r="K1695" t="s">
        <v>43</v>
      </c>
      <c r="L1695" t="s">
        <v>91</v>
      </c>
      <c r="M1695" t="s">
        <v>92</v>
      </c>
      <c r="N1695" t="s">
        <v>81</v>
      </c>
      <c r="O1695" t="s">
        <v>3552</v>
      </c>
      <c r="P1695">
        <v>1.7</v>
      </c>
      <c r="Q1695">
        <v>800</v>
      </c>
      <c r="R1695">
        <v>78</v>
      </c>
      <c r="S1695" t="s">
        <v>78</v>
      </c>
      <c r="T1695" t="s">
        <v>30</v>
      </c>
      <c r="U1695" t="s">
        <v>5684</v>
      </c>
      <c r="V1695" t="s">
        <v>36</v>
      </c>
      <c r="W1695" t="s">
        <v>82</v>
      </c>
      <c r="X1695">
        <v>4</v>
      </c>
    </row>
    <row r="1696" spans="2:24">
      <c r="B1696" t="s">
        <v>1854</v>
      </c>
      <c r="C1696" t="s">
        <v>160</v>
      </c>
      <c r="D1696" t="s">
        <v>41</v>
      </c>
      <c r="E1696" t="s">
        <v>3549</v>
      </c>
      <c r="F1696" t="s">
        <v>158</v>
      </c>
      <c r="G1696" t="s">
        <v>93</v>
      </c>
      <c r="H1696">
        <v>24</v>
      </c>
      <c r="I1696" t="s">
        <v>3550</v>
      </c>
      <c r="J1696" t="s">
        <v>28</v>
      </c>
      <c r="K1696" t="s">
        <v>43</v>
      </c>
      <c r="L1696" t="s">
        <v>91</v>
      </c>
      <c r="M1696" t="s">
        <v>92</v>
      </c>
      <c r="N1696" t="s">
        <v>81</v>
      </c>
      <c r="O1696" t="s">
        <v>3552</v>
      </c>
      <c r="P1696">
        <v>1.7</v>
      </c>
      <c r="Q1696">
        <v>800</v>
      </c>
      <c r="R1696">
        <v>78</v>
      </c>
      <c r="S1696" t="s">
        <v>78</v>
      </c>
      <c r="T1696" t="s">
        <v>30</v>
      </c>
      <c r="U1696" t="s">
        <v>5685</v>
      </c>
      <c r="V1696" t="s">
        <v>36</v>
      </c>
      <c r="W1696" t="s">
        <v>82</v>
      </c>
      <c r="X1696">
        <v>4</v>
      </c>
    </row>
    <row r="1697" spans="2:24">
      <c r="B1697" t="s">
        <v>1855</v>
      </c>
      <c r="C1697" t="s">
        <v>160</v>
      </c>
      <c r="D1697" t="s">
        <v>41</v>
      </c>
      <c r="E1697" t="s">
        <v>3549</v>
      </c>
      <c r="F1697" t="s">
        <v>158</v>
      </c>
      <c r="G1697" t="s">
        <v>93</v>
      </c>
      <c r="H1697">
        <v>24</v>
      </c>
      <c r="I1697" t="s">
        <v>3550</v>
      </c>
      <c r="J1697" t="s">
        <v>79</v>
      </c>
      <c r="K1697" t="s">
        <v>43</v>
      </c>
      <c r="L1697" t="s">
        <v>91</v>
      </c>
      <c r="M1697" t="s">
        <v>92</v>
      </c>
      <c r="N1697" t="s">
        <v>81</v>
      </c>
      <c r="O1697" t="s">
        <v>3552</v>
      </c>
      <c r="P1697">
        <v>1.7</v>
      </c>
      <c r="Q1697">
        <v>800</v>
      </c>
      <c r="R1697">
        <v>78</v>
      </c>
      <c r="S1697" t="s">
        <v>78</v>
      </c>
      <c r="T1697" t="s">
        <v>30</v>
      </c>
      <c r="U1697" t="s">
        <v>5686</v>
      </c>
      <c r="V1697" t="s">
        <v>36</v>
      </c>
      <c r="W1697" t="s">
        <v>82</v>
      </c>
      <c r="X1697">
        <v>4</v>
      </c>
    </row>
    <row r="1698" spans="2:24">
      <c r="B1698" t="s">
        <v>1856</v>
      </c>
      <c r="C1698" t="s">
        <v>160</v>
      </c>
      <c r="D1698" t="s">
        <v>41</v>
      </c>
      <c r="E1698" t="s">
        <v>3549</v>
      </c>
      <c r="F1698" t="s">
        <v>158</v>
      </c>
      <c r="G1698" t="s">
        <v>93</v>
      </c>
      <c r="H1698">
        <v>24</v>
      </c>
      <c r="I1698" t="s">
        <v>3550</v>
      </c>
      <c r="J1698" t="s">
        <v>30</v>
      </c>
      <c r="K1698" t="s">
        <v>43</v>
      </c>
      <c r="L1698" t="s">
        <v>91</v>
      </c>
      <c r="M1698" t="s">
        <v>92</v>
      </c>
      <c r="N1698" t="s">
        <v>81</v>
      </c>
      <c r="O1698" t="s">
        <v>3552</v>
      </c>
      <c r="P1698">
        <v>1.7</v>
      </c>
      <c r="Q1698">
        <v>800</v>
      </c>
      <c r="R1698">
        <v>78</v>
      </c>
      <c r="S1698" t="s">
        <v>78</v>
      </c>
      <c r="T1698" t="s">
        <v>30</v>
      </c>
      <c r="U1698" t="s">
        <v>5687</v>
      </c>
      <c r="V1698" t="s">
        <v>36</v>
      </c>
      <c r="W1698" t="s">
        <v>82</v>
      </c>
      <c r="X1698">
        <v>4</v>
      </c>
    </row>
    <row r="1699" spans="2:24">
      <c r="B1699" t="s">
        <v>1857</v>
      </c>
      <c r="C1699" t="s">
        <v>160</v>
      </c>
      <c r="D1699" t="s">
        <v>55</v>
      </c>
      <c r="E1699" t="s">
        <v>3549</v>
      </c>
      <c r="F1699" t="s">
        <v>158</v>
      </c>
      <c r="G1699" t="s">
        <v>93</v>
      </c>
      <c r="H1699">
        <v>25</v>
      </c>
      <c r="I1699" t="s">
        <v>3550</v>
      </c>
      <c r="J1699" t="s">
        <v>63</v>
      </c>
      <c r="K1699" t="s">
        <v>42</v>
      </c>
      <c r="L1699" t="s">
        <v>91</v>
      </c>
      <c r="M1699" t="s">
        <v>92</v>
      </c>
      <c r="N1699" t="s">
        <v>81</v>
      </c>
      <c r="O1699" t="s">
        <v>20</v>
      </c>
      <c r="P1699">
        <v>1.7</v>
      </c>
      <c r="Q1699">
        <v>800</v>
      </c>
      <c r="R1699">
        <v>81</v>
      </c>
      <c r="S1699" t="s">
        <v>78</v>
      </c>
      <c r="T1699" t="s">
        <v>30</v>
      </c>
      <c r="U1699" t="s">
        <v>5688</v>
      </c>
      <c r="V1699" t="s">
        <v>36</v>
      </c>
      <c r="W1699" t="s">
        <v>82</v>
      </c>
      <c r="X1699">
        <v>4</v>
      </c>
    </row>
    <row r="1700" spans="2:24">
      <c r="B1700" t="s">
        <v>1858</v>
      </c>
      <c r="C1700" t="s">
        <v>160</v>
      </c>
      <c r="D1700" t="s">
        <v>55</v>
      </c>
      <c r="E1700" t="s">
        <v>3549</v>
      </c>
      <c r="F1700" t="s">
        <v>158</v>
      </c>
      <c r="G1700" t="s">
        <v>93</v>
      </c>
      <c r="H1700">
        <v>25</v>
      </c>
      <c r="I1700" t="s">
        <v>3550</v>
      </c>
      <c r="J1700" t="s">
        <v>28</v>
      </c>
      <c r="K1700" t="s">
        <v>42</v>
      </c>
      <c r="L1700" t="s">
        <v>91</v>
      </c>
      <c r="M1700" t="s">
        <v>92</v>
      </c>
      <c r="N1700" t="s">
        <v>81</v>
      </c>
      <c r="O1700" t="s">
        <v>20</v>
      </c>
      <c r="P1700">
        <v>1.7</v>
      </c>
      <c r="Q1700">
        <v>800</v>
      </c>
      <c r="R1700">
        <v>81</v>
      </c>
      <c r="S1700" t="s">
        <v>78</v>
      </c>
      <c r="T1700" t="s">
        <v>30</v>
      </c>
      <c r="U1700" t="s">
        <v>5689</v>
      </c>
      <c r="V1700" t="s">
        <v>36</v>
      </c>
      <c r="W1700" t="s">
        <v>82</v>
      </c>
      <c r="X1700">
        <v>4</v>
      </c>
    </row>
    <row r="1701" spans="2:24">
      <c r="B1701" t="s">
        <v>1859</v>
      </c>
      <c r="C1701" t="s">
        <v>160</v>
      </c>
      <c r="D1701" t="s">
        <v>55</v>
      </c>
      <c r="E1701" t="s">
        <v>3549</v>
      </c>
      <c r="F1701" t="s">
        <v>158</v>
      </c>
      <c r="G1701" t="s">
        <v>93</v>
      </c>
      <c r="H1701">
        <v>25</v>
      </c>
      <c r="I1701" t="s">
        <v>3550</v>
      </c>
      <c r="J1701" t="s">
        <v>79</v>
      </c>
      <c r="K1701" t="s">
        <v>42</v>
      </c>
      <c r="L1701" t="s">
        <v>91</v>
      </c>
      <c r="M1701" t="s">
        <v>92</v>
      </c>
      <c r="N1701" t="s">
        <v>81</v>
      </c>
      <c r="O1701" t="s">
        <v>20</v>
      </c>
      <c r="P1701">
        <v>1.7</v>
      </c>
      <c r="Q1701">
        <v>800</v>
      </c>
      <c r="R1701">
        <v>81</v>
      </c>
      <c r="S1701" t="s">
        <v>78</v>
      </c>
      <c r="T1701" t="s">
        <v>30</v>
      </c>
      <c r="U1701" t="s">
        <v>5690</v>
      </c>
      <c r="V1701" t="s">
        <v>36</v>
      </c>
      <c r="W1701" t="s">
        <v>82</v>
      </c>
      <c r="X1701">
        <v>4</v>
      </c>
    </row>
    <row r="1702" spans="2:24">
      <c r="B1702" t="s">
        <v>1860</v>
      </c>
      <c r="C1702" t="s">
        <v>160</v>
      </c>
      <c r="D1702" t="s">
        <v>55</v>
      </c>
      <c r="E1702" t="s">
        <v>3549</v>
      </c>
      <c r="F1702" t="s">
        <v>158</v>
      </c>
      <c r="G1702" t="s">
        <v>93</v>
      </c>
      <c r="H1702">
        <v>25</v>
      </c>
      <c r="I1702" t="s">
        <v>3550</v>
      </c>
      <c r="J1702" t="s">
        <v>30</v>
      </c>
      <c r="K1702" t="s">
        <v>42</v>
      </c>
      <c r="L1702" t="s">
        <v>91</v>
      </c>
      <c r="M1702" t="s">
        <v>92</v>
      </c>
      <c r="N1702" t="s">
        <v>81</v>
      </c>
      <c r="O1702" t="s">
        <v>20</v>
      </c>
      <c r="P1702">
        <v>1.7</v>
      </c>
      <c r="Q1702">
        <v>800</v>
      </c>
      <c r="R1702">
        <v>81</v>
      </c>
      <c r="S1702" t="s">
        <v>78</v>
      </c>
      <c r="T1702" t="s">
        <v>30</v>
      </c>
      <c r="U1702" t="s">
        <v>5691</v>
      </c>
      <c r="V1702" t="s">
        <v>36</v>
      </c>
      <c r="W1702" t="s">
        <v>82</v>
      </c>
      <c r="X1702">
        <v>4</v>
      </c>
    </row>
    <row r="1703" spans="2:24">
      <c r="B1703" t="s">
        <v>1861</v>
      </c>
      <c r="C1703" t="s">
        <v>160</v>
      </c>
      <c r="D1703" t="s">
        <v>41</v>
      </c>
      <c r="E1703" t="s">
        <v>3549</v>
      </c>
      <c r="F1703" t="s">
        <v>158</v>
      </c>
      <c r="G1703" t="s">
        <v>93</v>
      </c>
      <c r="H1703">
        <v>30</v>
      </c>
      <c r="I1703" t="s">
        <v>3550</v>
      </c>
      <c r="J1703" t="s">
        <v>63</v>
      </c>
      <c r="K1703" t="s">
        <v>43</v>
      </c>
      <c r="L1703" t="s">
        <v>91</v>
      </c>
      <c r="M1703" t="s">
        <v>92</v>
      </c>
      <c r="N1703" t="s">
        <v>81</v>
      </c>
      <c r="O1703" t="s">
        <v>20</v>
      </c>
      <c r="P1703">
        <v>2</v>
      </c>
      <c r="Q1703">
        <v>1000</v>
      </c>
      <c r="R1703">
        <v>81</v>
      </c>
      <c r="S1703" t="s">
        <v>78</v>
      </c>
      <c r="T1703" t="s">
        <v>30</v>
      </c>
      <c r="U1703" t="s">
        <v>5692</v>
      </c>
      <c r="V1703" t="s">
        <v>36</v>
      </c>
      <c r="W1703" t="s">
        <v>82</v>
      </c>
      <c r="X1703">
        <v>4</v>
      </c>
    </row>
    <row r="1704" spans="2:24">
      <c r="B1704" t="s">
        <v>1862</v>
      </c>
      <c r="C1704" t="s">
        <v>160</v>
      </c>
      <c r="D1704" t="s">
        <v>41</v>
      </c>
      <c r="E1704" t="s">
        <v>3549</v>
      </c>
      <c r="F1704" t="s">
        <v>158</v>
      </c>
      <c r="G1704" t="s">
        <v>93</v>
      </c>
      <c r="H1704">
        <v>30</v>
      </c>
      <c r="I1704" t="s">
        <v>3550</v>
      </c>
      <c r="J1704" t="s">
        <v>28</v>
      </c>
      <c r="K1704" t="s">
        <v>43</v>
      </c>
      <c r="L1704" t="s">
        <v>91</v>
      </c>
      <c r="M1704" t="s">
        <v>92</v>
      </c>
      <c r="N1704" t="s">
        <v>81</v>
      </c>
      <c r="O1704" t="s">
        <v>20</v>
      </c>
      <c r="P1704">
        <v>2</v>
      </c>
      <c r="Q1704">
        <v>1000</v>
      </c>
      <c r="R1704">
        <v>81</v>
      </c>
      <c r="S1704" t="s">
        <v>78</v>
      </c>
      <c r="T1704" t="s">
        <v>30</v>
      </c>
      <c r="U1704" t="s">
        <v>5693</v>
      </c>
      <c r="V1704" t="s">
        <v>36</v>
      </c>
      <c r="W1704" t="s">
        <v>82</v>
      </c>
      <c r="X1704">
        <v>4</v>
      </c>
    </row>
    <row r="1705" spans="2:24">
      <c r="B1705" t="s">
        <v>1863</v>
      </c>
      <c r="C1705" t="s">
        <v>160</v>
      </c>
      <c r="D1705" t="s">
        <v>41</v>
      </c>
      <c r="E1705" t="s">
        <v>3549</v>
      </c>
      <c r="F1705" t="s">
        <v>158</v>
      </c>
      <c r="G1705" t="s">
        <v>93</v>
      </c>
      <c r="H1705">
        <v>30</v>
      </c>
      <c r="I1705" t="s">
        <v>3550</v>
      </c>
      <c r="J1705" t="s">
        <v>79</v>
      </c>
      <c r="K1705" t="s">
        <v>43</v>
      </c>
      <c r="L1705" t="s">
        <v>91</v>
      </c>
      <c r="M1705" t="s">
        <v>92</v>
      </c>
      <c r="N1705" t="s">
        <v>81</v>
      </c>
      <c r="O1705" t="s">
        <v>20</v>
      </c>
      <c r="P1705">
        <v>2</v>
      </c>
      <c r="Q1705">
        <v>1000</v>
      </c>
      <c r="R1705">
        <v>81</v>
      </c>
      <c r="S1705" t="s">
        <v>78</v>
      </c>
      <c r="T1705" t="s">
        <v>30</v>
      </c>
      <c r="U1705" t="s">
        <v>5694</v>
      </c>
      <c r="V1705" t="s">
        <v>36</v>
      </c>
      <c r="W1705" t="s">
        <v>82</v>
      </c>
      <c r="X1705">
        <v>4</v>
      </c>
    </row>
    <row r="1706" spans="2:24">
      <c r="B1706" t="s">
        <v>1864</v>
      </c>
      <c r="C1706" t="s">
        <v>160</v>
      </c>
      <c r="D1706" t="s">
        <v>41</v>
      </c>
      <c r="E1706" t="s">
        <v>3549</v>
      </c>
      <c r="F1706" t="s">
        <v>158</v>
      </c>
      <c r="G1706" t="s">
        <v>93</v>
      </c>
      <c r="H1706">
        <v>30</v>
      </c>
      <c r="I1706" t="s">
        <v>3550</v>
      </c>
      <c r="J1706" t="s">
        <v>30</v>
      </c>
      <c r="K1706" t="s">
        <v>43</v>
      </c>
      <c r="L1706" t="s">
        <v>91</v>
      </c>
      <c r="M1706" t="s">
        <v>92</v>
      </c>
      <c r="N1706" t="s">
        <v>81</v>
      </c>
      <c r="O1706" t="s">
        <v>20</v>
      </c>
      <c r="P1706">
        <v>2</v>
      </c>
      <c r="Q1706">
        <v>1000</v>
      </c>
      <c r="R1706">
        <v>81</v>
      </c>
      <c r="S1706" t="s">
        <v>78</v>
      </c>
      <c r="T1706" t="s">
        <v>30</v>
      </c>
      <c r="U1706" t="s">
        <v>5695</v>
      </c>
      <c r="V1706" t="s">
        <v>36</v>
      </c>
      <c r="W1706" t="s">
        <v>82</v>
      </c>
      <c r="X1706">
        <v>4</v>
      </c>
    </row>
    <row r="1707" spans="2:24">
      <c r="B1707" t="s">
        <v>1865</v>
      </c>
      <c r="C1707" t="s">
        <v>160</v>
      </c>
      <c r="D1707" t="s">
        <v>55</v>
      </c>
      <c r="E1707" t="s">
        <v>3549</v>
      </c>
      <c r="F1707" t="s">
        <v>158</v>
      </c>
      <c r="G1707" t="s">
        <v>93</v>
      </c>
      <c r="H1707">
        <v>31</v>
      </c>
      <c r="I1707" t="s">
        <v>3550</v>
      </c>
      <c r="J1707" t="s">
        <v>63</v>
      </c>
      <c r="K1707" t="s">
        <v>42</v>
      </c>
      <c r="L1707" t="s">
        <v>91</v>
      </c>
      <c r="M1707" t="s">
        <v>92</v>
      </c>
      <c r="N1707" t="s">
        <v>81</v>
      </c>
      <c r="O1707" t="s">
        <v>20</v>
      </c>
      <c r="P1707">
        <v>2.2000000000000002</v>
      </c>
      <c r="Q1707">
        <v>1000</v>
      </c>
      <c r="R1707">
        <v>84</v>
      </c>
      <c r="S1707" t="s">
        <v>78</v>
      </c>
      <c r="T1707" t="s">
        <v>30</v>
      </c>
      <c r="U1707" t="s">
        <v>5696</v>
      </c>
      <c r="V1707" t="s">
        <v>36</v>
      </c>
      <c r="W1707" t="s">
        <v>82</v>
      </c>
      <c r="X1707">
        <v>4</v>
      </c>
    </row>
    <row r="1708" spans="2:24">
      <c r="B1708" t="s">
        <v>1866</v>
      </c>
      <c r="C1708" t="s">
        <v>160</v>
      </c>
      <c r="D1708" t="s">
        <v>55</v>
      </c>
      <c r="E1708" t="s">
        <v>3549</v>
      </c>
      <c r="F1708" t="s">
        <v>158</v>
      </c>
      <c r="G1708" t="s">
        <v>93</v>
      </c>
      <c r="H1708">
        <v>31</v>
      </c>
      <c r="I1708" t="s">
        <v>3550</v>
      </c>
      <c r="J1708" t="s">
        <v>28</v>
      </c>
      <c r="K1708" t="s">
        <v>42</v>
      </c>
      <c r="L1708" t="s">
        <v>91</v>
      </c>
      <c r="M1708" t="s">
        <v>92</v>
      </c>
      <c r="N1708" t="s">
        <v>81</v>
      </c>
      <c r="O1708" t="s">
        <v>20</v>
      </c>
      <c r="P1708">
        <v>2.2000000000000002</v>
      </c>
      <c r="Q1708">
        <v>1000</v>
      </c>
      <c r="R1708">
        <v>84</v>
      </c>
      <c r="S1708" t="s">
        <v>78</v>
      </c>
      <c r="T1708" t="s">
        <v>30</v>
      </c>
      <c r="U1708" t="s">
        <v>5697</v>
      </c>
      <c r="V1708" t="s">
        <v>36</v>
      </c>
      <c r="W1708" t="s">
        <v>82</v>
      </c>
      <c r="X1708">
        <v>4</v>
      </c>
    </row>
    <row r="1709" spans="2:24">
      <c r="B1709" t="s">
        <v>1867</v>
      </c>
      <c r="C1709" t="s">
        <v>160</v>
      </c>
      <c r="D1709" t="s">
        <v>55</v>
      </c>
      <c r="E1709" t="s">
        <v>3549</v>
      </c>
      <c r="F1709" t="s">
        <v>158</v>
      </c>
      <c r="G1709" t="s">
        <v>93</v>
      </c>
      <c r="H1709">
        <v>31</v>
      </c>
      <c r="I1709" t="s">
        <v>3550</v>
      </c>
      <c r="J1709" t="s">
        <v>79</v>
      </c>
      <c r="K1709" t="s">
        <v>42</v>
      </c>
      <c r="L1709" t="s">
        <v>91</v>
      </c>
      <c r="M1709" t="s">
        <v>92</v>
      </c>
      <c r="N1709" t="s">
        <v>81</v>
      </c>
      <c r="O1709" t="s">
        <v>20</v>
      </c>
      <c r="P1709">
        <v>2.2000000000000002</v>
      </c>
      <c r="Q1709">
        <v>1000</v>
      </c>
      <c r="R1709">
        <v>84</v>
      </c>
      <c r="S1709" t="s">
        <v>78</v>
      </c>
      <c r="T1709" t="s">
        <v>30</v>
      </c>
      <c r="U1709" t="s">
        <v>5698</v>
      </c>
      <c r="V1709" t="s">
        <v>36</v>
      </c>
      <c r="W1709" t="s">
        <v>82</v>
      </c>
      <c r="X1709">
        <v>4</v>
      </c>
    </row>
    <row r="1710" spans="2:24">
      <c r="B1710" t="s">
        <v>1868</v>
      </c>
      <c r="C1710" t="s">
        <v>160</v>
      </c>
      <c r="D1710" t="s">
        <v>55</v>
      </c>
      <c r="E1710" t="s">
        <v>3549</v>
      </c>
      <c r="F1710" t="s">
        <v>158</v>
      </c>
      <c r="G1710" t="s">
        <v>93</v>
      </c>
      <c r="H1710">
        <v>31</v>
      </c>
      <c r="I1710" t="s">
        <v>3550</v>
      </c>
      <c r="J1710" t="s">
        <v>30</v>
      </c>
      <c r="K1710" t="s">
        <v>42</v>
      </c>
      <c r="L1710" t="s">
        <v>91</v>
      </c>
      <c r="M1710" t="s">
        <v>92</v>
      </c>
      <c r="N1710" t="s">
        <v>81</v>
      </c>
      <c r="O1710" t="s">
        <v>20</v>
      </c>
      <c r="P1710">
        <v>2.2000000000000002</v>
      </c>
      <c r="Q1710">
        <v>1000</v>
      </c>
      <c r="R1710">
        <v>84</v>
      </c>
      <c r="S1710" t="s">
        <v>78</v>
      </c>
      <c r="T1710" t="s">
        <v>30</v>
      </c>
      <c r="U1710" t="s">
        <v>5699</v>
      </c>
      <c r="V1710" t="s">
        <v>36</v>
      </c>
      <c r="W1710" t="s">
        <v>82</v>
      </c>
      <c r="X1710">
        <v>4</v>
      </c>
    </row>
    <row r="1711" spans="2:24">
      <c r="B1711" t="s">
        <v>1869</v>
      </c>
      <c r="C1711" t="s">
        <v>160</v>
      </c>
      <c r="D1711" t="s">
        <v>41</v>
      </c>
      <c r="E1711" t="s">
        <v>3549</v>
      </c>
      <c r="F1711" t="s">
        <v>158</v>
      </c>
      <c r="G1711" t="s">
        <v>93</v>
      </c>
      <c r="H1711">
        <v>36</v>
      </c>
      <c r="I1711" t="s">
        <v>3550</v>
      </c>
      <c r="J1711" t="s">
        <v>63</v>
      </c>
      <c r="K1711" t="s">
        <v>43</v>
      </c>
      <c r="L1711" t="s">
        <v>91</v>
      </c>
      <c r="M1711" t="s">
        <v>92</v>
      </c>
      <c r="N1711" t="s">
        <v>81</v>
      </c>
      <c r="O1711" t="s">
        <v>20</v>
      </c>
      <c r="P1711">
        <v>2</v>
      </c>
      <c r="Q1711">
        <v>1200</v>
      </c>
      <c r="R1711">
        <v>81</v>
      </c>
      <c r="S1711" t="s">
        <v>78</v>
      </c>
      <c r="T1711" t="s">
        <v>30</v>
      </c>
      <c r="U1711" t="s">
        <v>5700</v>
      </c>
      <c r="V1711" t="s">
        <v>36</v>
      </c>
      <c r="W1711" t="s">
        <v>82</v>
      </c>
      <c r="X1711">
        <v>4</v>
      </c>
    </row>
    <row r="1712" spans="2:24">
      <c r="B1712" t="s">
        <v>1870</v>
      </c>
      <c r="C1712" t="s">
        <v>160</v>
      </c>
      <c r="D1712" t="s">
        <v>41</v>
      </c>
      <c r="E1712" t="s">
        <v>3549</v>
      </c>
      <c r="F1712" t="s">
        <v>158</v>
      </c>
      <c r="G1712" t="s">
        <v>93</v>
      </c>
      <c r="H1712">
        <v>36</v>
      </c>
      <c r="I1712" t="s">
        <v>3550</v>
      </c>
      <c r="J1712" t="s">
        <v>28</v>
      </c>
      <c r="K1712" t="s">
        <v>43</v>
      </c>
      <c r="L1712" t="s">
        <v>91</v>
      </c>
      <c r="M1712" t="s">
        <v>92</v>
      </c>
      <c r="N1712" t="s">
        <v>81</v>
      </c>
      <c r="O1712" t="s">
        <v>20</v>
      </c>
      <c r="P1712">
        <v>2</v>
      </c>
      <c r="Q1712">
        <v>1200</v>
      </c>
      <c r="R1712">
        <v>81</v>
      </c>
      <c r="S1712" t="s">
        <v>78</v>
      </c>
      <c r="T1712" t="s">
        <v>30</v>
      </c>
      <c r="U1712" t="s">
        <v>5701</v>
      </c>
      <c r="V1712" t="s">
        <v>36</v>
      </c>
      <c r="W1712" t="s">
        <v>82</v>
      </c>
      <c r="X1712">
        <v>4</v>
      </c>
    </row>
    <row r="1713" spans="2:24">
      <c r="B1713" t="s">
        <v>1871</v>
      </c>
      <c r="C1713" t="s">
        <v>160</v>
      </c>
      <c r="D1713" t="s">
        <v>41</v>
      </c>
      <c r="E1713" t="s">
        <v>3549</v>
      </c>
      <c r="F1713" t="s">
        <v>158</v>
      </c>
      <c r="G1713" t="s">
        <v>93</v>
      </c>
      <c r="H1713">
        <v>36</v>
      </c>
      <c r="I1713" t="s">
        <v>3550</v>
      </c>
      <c r="J1713" t="s">
        <v>79</v>
      </c>
      <c r="K1713" t="s">
        <v>43</v>
      </c>
      <c r="L1713" t="s">
        <v>91</v>
      </c>
      <c r="M1713" t="s">
        <v>92</v>
      </c>
      <c r="N1713" t="s">
        <v>81</v>
      </c>
      <c r="O1713" t="s">
        <v>20</v>
      </c>
      <c r="P1713">
        <v>2</v>
      </c>
      <c r="Q1713">
        <v>1200</v>
      </c>
      <c r="R1713">
        <v>81</v>
      </c>
      <c r="S1713" t="s">
        <v>78</v>
      </c>
      <c r="T1713" t="s">
        <v>30</v>
      </c>
      <c r="U1713" t="s">
        <v>5702</v>
      </c>
      <c r="V1713" t="s">
        <v>36</v>
      </c>
      <c r="W1713" t="s">
        <v>82</v>
      </c>
      <c r="X1713">
        <v>4</v>
      </c>
    </row>
    <row r="1714" spans="2:24">
      <c r="B1714" t="s">
        <v>1872</v>
      </c>
      <c r="C1714" t="s">
        <v>160</v>
      </c>
      <c r="D1714" t="s">
        <v>41</v>
      </c>
      <c r="E1714" t="s">
        <v>3549</v>
      </c>
      <c r="F1714" t="s">
        <v>158</v>
      </c>
      <c r="G1714" t="s">
        <v>93</v>
      </c>
      <c r="H1714">
        <v>36</v>
      </c>
      <c r="I1714" t="s">
        <v>3550</v>
      </c>
      <c r="J1714" t="s">
        <v>30</v>
      </c>
      <c r="K1714" t="s">
        <v>43</v>
      </c>
      <c r="L1714" t="s">
        <v>91</v>
      </c>
      <c r="M1714" t="s">
        <v>92</v>
      </c>
      <c r="N1714" t="s">
        <v>81</v>
      </c>
      <c r="O1714" t="s">
        <v>20</v>
      </c>
      <c r="P1714">
        <v>2</v>
      </c>
      <c r="Q1714">
        <v>1200</v>
      </c>
      <c r="R1714">
        <v>81</v>
      </c>
      <c r="S1714" t="s">
        <v>78</v>
      </c>
      <c r="T1714" t="s">
        <v>30</v>
      </c>
      <c r="U1714" t="s">
        <v>5703</v>
      </c>
      <c r="V1714" t="s">
        <v>36</v>
      </c>
      <c r="W1714" t="s">
        <v>82</v>
      </c>
      <c r="X1714">
        <v>4</v>
      </c>
    </row>
    <row r="1715" spans="2:24">
      <c r="B1715" t="s">
        <v>1873</v>
      </c>
      <c r="C1715" t="s">
        <v>160</v>
      </c>
      <c r="D1715" t="s">
        <v>55</v>
      </c>
      <c r="E1715" t="s">
        <v>3549</v>
      </c>
      <c r="F1715" t="s">
        <v>158</v>
      </c>
      <c r="G1715" t="s">
        <v>93</v>
      </c>
      <c r="H1715">
        <v>37</v>
      </c>
      <c r="I1715" t="s">
        <v>3550</v>
      </c>
      <c r="J1715" t="s">
        <v>63</v>
      </c>
      <c r="K1715" t="s">
        <v>42</v>
      </c>
      <c r="L1715" t="s">
        <v>91</v>
      </c>
      <c r="M1715" t="s">
        <v>92</v>
      </c>
      <c r="N1715" t="s">
        <v>81</v>
      </c>
      <c r="O1715" t="s">
        <v>35</v>
      </c>
      <c r="P1715">
        <v>2.9</v>
      </c>
      <c r="Q1715">
        <v>1200</v>
      </c>
      <c r="R1715">
        <v>84</v>
      </c>
      <c r="S1715" t="s">
        <v>78</v>
      </c>
      <c r="T1715" t="s">
        <v>30</v>
      </c>
      <c r="U1715" t="s">
        <v>5704</v>
      </c>
      <c r="V1715" t="s">
        <v>36</v>
      </c>
      <c r="W1715" t="s">
        <v>82</v>
      </c>
      <c r="X1715">
        <v>4</v>
      </c>
    </row>
    <row r="1716" spans="2:24">
      <c r="B1716" t="s">
        <v>1874</v>
      </c>
      <c r="C1716" t="s">
        <v>160</v>
      </c>
      <c r="D1716" t="s">
        <v>55</v>
      </c>
      <c r="E1716" t="s">
        <v>3549</v>
      </c>
      <c r="F1716" t="s">
        <v>158</v>
      </c>
      <c r="G1716" t="s">
        <v>93</v>
      </c>
      <c r="H1716">
        <v>37</v>
      </c>
      <c r="I1716" t="s">
        <v>3550</v>
      </c>
      <c r="J1716" t="s">
        <v>28</v>
      </c>
      <c r="K1716" t="s">
        <v>42</v>
      </c>
      <c r="L1716" t="s">
        <v>91</v>
      </c>
      <c r="M1716" t="s">
        <v>92</v>
      </c>
      <c r="N1716" t="s">
        <v>81</v>
      </c>
      <c r="O1716" t="s">
        <v>35</v>
      </c>
      <c r="P1716">
        <v>2.9</v>
      </c>
      <c r="Q1716">
        <v>1200</v>
      </c>
      <c r="R1716">
        <v>84</v>
      </c>
      <c r="S1716" t="s">
        <v>78</v>
      </c>
      <c r="T1716" t="s">
        <v>30</v>
      </c>
      <c r="U1716" t="s">
        <v>5705</v>
      </c>
      <c r="V1716" t="s">
        <v>36</v>
      </c>
      <c r="W1716" t="s">
        <v>82</v>
      </c>
      <c r="X1716">
        <v>4</v>
      </c>
    </row>
    <row r="1717" spans="2:24">
      <c r="B1717" t="s">
        <v>1875</v>
      </c>
      <c r="C1717" t="s">
        <v>160</v>
      </c>
      <c r="D1717" t="s">
        <v>55</v>
      </c>
      <c r="E1717" t="s">
        <v>3549</v>
      </c>
      <c r="F1717" t="s">
        <v>158</v>
      </c>
      <c r="G1717" t="s">
        <v>93</v>
      </c>
      <c r="H1717">
        <v>37</v>
      </c>
      <c r="I1717" t="s">
        <v>3550</v>
      </c>
      <c r="J1717" t="s">
        <v>79</v>
      </c>
      <c r="K1717" t="s">
        <v>42</v>
      </c>
      <c r="L1717" t="s">
        <v>91</v>
      </c>
      <c r="M1717" t="s">
        <v>92</v>
      </c>
      <c r="N1717" t="s">
        <v>81</v>
      </c>
      <c r="O1717" t="s">
        <v>35</v>
      </c>
      <c r="P1717">
        <v>2.9</v>
      </c>
      <c r="Q1717">
        <v>1200</v>
      </c>
      <c r="R1717">
        <v>84</v>
      </c>
      <c r="S1717" t="s">
        <v>78</v>
      </c>
      <c r="T1717" t="s">
        <v>30</v>
      </c>
      <c r="U1717" t="s">
        <v>5706</v>
      </c>
      <c r="V1717" t="s">
        <v>36</v>
      </c>
      <c r="W1717" t="s">
        <v>82</v>
      </c>
      <c r="X1717">
        <v>4</v>
      </c>
    </row>
    <row r="1718" spans="2:24">
      <c r="B1718" t="s">
        <v>1876</v>
      </c>
      <c r="C1718" t="s">
        <v>160</v>
      </c>
      <c r="D1718" t="s">
        <v>55</v>
      </c>
      <c r="E1718" t="s">
        <v>3549</v>
      </c>
      <c r="F1718" t="s">
        <v>158</v>
      </c>
      <c r="G1718" t="s">
        <v>93</v>
      </c>
      <c r="H1718">
        <v>37</v>
      </c>
      <c r="I1718" t="s">
        <v>3550</v>
      </c>
      <c r="J1718" t="s">
        <v>30</v>
      </c>
      <c r="K1718" t="s">
        <v>42</v>
      </c>
      <c r="L1718" t="s">
        <v>91</v>
      </c>
      <c r="M1718" t="s">
        <v>92</v>
      </c>
      <c r="N1718" t="s">
        <v>81</v>
      </c>
      <c r="O1718" t="s">
        <v>35</v>
      </c>
      <c r="P1718">
        <v>2.9</v>
      </c>
      <c r="Q1718">
        <v>1200</v>
      </c>
      <c r="R1718">
        <v>84</v>
      </c>
      <c r="S1718" t="s">
        <v>78</v>
      </c>
      <c r="T1718" t="s">
        <v>30</v>
      </c>
      <c r="U1718" t="s">
        <v>5707</v>
      </c>
      <c r="V1718" t="s">
        <v>36</v>
      </c>
      <c r="W1718" t="s">
        <v>82</v>
      </c>
      <c r="X1718">
        <v>4</v>
      </c>
    </row>
    <row r="1719" spans="2:24">
      <c r="B1719" t="s">
        <v>1877</v>
      </c>
      <c r="C1719" t="s">
        <v>160</v>
      </c>
      <c r="D1719" t="s">
        <v>55</v>
      </c>
      <c r="E1719" t="s">
        <v>3549</v>
      </c>
      <c r="F1719" t="s">
        <v>158</v>
      </c>
      <c r="G1719" t="s">
        <v>93</v>
      </c>
      <c r="H1719">
        <v>39</v>
      </c>
      <c r="I1719" t="s">
        <v>3550</v>
      </c>
      <c r="J1719" t="s">
        <v>63</v>
      </c>
      <c r="K1719" t="s">
        <v>42</v>
      </c>
      <c r="L1719" t="s">
        <v>91</v>
      </c>
      <c r="M1719" t="s">
        <v>92</v>
      </c>
      <c r="N1719" t="s">
        <v>81</v>
      </c>
      <c r="O1719" t="s">
        <v>35</v>
      </c>
      <c r="P1719">
        <v>2.9</v>
      </c>
      <c r="Q1719">
        <v>1200</v>
      </c>
      <c r="R1719">
        <v>87</v>
      </c>
      <c r="S1719" t="s">
        <v>78</v>
      </c>
      <c r="T1719" t="s">
        <v>30</v>
      </c>
      <c r="U1719" t="s">
        <v>5708</v>
      </c>
      <c r="V1719" t="s">
        <v>36</v>
      </c>
      <c r="W1719" t="s">
        <v>82</v>
      </c>
      <c r="X1719">
        <v>4</v>
      </c>
    </row>
    <row r="1720" spans="2:24">
      <c r="B1720" t="s">
        <v>1878</v>
      </c>
      <c r="C1720" t="s">
        <v>160</v>
      </c>
      <c r="D1720" t="s">
        <v>55</v>
      </c>
      <c r="E1720" t="s">
        <v>3549</v>
      </c>
      <c r="F1720" t="s">
        <v>158</v>
      </c>
      <c r="G1720" t="s">
        <v>93</v>
      </c>
      <c r="H1720">
        <v>39</v>
      </c>
      <c r="I1720" t="s">
        <v>3550</v>
      </c>
      <c r="J1720" t="s">
        <v>28</v>
      </c>
      <c r="K1720" t="s">
        <v>42</v>
      </c>
      <c r="L1720" t="s">
        <v>91</v>
      </c>
      <c r="M1720" t="s">
        <v>92</v>
      </c>
      <c r="N1720" t="s">
        <v>81</v>
      </c>
      <c r="O1720" t="s">
        <v>35</v>
      </c>
      <c r="P1720">
        <v>2.9</v>
      </c>
      <c r="Q1720">
        <v>1200</v>
      </c>
      <c r="R1720">
        <v>87</v>
      </c>
      <c r="S1720" t="s">
        <v>78</v>
      </c>
      <c r="T1720" t="s">
        <v>30</v>
      </c>
      <c r="U1720" t="s">
        <v>5709</v>
      </c>
      <c r="V1720" t="s">
        <v>36</v>
      </c>
      <c r="W1720" t="s">
        <v>82</v>
      </c>
      <c r="X1720">
        <v>4</v>
      </c>
    </row>
    <row r="1721" spans="2:24">
      <c r="B1721" t="s">
        <v>1879</v>
      </c>
      <c r="C1721" t="s">
        <v>160</v>
      </c>
      <c r="D1721" t="s">
        <v>55</v>
      </c>
      <c r="E1721" t="s">
        <v>3549</v>
      </c>
      <c r="F1721" t="s">
        <v>158</v>
      </c>
      <c r="G1721" t="s">
        <v>93</v>
      </c>
      <c r="H1721">
        <v>39</v>
      </c>
      <c r="I1721" t="s">
        <v>3550</v>
      </c>
      <c r="J1721" t="s">
        <v>79</v>
      </c>
      <c r="K1721" t="s">
        <v>42</v>
      </c>
      <c r="L1721" t="s">
        <v>91</v>
      </c>
      <c r="M1721" t="s">
        <v>92</v>
      </c>
      <c r="N1721" t="s">
        <v>81</v>
      </c>
      <c r="O1721" t="s">
        <v>35</v>
      </c>
      <c r="P1721">
        <v>2.9</v>
      </c>
      <c r="Q1721">
        <v>1200</v>
      </c>
      <c r="R1721">
        <v>87</v>
      </c>
      <c r="S1721" t="s">
        <v>78</v>
      </c>
      <c r="T1721" t="s">
        <v>30</v>
      </c>
      <c r="U1721" t="s">
        <v>5710</v>
      </c>
      <c r="V1721" t="s">
        <v>36</v>
      </c>
      <c r="W1721" t="s">
        <v>82</v>
      </c>
      <c r="X1721">
        <v>4</v>
      </c>
    </row>
    <row r="1722" spans="2:24">
      <c r="B1722" t="s">
        <v>1880</v>
      </c>
      <c r="C1722" t="s">
        <v>160</v>
      </c>
      <c r="D1722" t="s">
        <v>55</v>
      </c>
      <c r="E1722" t="s">
        <v>3549</v>
      </c>
      <c r="F1722" t="s">
        <v>158</v>
      </c>
      <c r="G1722" t="s">
        <v>93</v>
      </c>
      <c r="H1722">
        <v>39</v>
      </c>
      <c r="I1722" t="s">
        <v>3550</v>
      </c>
      <c r="J1722" t="s">
        <v>30</v>
      </c>
      <c r="K1722" t="s">
        <v>42</v>
      </c>
      <c r="L1722" t="s">
        <v>91</v>
      </c>
      <c r="M1722" t="s">
        <v>92</v>
      </c>
      <c r="N1722" t="s">
        <v>81</v>
      </c>
      <c r="O1722" t="s">
        <v>35</v>
      </c>
      <c r="P1722">
        <v>2.9</v>
      </c>
      <c r="Q1722">
        <v>1200</v>
      </c>
      <c r="R1722">
        <v>87</v>
      </c>
      <c r="S1722" t="s">
        <v>78</v>
      </c>
      <c r="T1722" t="s">
        <v>30</v>
      </c>
      <c r="U1722" t="s">
        <v>5711</v>
      </c>
      <c r="V1722" t="s">
        <v>36</v>
      </c>
      <c r="W1722" t="s">
        <v>82</v>
      </c>
      <c r="X1722">
        <v>4</v>
      </c>
    </row>
    <row r="1723" spans="2:24">
      <c r="B1723" t="s">
        <v>1881</v>
      </c>
      <c r="C1723" t="s">
        <v>160</v>
      </c>
      <c r="D1723" t="s">
        <v>41</v>
      </c>
      <c r="E1723" t="s">
        <v>3549</v>
      </c>
      <c r="F1723" t="s">
        <v>158</v>
      </c>
      <c r="G1723" t="s">
        <v>94</v>
      </c>
      <c r="H1723">
        <v>18</v>
      </c>
      <c r="I1723" t="s">
        <v>3550</v>
      </c>
      <c r="J1723" t="s">
        <v>63</v>
      </c>
      <c r="K1723" t="s">
        <v>43</v>
      </c>
      <c r="L1723" t="s">
        <v>91</v>
      </c>
      <c r="M1723" t="s">
        <v>95</v>
      </c>
      <c r="N1723" t="s">
        <v>81</v>
      </c>
      <c r="O1723" t="s">
        <v>3552</v>
      </c>
      <c r="P1723">
        <v>1.7</v>
      </c>
      <c r="Q1723">
        <v>600</v>
      </c>
      <c r="R1723">
        <v>78</v>
      </c>
      <c r="S1723" t="s">
        <v>78</v>
      </c>
      <c r="T1723" t="s">
        <v>30</v>
      </c>
      <c r="U1723" t="s">
        <v>5712</v>
      </c>
      <c r="V1723" t="s">
        <v>36</v>
      </c>
      <c r="W1723" t="s">
        <v>82</v>
      </c>
      <c r="X1723">
        <v>4</v>
      </c>
    </row>
    <row r="1724" spans="2:24">
      <c r="B1724" t="s">
        <v>1882</v>
      </c>
      <c r="C1724" t="s">
        <v>160</v>
      </c>
      <c r="D1724" t="s">
        <v>41</v>
      </c>
      <c r="E1724" t="s">
        <v>3549</v>
      </c>
      <c r="F1724" t="s">
        <v>158</v>
      </c>
      <c r="G1724" t="s">
        <v>94</v>
      </c>
      <c r="H1724">
        <v>18</v>
      </c>
      <c r="I1724" t="s">
        <v>3550</v>
      </c>
      <c r="J1724" t="s">
        <v>28</v>
      </c>
      <c r="K1724" t="s">
        <v>43</v>
      </c>
      <c r="L1724" t="s">
        <v>91</v>
      </c>
      <c r="M1724" t="s">
        <v>95</v>
      </c>
      <c r="N1724" t="s">
        <v>81</v>
      </c>
      <c r="O1724" t="s">
        <v>3552</v>
      </c>
      <c r="P1724">
        <v>1.7</v>
      </c>
      <c r="Q1724">
        <v>600</v>
      </c>
      <c r="R1724">
        <v>78</v>
      </c>
      <c r="S1724" t="s">
        <v>78</v>
      </c>
      <c r="T1724" t="s">
        <v>30</v>
      </c>
      <c r="U1724" t="s">
        <v>5713</v>
      </c>
      <c r="V1724" t="s">
        <v>36</v>
      </c>
      <c r="W1724" t="s">
        <v>82</v>
      </c>
      <c r="X1724">
        <v>4</v>
      </c>
    </row>
    <row r="1725" spans="2:24">
      <c r="B1725" t="s">
        <v>1883</v>
      </c>
      <c r="C1725" t="s">
        <v>160</v>
      </c>
      <c r="D1725" t="s">
        <v>41</v>
      </c>
      <c r="E1725" t="s">
        <v>3549</v>
      </c>
      <c r="F1725" t="s">
        <v>158</v>
      </c>
      <c r="G1725" t="s">
        <v>94</v>
      </c>
      <c r="H1725">
        <v>18</v>
      </c>
      <c r="I1725" t="s">
        <v>3550</v>
      </c>
      <c r="J1725" t="s">
        <v>79</v>
      </c>
      <c r="K1725" t="s">
        <v>43</v>
      </c>
      <c r="L1725" t="s">
        <v>91</v>
      </c>
      <c r="M1725" t="s">
        <v>95</v>
      </c>
      <c r="N1725" t="s">
        <v>81</v>
      </c>
      <c r="O1725" t="s">
        <v>3552</v>
      </c>
      <c r="P1725">
        <v>1.7</v>
      </c>
      <c r="Q1725">
        <v>600</v>
      </c>
      <c r="R1725">
        <v>78</v>
      </c>
      <c r="S1725" t="s">
        <v>78</v>
      </c>
      <c r="T1725" t="s">
        <v>30</v>
      </c>
      <c r="U1725" t="s">
        <v>5714</v>
      </c>
      <c r="V1725" t="s">
        <v>36</v>
      </c>
      <c r="W1725" t="s">
        <v>82</v>
      </c>
      <c r="X1725">
        <v>4</v>
      </c>
    </row>
    <row r="1726" spans="2:24">
      <c r="B1726" t="s">
        <v>1884</v>
      </c>
      <c r="C1726" t="s">
        <v>160</v>
      </c>
      <c r="D1726" t="s">
        <v>41</v>
      </c>
      <c r="E1726" t="s">
        <v>3549</v>
      </c>
      <c r="F1726" t="s">
        <v>158</v>
      </c>
      <c r="G1726" t="s">
        <v>94</v>
      </c>
      <c r="H1726">
        <v>18</v>
      </c>
      <c r="I1726" t="s">
        <v>3550</v>
      </c>
      <c r="J1726" t="s">
        <v>30</v>
      </c>
      <c r="K1726" t="s">
        <v>43</v>
      </c>
      <c r="L1726" t="s">
        <v>91</v>
      </c>
      <c r="M1726" t="s">
        <v>95</v>
      </c>
      <c r="N1726" t="s">
        <v>81</v>
      </c>
      <c r="O1726" t="s">
        <v>3552</v>
      </c>
      <c r="P1726">
        <v>1.7</v>
      </c>
      <c r="Q1726">
        <v>600</v>
      </c>
      <c r="R1726">
        <v>78</v>
      </c>
      <c r="S1726" t="s">
        <v>78</v>
      </c>
      <c r="T1726" t="s">
        <v>30</v>
      </c>
      <c r="U1726" t="s">
        <v>5715</v>
      </c>
      <c r="V1726" t="s">
        <v>36</v>
      </c>
      <c r="W1726" t="s">
        <v>82</v>
      </c>
      <c r="X1726">
        <v>4</v>
      </c>
    </row>
    <row r="1727" spans="2:24">
      <c r="B1727" t="s">
        <v>1885</v>
      </c>
      <c r="C1727" t="s">
        <v>160</v>
      </c>
      <c r="D1727" t="s">
        <v>55</v>
      </c>
      <c r="E1727" t="s">
        <v>3549</v>
      </c>
      <c r="F1727" t="s">
        <v>158</v>
      </c>
      <c r="G1727" t="s">
        <v>94</v>
      </c>
      <c r="H1727">
        <v>19</v>
      </c>
      <c r="I1727" t="s">
        <v>3550</v>
      </c>
      <c r="J1727" t="s">
        <v>63</v>
      </c>
      <c r="K1727" t="s">
        <v>42</v>
      </c>
      <c r="L1727" t="s">
        <v>91</v>
      </c>
      <c r="M1727" t="s">
        <v>95</v>
      </c>
      <c r="N1727" t="s">
        <v>81</v>
      </c>
      <c r="O1727" t="s">
        <v>20</v>
      </c>
      <c r="P1727">
        <v>0.8</v>
      </c>
      <c r="Q1727">
        <v>600</v>
      </c>
      <c r="R1727">
        <v>81</v>
      </c>
      <c r="S1727" t="s">
        <v>78</v>
      </c>
      <c r="T1727" t="s">
        <v>30</v>
      </c>
      <c r="U1727" t="s">
        <v>5716</v>
      </c>
      <c r="V1727" t="s">
        <v>36</v>
      </c>
      <c r="W1727" t="s">
        <v>82</v>
      </c>
      <c r="X1727">
        <v>4</v>
      </c>
    </row>
    <row r="1728" spans="2:24">
      <c r="B1728" t="s">
        <v>1886</v>
      </c>
      <c r="C1728" t="s">
        <v>160</v>
      </c>
      <c r="D1728" t="s">
        <v>55</v>
      </c>
      <c r="E1728" t="s">
        <v>3549</v>
      </c>
      <c r="F1728" t="s">
        <v>158</v>
      </c>
      <c r="G1728" t="s">
        <v>94</v>
      </c>
      <c r="H1728">
        <v>19</v>
      </c>
      <c r="I1728" t="s">
        <v>3550</v>
      </c>
      <c r="J1728" t="s">
        <v>28</v>
      </c>
      <c r="K1728" t="s">
        <v>42</v>
      </c>
      <c r="L1728" t="s">
        <v>91</v>
      </c>
      <c r="M1728" t="s">
        <v>95</v>
      </c>
      <c r="N1728" t="s">
        <v>81</v>
      </c>
      <c r="O1728" t="s">
        <v>20</v>
      </c>
      <c r="P1728">
        <v>0.8</v>
      </c>
      <c r="Q1728">
        <v>600</v>
      </c>
      <c r="R1728">
        <v>81</v>
      </c>
      <c r="S1728" t="s">
        <v>78</v>
      </c>
      <c r="T1728" t="s">
        <v>30</v>
      </c>
      <c r="U1728" t="s">
        <v>5717</v>
      </c>
      <c r="V1728" t="s">
        <v>36</v>
      </c>
      <c r="W1728" t="s">
        <v>82</v>
      </c>
      <c r="X1728">
        <v>4</v>
      </c>
    </row>
    <row r="1729" spans="2:24">
      <c r="B1729" t="s">
        <v>1887</v>
      </c>
      <c r="C1729" t="s">
        <v>160</v>
      </c>
      <c r="D1729" t="s">
        <v>55</v>
      </c>
      <c r="E1729" t="s">
        <v>3549</v>
      </c>
      <c r="F1729" t="s">
        <v>158</v>
      </c>
      <c r="G1729" t="s">
        <v>94</v>
      </c>
      <c r="H1729">
        <v>19</v>
      </c>
      <c r="I1729" t="s">
        <v>3550</v>
      </c>
      <c r="J1729" t="s">
        <v>79</v>
      </c>
      <c r="K1729" t="s">
        <v>42</v>
      </c>
      <c r="L1729" t="s">
        <v>91</v>
      </c>
      <c r="M1729" t="s">
        <v>95</v>
      </c>
      <c r="N1729" t="s">
        <v>81</v>
      </c>
      <c r="O1729" t="s">
        <v>20</v>
      </c>
      <c r="P1729">
        <v>0.8</v>
      </c>
      <c r="Q1729">
        <v>600</v>
      </c>
      <c r="R1729">
        <v>81</v>
      </c>
      <c r="S1729" t="s">
        <v>78</v>
      </c>
      <c r="T1729" t="s">
        <v>30</v>
      </c>
      <c r="U1729" t="s">
        <v>5718</v>
      </c>
      <c r="V1729" t="s">
        <v>36</v>
      </c>
      <c r="W1729" t="s">
        <v>82</v>
      </c>
      <c r="X1729">
        <v>4</v>
      </c>
    </row>
    <row r="1730" spans="2:24">
      <c r="B1730" t="s">
        <v>1888</v>
      </c>
      <c r="C1730" t="s">
        <v>160</v>
      </c>
      <c r="D1730" t="s">
        <v>55</v>
      </c>
      <c r="E1730" t="s">
        <v>3549</v>
      </c>
      <c r="F1730" t="s">
        <v>158</v>
      </c>
      <c r="G1730" t="s">
        <v>94</v>
      </c>
      <c r="H1730">
        <v>19</v>
      </c>
      <c r="I1730" t="s">
        <v>3550</v>
      </c>
      <c r="J1730" t="s">
        <v>30</v>
      </c>
      <c r="K1730" t="s">
        <v>42</v>
      </c>
      <c r="L1730" t="s">
        <v>91</v>
      </c>
      <c r="M1730" t="s">
        <v>95</v>
      </c>
      <c r="N1730" t="s">
        <v>81</v>
      </c>
      <c r="O1730" t="s">
        <v>20</v>
      </c>
      <c r="P1730">
        <v>0.8</v>
      </c>
      <c r="Q1730">
        <v>600</v>
      </c>
      <c r="R1730">
        <v>81</v>
      </c>
      <c r="S1730" t="s">
        <v>78</v>
      </c>
      <c r="T1730" t="s">
        <v>30</v>
      </c>
      <c r="U1730" t="s">
        <v>5719</v>
      </c>
      <c r="V1730" t="s">
        <v>36</v>
      </c>
      <c r="W1730" t="s">
        <v>82</v>
      </c>
      <c r="X1730">
        <v>4</v>
      </c>
    </row>
    <row r="1731" spans="2:24">
      <c r="B1731" t="s">
        <v>1889</v>
      </c>
      <c r="C1731" t="s">
        <v>160</v>
      </c>
      <c r="D1731" t="s">
        <v>41</v>
      </c>
      <c r="E1731" t="s">
        <v>3549</v>
      </c>
      <c r="F1731" t="s">
        <v>158</v>
      </c>
      <c r="G1731" t="s">
        <v>94</v>
      </c>
      <c r="H1731">
        <v>24</v>
      </c>
      <c r="I1731" t="s">
        <v>3550</v>
      </c>
      <c r="J1731" t="s">
        <v>63</v>
      </c>
      <c r="K1731" t="s">
        <v>43</v>
      </c>
      <c r="L1731" t="s">
        <v>91</v>
      </c>
      <c r="M1731" t="s">
        <v>95</v>
      </c>
      <c r="N1731" t="s">
        <v>81</v>
      </c>
      <c r="O1731" t="s">
        <v>3552</v>
      </c>
      <c r="P1731">
        <v>1.7</v>
      </c>
      <c r="Q1731">
        <v>800</v>
      </c>
      <c r="R1731">
        <v>78</v>
      </c>
      <c r="S1731" t="s">
        <v>78</v>
      </c>
      <c r="T1731" t="s">
        <v>30</v>
      </c>
      <c r="U1731" t="s">
        <v>5720</v>
      </c>
      <c r="V1731" t="s">
        <v>36</v>
      </c>
      <c r="W1731" t="s">
        <v>82</v>
      </c>
      <c r="X1731">
        <v>4</v>
      </c>
    </row>
    <row r="1732" spans="2:24">
      <c r="B1732" t="s">
        <v>1890</v>
      </c>
      <c r="C1732" t="s">
        <v>160</v>
      </c>
      <c r="D1732" t="s">
        <v>41</v>
      </c>
      <c r="E1732" t="s">
        <v>3549</v>
      </c>
      <c r="F1732" t="s">
        <v>158</v>
      </c>
      <c r="G1732" t="s">
        <v>94</v>
      </c>
      <c r="H1732">
        <v>24</v>
      </c>
      <c r="I1732" t="s">
        <v>3550</v>
      </c>
      <c r="J1732" t="s">
        <v>28</v>
      </c>
      <c r="K1732" t="s">
        <v>43</v>
      </c>
      <c r="L1732" t="s">
        <v>91</v>
      </c>
      <c r="M1732" t="s">
        <v>95</v>
      </c>
      <c r="N1732" t="s">
        <v>81</v>
      </c>
      <c r="O1732" t="s">
        <v>3552</v>
      </c>
      <c r="P1732">
        <v>1.7</v>
      </c>
      <c r="Q1732">
        <v>800</v>
      </c>
      <c r="R1732">
        <v>78</v>
      </c>
      <c r="S1732" t="s">
        <v>78</v>
      </c>
      <c r="T1732" t="s">
        <v>30</v>
      </c>
      <c r="U1732" t="s">
        <v>5721</v>
      </c>
      <c r="V1732" t="s">
        <v>36</v>
      </c>
      <c r="W1732" t="s">
        <v>82</v>
      </c>
      <c r="X1732">
        <v>4</v>
      </c>
    </row>
    <row r="1733" spans="2:24">
      <c r="B1733" t="s">
        <v>1891</v>
      </c>
      <c r="C1733" t="s">
        <v>160</v>
      </c>
      <c r="D1733" t="s">
        <v>41</v>
      </c>
      <c r="E1733" t="s">
        <v>3549</v>
      </c>
      <c r="F1733" t="s">
        <v>158</v>
      </c>
      <c r="G1733" t="s">
        <v>94</v>
      </c>
      <c r="H1733">
        <v>24</v>
      </c>
      <c r="I1733" t="s">
        <v>3550</v>
      </c>
      <c r="J1733" t="s">
        <v>79</v>
      </c>
      <c r="K1733" t="s">
        <v>43</v>
      </c>
      <c r="L1733" t="s">
        <v>91</v>
      </c>
      <c r="M1733" t="s">
        <v>95</v>
      </c>
      <c r="N1733" t="s">
        <v>81</v>
      </c>
      <c r="O1733" t="s">
        <v>3552</v>
      </c>
      <c r="P1733">
        <v>1.7</v>
      </c>
      <c r="Q1733">
        <v>800</v>
      </c>
      <c r="R1733">
        <v>78</v>
      </c>
      <c r="S1733" t="s">
        <v>78</v>
      </c>
      <c r="T1733" t="s">
        <v>30</v>
      </c>
      <c r="U1733" t="s">
        <v>5722</v>
      </c>
      <c r="V1733" t="s">
        <v>36</v>
      </c>
      <c r="W1733" t="s">
        <v>82</v>
      </c>
      <c r="X1733">
        <v>4</v>
      </c>
    </row>
    <row r="1734" spans="2:24">
      <c r="B1734" t="s">
        <v>1892</v>
      </c>
      <c r="C1734" t="s">
        <v>160</v>
      </c>
      <c r="D1734" t="s">
        <v>41</v>
      </c>
      <c r="E1734" t="s">
        <v>3549</v>
      </c>
      <c r="F1734" t="s">
        <v>158</v>
      </c>
      <c r="G1734" t="s">
        <v>94</v>
      </c>
      <c r="H1734">
        <v>24</v>
      </c>
      <c r="I1734" t="s">
        <v>3550</v>
      </c>
      <c r="J1734" t="s">
        <v>30</v>
      </c>
      <c r="K1734" t="s">
        <v>43</v>
      </c>
      <c r="L1734" t="s">
        <v>91</v>
      </c>
      <c r="M1734" t="s">
        <v>95</v>
      </c>
      <c r="N1734" t="s">
        <v>81</v>
      </c>
      <c r="O1734" t="s">
        <v>3552</v>
      </c>
      <c r="P1734">
        <v>1.7</v>
      </c>
      <c r="Q1734">
        <v>800</v>
      </c>
      <c r="R1734">
        <v>78</v>
      </c>
      <c r="S1734" t="s">
        <v>78</v>
      </c>
      <c r="T1734" t="s">
        <v>30</v>
      </c>
      <c r="U1734" t="s">
        <v>5723</v>
      </c>
      <c r="V1734" t="s">
        <v>36</v>
      </c>
      <c r="W1734" t="s">
        <v>82</v>
      </c>
      <c r="X1734">
        <v>4</v>
      </c>
    </row>
    <row r="1735" spans="2:24">
      <c r="B1735" t="s">
        <v>1893</v>
      </c>
      <c r="C1735" t="s">
        <v>160</v>
      </c>
      <c r="D1735" t="s">
        <v>55</v>
      </c>
      <c r="E1735" t="s">
        <v>3549</v>
      </c>
      <c r="F1735" t="s">
        <v>158</v>
      </c>
      <c r="G1735" t="s">
        <v>94</v>
      </c>
      <c r="H1735">
        <v>25</v>
      </c>
      <c r="I1735" t="s">
        <v>3550</v>
      </c>
      <c r="J1735" t="s">
        <v>63</v>
      </c>
      <c r="K1735" t="s">
        <v>42</v>
      </c>
      <c r="L1735" t="s">
        <v>91</v>
      </c>
      <c r="M1735" t="s">
        <v>95</v>
      </c>
      <c r="N1735" t="s">
        <v>81</v>
      </c>
      <c r="O1735" t="s">
        <v>20</v>
      </c>
      <c r="P1735">
        <v>1.7</v>
      </c>
      <c r="Q1735">
        <v>800</v>
      </c>
      <c r="R1735">
        <v>81</v>
      </c>
      <c r="S1735" t="s">
        <v>78</v>
      </c>
      <c r="T1735" t="s">
        <v>30</v>
      </c>
      <c r="U1735" t="s">
        <v>5724</v>
      </c>
      <c r="V1735" t="s">
        <v>36</v>
      </c>
      <c r="W1735" t="s">
        <v>82</v>
      </c>
      <c r="X1735">
        <v>4</v>
      </c>
    </row>
    <row r="1736" spans="2:24">
      <c r="B1736" t="s">
        <v>1894</v>
      </c>
      <c r="C1736" t="s">
        <v>160</v>
      </c>
      <c r="D1736" t="s">
        <v>55</v>
      </c>
      <c r="E1736" t="s">
        <v>3549</v>
      </c>
      <c r="F1736" t="s">
        <v>158</v>
      </c>
      <c r="G1736" t="s">
        <v>94</v>
      </c>
      <c r="H1736">
        <v>25</v>
      </c>
      <c r="I1736" t="s">
        <v>3550</v>
      </c>
      <c r="J1736" t="s">
        <v>28</v>
      </c>
      <c r="K1736" t="s">
        <v>42</v>
      </c>
      <c r="L1736" t="s">
        <v>91</v>
      </c>
      <c r="M1736" t="s">
        <v>95</v>
      </c>
      <c r="N1736" t="s">
        <v>81</v>
      </c>
      <c r="O1736" t="s">
        <v>20</v>
      </c>
      <c r="P1736">
        <v>1.7</v>
      </c>
      <c r="Q1736">
        <v>800</v>
      </c>
      <c r="R1736">
        <v>81</v>
      </c>
      <c r="S1736" t="s">
        <v>78</v>
      </c>
      <c r="T1736" t="s">
        <v>30</v>
      </c>
      <c r="U1736" t="s">
        <v>5725</v>
      </c>
      <c r="V1736" t="s">
        <v>36</v>
      </c>
      <c r="W1736" t="s">
        <v>82</v>
      </c>
      <c r="X1736">
        <v>4</v>
      </c>
    </row>
    <row r="1737" spans="2:24">
      <c r="B1737" t="s">
        <v>1895</v>
      </c>
      <c r="C1737" t="s">
        <v>160</v>
      </c>
      <c r="D1737" t="s">
        <v>55</v>
      </c>
      <c r="E1737" t="s">
        <v>3549</v>
      </c>
      <c r="F1737" t="s">
        <v>158</v>
      </c>
      <c r="G1737" t="s">
        <v>94</v>
      </c>
      <c r="H1737">
        <v>25</v>
      </c>
      <c r="I1737" t="s">
        <v>3550</v>
      </c>
      <c r="J1737" t="s">
        <v>79</v>
      </c>
      <c r="K1737" t="s">
        <v>42</v>
      </c>
      <c r="L1737" t="s">
        <v>91</v>
      </c>
      <c r="M1737" t="s">
        <v>95</v>
      </c>
      <c r="N1737" t="s">
        <v>81</v>
      </c>
      <c r="O1737" t="s">
        <v>20</v>
      </c>
      <c r="P1737">
        <v>1.7</v>
      </c>
      <c r="Q1737">
        <v>800</v>
      </c>
      <c r="R1737">
        <v>81</v>
      </c>
      <c r="S1737" t="s">
        <v>78</v>
      </c>
      <c r="T1737" t="s">
        <v>30</v>
      </c>
      <c r="U1737" t="s">
        <v>5726</v>
      </c>
      <c r="V1737" t="s">
        <v>36</v>
      </c>
      <c r="W1737" t="s">
        <v>82</v>
      </c>
      <c r="X1737">
        <v>4</v>
      </c>
    </row>
    <row r="1738" spans="2:24">
      <c r="B1738" t="s">
        <v>1896</v>
      </c>
      <c r="C1738" t="s">
        <v>160</v>
      </c>
      <c r="D1738" t="s">
        <v>55</v>
      </c>
      <c r="E1738" t="s">
        <v>3549</v>
      </c>
      <c r="F1738" t="s">
        <v>158</v>
      </c>
      <c r="G1738" t="s">
        <v>94</v>
      </c>
      <c r="H1738">
        <v>25</v>
      </c>
      <c r="I1738" t="s">
        <v>3550</v>
      </c>
      <c r="J1738" t="s">
        <v>30</v>
      </c>
      <c r="K1738" t="s">
        <v>42</v>
      </c>
      <c r="L1738" t="s">
        <v>91</v>
      </c>
      <c r="M1738" t="s">
        <v>95</v>
      </c>
      <c r="N1738" t="s">
        <v>81</v>
      </c>
      <c r="O1738" t="s">
        <v>20</v>
      </c>
      <c r="P1738">
        <v>1.7</v>
      </c>
      <c r="Q1738">
        <v>800</v>
      </c>
      <c r="R1738">
        <v>81</v>
      </c>
      <c r="S1738" t="s">
        <v>78</v>
      </c>
      <c r="T1738" t="s">
        <v>30</v>
      </c>
      <c r="U1738" t="s">
        <v>5727</v>
      </c>
      <c r="V1738" t="s">
        <v>36</v>
      </c>
      <c r="W1738" t="s">
        <v>82</v>
      </c>
      <c r="X1738">
        <v>4</v>
      </c>
    </row>
    <row r="1739" spans="2:24">
      <c r="B1739" t="s">
        <v>1897</v>
      </c>
      <c r="C1739" t="s">
        <v>160</v>
      </c>
      <c r="D1739" t="s">
        <v>41</v>
      </c>
      <c r="E1739" t="s">
        <v>3549</v>
      </c>
      <c r="F1739" t="s">
        <v>158</v>
      </c>
      <c r="G1739" t="s">
        <v>94</v>
      </c>
      <c r="H1739">
        <v>30</v>
      </c>
      <c r="I1739" t="s">
        <v>3550</v>
      </c>
      <c r="J1739" t="s">
        <v>63</v>
      </c>
      <c r="K1739" t="s">
        <v>43</v>
      </c>
      <c r="L1739" t="s">
        <v>91</v>
      </c>
      <c r="M1739" t="s">
        <v>95</v>
      </c>
      <c r="N1739" t="s">
        <v>81</v>
      </c>
      <c r="O1739" t="s">
        <v>20</v>
      </c>
      <c r="P1739">
        <v>2</v>
      </c>
      <c r="Q1739">
        <v>1000</v>
      </c>
      <c r="R1739">
        <v>81</v>
      </c>
      <c r="S1739" t="s">
        <v>78</v>
      </c>
      <c r="T1739" t="s">
        <v>30</v>
      </c>
      <c r="U1739" t="s">
        <v>5728</v>
      </c>
      <c r="V1739" t="s">
        <v>36</v>
      </c>
      <c r="W1739" t="s">
        <v>82</v>
      </c>
      <c r="X1739">
        <v>4</v>
      </c>
    </row>
    <row r="1740" spans="2:24">
      <c r="B1740" t="s">
        <v>1898</v>
      </c>
      <c r="C1740" t="s">
        <v>160</v>
      </c>
      <c r="D1740" t="s">
        <v>41</v>
      </c>
      <c r="E1740" t="s">
        <v>3549</v>
      </c>
      <c r="F1740" t="s">
        <v>158</v>
      </c>
      <c r="G1740" t="s">
        <v>94</v>
      </c>
      <c r="H1740">
        <v>30</v>
      </c>
      <c r="I1740" t="s">
        <v>3550</v>
      </c>
      <c r="J1740" t="s">
        <v>28</v>
      </c>
      <c r="K1740" t="s">
        <v>43</v>
      </c>
      <c r="L1740" t="s">
        <v>91</v>
      </c>
      <c r="M1740" t="s">
        <v>95</v>
      </c>
      <c r="N1740" t="s">
        <v>81</v>
      </c>
      <c r="O1740" t="s">
        <v>20</v>
      </c>
      <c r="P1740">
        <v>2</v>
      </c>
      <c r="Q1740">
        <v>1000</v>
      </c>
      <c r="R1740">
        <v>81</v>
      </c>
      <c r="S1740" t="s">
        <v>78</v>
      </c>
      <c r="T1740" t="s">
        <v>30</v>
      </c>
      <c r="U1740" t="s">
        <v>5729</v>
      </c>
      <c r="V1740" t="s">
        <v>36</v>
      </c>
      <c r="W1740" t="s">
        <v>82</v>
      </c>
      <c r="X1740">
        <v>4</v>
      </c>
    </row>
    <row r="1741" spans="2:24">
      <c r="B1741" t="s">
        <v>1899</v>
      </c>
      <c r="C1741" t="s">
        <v>160</v>
      </c>
      <c r="D1741" t="s">
        <v>41</v>
      </c>
      <c r="E1741" t="s">
        <v>3549</v>
      </c>
      <c r="F1741" t="s">
        <v>158</v>
      </c>
      <c r="G1741" t="s">
        <v>94</v>
      </c>
      <c r="H1741">
        <v>30</v>
      </c>
      <c r="I1741" t="s">
        <v>3550</v>
      </c>
      <c r="J1741" t="s">
        <v>79</v>
      </c>
      <c r="K1741" t="s">
        <v>43</v>
      </c>
      <c r="L1741" t="s">
        <v>91</v>
      </c>
      <c r="M1741" t="s">
        <v>95</v>
      </c>
      <c r="N1741" t="s">
        <v>81</v>
      </c>
      <c r="O1741" t="s">
        <v>20</v>
      </c>
      <c r="P1741">
        <v>2</v>
      </c>
      <c r="Q1741">
        <v>1000</v>
      </c>
      <c r="R1741">
        <v>81</v>
      </c>
      <c r="S1741" t="s">
        <v>78</v>
      </c>
      <c r="T1741" t="s">
        <v>30</v>
      </c>
      <c r="U1741" t="s">
        <v>5730</v>
      </c>
      <c r="V1741" t="s">
        <v>36</v>
      </c>
      <c r="W1741" t="s">
        <v>82</v>
      </c>
      <c r="X1741">
        <v>4</v>
      </c>
    </row>
    <row r="1742" spans="2:24">
      <c r="B1742" t="s">
        <v>1900</v>
      </c>
      <c r="C1742" t="s">
        <v>160</v>
      </c>
      <c r="D1742" t="s">
        <v>41</v>
      </c>
      <c r="E1742" t="s">
        <v>3549</v>
      </c>
      <c r="F1742" t="s">
        <v>158</v>
      </c>
      <c r="G1742" t="s">
        <v>94</v>
      </c>
      <c r="H1742">
        <v>30</v>
      </c>
      <c r="I1742" t="s">
        <v>3550</v>
      </c>
      <c r="J1742" t="s">
        <v>30</v>
      </c>
      <c r="K1742" t="s">
        <v>43</v>
      </c>
      <c r="L1742" t="s">
        <v>91</v>
      </c>
      <c r="M1742" t="s">
        <v>95</v>
      </c>
      <c r="N1742" t="s">
        <v>81</v>
      </c>
      <c r="O1742" t="s">
        <v>20</v>
      </c>
      <c r="P1742">
        <v>2</v>
      </c>
      <c r="Q1742">
        <v>1000</v>
      </c>
      <c r="R1742">
        <v>81</v>
      </c>
      <c r="S1742" t="s">
        <v>78</v>
      </c>
      <c r="T1742" t="s">
        <v>30</v>
      </c>
      <c r="U1742" t="s">
        <v>5731</v>
      </c>
      <c r="V1742" t="s">
        <v>36</v>
      </c>
      <c r="W1742" t="s">
        <v>82</v>
      </c>
      <c r="X1742">
        <v>4</v>
      </c>
    </row>
    <row r="1743" spans="2:24">
      <c r="B1743" t="s">
        <v>1901</v>
      </c>
      <c r="C1743" t="s">
        <v>160</v>
      </c>
      <c r="D1743" t="s">
        <v>55</v>
      </c>
      <c r="E1743" t="s">
        <v>3549</v>
      </c>
      <c r="F1743" t="s">
        <v>158</v>
      </c>
      <c r="G1743" t="s">
        <v>94</v>
      </c>
      <c r="H1743">
        <v>31</v>
      </c>
      <c r="I1743" t="s">
        <v>3550</v>
      </c>
      <c r="J1743" t="s">
        <v>63</v>
      </c>
      <c r="K1743" t="s">
        <v>42</v>
      </c>
      <c r="L1743" t="s">
        <v>91</v>
      </c>
      <c r="M1743" t="s">
        <v>95</v>
      </c>
      <c r="N1743" t="s">
        <v>81</v>
      </c>
      <c r="O1743" t="s">
        <v>20</v>
      </c>
      <c r="P1743">
        <v>2.2000000000000002</v>
      </c>
      <c r="Q1743">
        <v>1000</v>
      </c>
      <c r="R1743">
        <v>84</v>
      </c>
      <c r="S1743" t="s">
        <v>78</v>
      </c>
      <c r="T1743" t="s">
        <v>30</v>
      </c>
      <c r="U1743" t="s">
        <v>5732</v>
      </c>
      <c r="V1743" t="s">
        <v>36</v>
      </c>
      <c r="W1743" t="s">
        <v>82</v>
      </c>
      <c r="X1743">
        <v>4</v>
      </c>
    </row>
    <row r="1744" spans="2:24">
      <c r="B1744" t="s">
        <v>1902</v>
      </c>
      <c r="C1744" t="s">
        <v>160</v>
      </c>
      <c r="D1744" t="s">
        <v>55</v>
      </c>
      <c r="E1744" t="s">
        <v>3549</v>
      </c>
      <c r="F1744" t="s">
        <v>158</v>
      </c>
      <c r="G1744" t="s">
        <v>94</v>
      </c>
      <c r="H1744">
        <v>31</v>
      </c>
      <c r="I1744" t="s">
        <v>3550</v>
      </c>
      <c r="J1744" t="s">
        <v>28</v>
      </c>
      <c r="K1744" t="s">
        <v>42</v>
      </c>
      <c r="L1744" t="s">
        <v>91</v>
      </c>
      <c r="M1744" t="s">
        <v>95</v>
      </c>
      <c r="N1744" t="s">
        <v>81</v>
      </c>
      <c r="O1744" t="s">
        <v>20</v>
      </c>
      <c r="P1744">
        <v>2.2000000000000002</v>
      </c>
      <c r="Q1744">
        <v>1000</v>
      </c>
      <c r="R1744">
        <v>84</v>
      </c>
      <c r="S1744" t="s">
        <v>78</v>
      </c>
      <c r="T1744" t="s">
        <v>30</v>
      </c>
      <c r="U1744" t="s">
        <v>5733</v>
      </c>
      <c r="V1744" t="s">
        <v>36</v>
      </c>
      <c r="W1744" t="s">
        <v>82</v>
      </c>
      <c r="X1744">
        <v>4</v>
      </c>
    </row>
    <row r="1745" spans="2:24">
      <c r="B1745" t="s">
        <v>1903</v>
      </c>
      <c r="C1745" t="s">
        <v>160</v>
      </c>
      <c r="D1745" t="s">
        <v>55</v>
      </c>
      <c r="E1745" t="s">
        <v>3549</v>
      </c>
      <c r="F1745" t="s">
        <v>158</v>
      </c>
      <c r="G1745" t="s">
        <v>94</v>
      </c>
      <c r="H1745">
        <v>31</v>
      </c>
      <c r="I1745" t="s">
        <v>3550</v>
      </c>
      <c r="J1745" t="s">
        <v>79</v>
      </c>
      <c r="K1745" t="s">
        <v>42</v>
      </c>
      <c r="L1745" t="s">
        <v>91</v>
      </c>
      <c r="M1745" t="s">
        <v>95</v>
      </c>
      <c r="N1745" t="s">
        <v>81</v>
      </c>
      <c r="O1745" t="s">
        <v>20</v>
      </c>
      <c r="P1745">
        <v>2.2000000000000002</v>
      </c>
      <c r="Q1745">
        <v>1000</v>
      </c>
      <c r="R1745">
        <v>84</v>
      </c>
      <c r="S1745" t="s">
        <v>78</v>
      </c>
      <c r="T1745" t="s">
        <v>30</v>
      </c>
      <c r="U1745" t="s">
        <v>5734</v>
      </c>
      <c r="V1745" t="s">
        <v>36</v>
      </c>
      <c r="W1745" t="s">
        <v>82</v>
      </c>
      <c r="X1745">
        <v>4</v>
      </c>
    </row>
    <row r="1746" spans="2:24">
      <c r="B1746" t="s">
        <v>1904</v>
      </c>
      <c r="C1746" t="s">
        <v>160</v>
      </c>
      <c r="D1746" t="s">
        <v>55</v>
      </c>
      <c r="E1746" t="s">
        <v>3549</v>
      </c>
      <c r="F1746" t="s">
        <v>158</v>
      </c>
      <c r="G1746" t="s">
        <v>94</v>
      </c>
      <c r="H1746">
        <v>31</v>
      </c>
      <c r="I1746" t="s">
        <v>3550</v>
      </c>
      <c r="J1746" t="s">
        <v>30</v>
      </c>
      <c r="K1746" t="s">
        <v>42</v>
      </c>
      <c r="L1746" t="s">
        <v>91</v>
      </c>
      <c r="M1746" t="s">
        <v>95</v>
      </c>
      <c r="N1746" t="s">
        <v>81</v>
      </c>
      <c r="O1746" t="s">
        <v>20</v>
      </c>
      <c r="P1746">
        <v>2.2000000000000002</v>
      </c>
      <c r="Q1746">
        <v>1000</v>
      </c>
      <c r="R1746">
        <v>84</v>
      </c>
      <c r="S1746" t="s">
        <v>78</v>
      </c>
      <c r="T1746" t="s">
        <v>30</v>
      </c>
      <c r="U1746" t="s">
        <v>5735</v>
      </c>
      <c r="V1746" t="s">
        <v>36</v>
      </c>
      <c r="W1746" t="s">
        <v>82</v>
      </c>
      <c r="X1746">
        <v>4</v>
      </c>
    </row>
    <row r="1747" spans="2:24">
      <c r="B1747" t="s">
        <v>1905</v>
      </c>
      <c r="C1747" t="s">
        <v>160</v>
      </c>
      <c r="D1747" t="s">
        <v>41</v>
      </c>
      <c r="E1747" t="s">
        <v>3549</v>
      </c>
      <c r="F1747" t="s">
        <v>158</v>
      </c>
      <c r="G1747" t="s">
        <v>94</v>
      </c>
      <c r="H1747">
        <v>36</v>
      </c>
      <c r="I1747" t="s">
        <v>3550</v>
      </c>
      <c r="J1747" t="s">
        <v>63</v>
      </c>
      <c r="K1747" t="s">
        <v>43</v>
      </c>
      <c r="L1747" t="s">
        <v>91</v>
      </c>
      <c r="M1747" t="s">
        <v>95</v>
      </c>
      <c r="N1747" t="s">
        <v>81</v>
      </c>
      <c r="O1747" t="s">
        <v>20</v>
      </c>
      <c r="P1747">
        <v>2</v>
      </c>
      <c r="Q1747">
        <v>1200</v>
      </c>
      <c r="R1747">
        <v>81</v>
      </c>
      <c r="S1747" t="s">
        <v>78</v>
      </c>
      <c r="T1747" t="s">
        <v>30</v>
      </c>
      <c r="U1747" t="s">
        <v>5736</v>
      </c>
      <c r="V1747" t="s">
        <v>36</v>
      </c>
      <c r="W1747" t="s">
        <v>82</v>
      </c>
      <c r="X1747">
        <v>4</v>
      </c>
    </row>
    <row r="1748" spans="2:24">
      <c r="B1748" t="s">
        <v>1906</v>
      </c>
      <c r="C1748" t="s">
        <v>160</v>
      </c>
      <c r="D1748" t="s">
        <v>41</v>
      </c>
      <c r="E1748" t="s">
        <v>3549</v>
      </c>
      <c r="F1748" t="s">
        <v>158</v>
      </c>
      <c r="G1748" t="s">
        <v>94</v>
      </c>
      <c r="H1748">
        <v>36</v>
      </c>
      <c r="I1748" t="s">
        <v>3550</v>
      </c>
      <c r="J1748" t="s">
        <v>28</v>
      </c>
      <c r="K1748" t="s">
        <v>43</v>
      </c>
      <c r="L1748" t="s">
        <v>91</v>
      </c>
      <c r="M1748" t="s">
        <v>95</v>
      </c>
      <c r="N1748" t="s">
        <v>81</v>
      </c>
      <c r="O1748" t="s">
        <v>20</v>
      </c>
      <c r="P1748">
        <v>2</v>
      </c>
      <c r="Q1748">
        <v>1200</v>
      </c>
      <c r="R1748">
        <v>81</v>
      </c>
      <c r="S1748" t="s">
        <v>78</v>
      </c>
      <c r="T1748" t="s">
        <v>30</v>
      </c>
      <c r="U1748" t="s">
        <v>5737</v>
      </c>
      <c r="V1748" t="s">
        <v>36</v>
      </c>
      <c r="W1748" t="s">
        <v>82</v>
      </c>
      <c r="X1748">
        <v>4</v>
      </c>
    </row>
    <row r="1749" spans="2:24">
      <c r="B1749" t="s">
        <v>1907</v>
      </c>
      <c r="C1749" t="s">
        <v>160</v>
      </c>
      <c r="D1749" t="s">
        <v>41</v>
      </c>
      <c r="E1749" t="s">
        <v>3549</v>
      </c>
      <c r="F1749" t="s">
        <v>158</v>
      </c>
      <c r="G1749" t="s">
        <v>94</v>
      </c>
      <c r="H1749">
        <v>36</v>
      </c>
      <c r="I1749" t="s">
        <v>3550</v>
      </c>
      <c r="J1749" t="s">
        <v>79</v>
      </c>
      <c r="K1749" t="s">
        <v>43</v>
      </c>
      <c r="L1749" t="s">
        <v>91</v>
      </c>
      <c r="M1749" t="s">
        <v>95</v>
      </c>
      <c r="N1749" t="s">
        <v>81</v>
      </c>
      <c r="O1749" t="s">
        <v>20</v>
      </c>
      <c r="P1749">
        <v>2</v>
      </c>
      <c r="Q1749">
        <v>1200</v>
      </c>
      <c r="R1749">
        <v>81</v>
      </c>
      <c r="S1749" t="s">
        <v>78</v>
      </c>
      <c r="T1749" t="s">
        <v>30</v>
      </c>
      <c r="U1749" t="s">
        <v>5738</v>
      </c>
      <c r="V1749" t="s">
        <v>36</v>
      </c>
      <c r="W1749" t="s">
        <v>82</v>
      </c>
      <c r="X1749">
        <v>4</v>
      </c>
    </row>
    <row r="1750" spans="2:24">
      <c r="B1750" t="s">
        <v>1908</v>
      </c>
      <c r="C1750" t="s">
        <v>160</v>
      </c>
      <c r="D1750" t="s">
        <v>41</v>
      </c>
      <c r="E1750" t="s">
        <v>3549</v>
      </c>
      <c r="F1750" t="s">
        <v>158</v>
      </c>
      <c r="G1750" t="s">
        <v>94</v>
      </c>
      <c r="H1750">
        <v>36</v>
      </c>
      <c r="I1750" t="s">
        <v>3550</v>
      </c>
      <c r="J1750" t="s">
        <v>30</v>
      </c>
      <c r="K1750" t="s">
        <v>43</v>
      </c>
      <c r="L1750" t="s">
        <v>91</v>
      </c>
      <c r="M1750" t="s">
        <v>95</v>
      </c>
      <c r="N1750" t="s">
        <v>81</v>
      </c>
      <c r="O1750" t="s">
        <v>20</v>
      </c>
      <c r="P1750">
        <v>2</v>
      </c>
      <c r="Q1750">
        <v>1200</v>
      </c>
      <c r="R1750">
        <v>81</v>
      </c>
      <c r="S1750" t="s">
        <v>78</v>
      </c>
      <c r="T1750" t="s">
        <v>30</v>
      </c>
      <c r="U1750" t="s">
        <v>5739</v>
      </c>
      <c r="V1750" t="s">
        <v>36</v>
      </c>
      <c r="W1750" t="s">
        <v>82</v>
      </c>
      <c r="X1750">
        <v>4</v>
      </c>
    </row>
    <row r="1751" spans="2:24">
      <c r="B1751" t="s">
        <v>1909</v>
      </c>
      <c r="C1751" t="s">
        <v>160</v>
      </c>
      <c r="D1751" t="s">
        <v>55</v>
      </c>
      <c r="E1751" t="s">
        <v>3549</v>
      </c>
      <c r="F1751" t="s">
        <v>158</v>
      </c>
      <c r="G1751" t="s">
        <v>94</v>
      </c>
      <c r="H1751">
        <v>37</v>
      </c>
      <c r="I1751" t="s">
        <v>3550</v>
      </c>
      <c r="J1751" t="s">
        <v>63</v>
      </c>
      <c r="K1751" t="s">
        <v>42</v>
      </c>
      <c r="L1751" t="s">
        <v>91</v>
      </c>
      <c r="M1751" t="s">
        <v>95</v>
      </c>
      <c r="N1751" t="s">
        <v>81</v>
      </c>
      <c r="O1751" t="s">
        <v>35</v>
      </c>
      <c r="P1751">
        <v>2.9</v>
      </c>
      <c r="Q1751">
        <v>1200</v>
      </c>
      <c r="R1751">
        <v>84</v>
      </c>
      <c r="S1751" t="s">
        <v>78</v>
      </c>
      <c r="T1751" t="s">
        <v>30</v>
      </c>
      <c r="U1751" t="s">
        <v>5740</v>
      </c>
      <c r="V1751" t="s">
        <v>36</v>
      </c>
      <c r="W1751" t="s">
        <v>82</v>
      </c>
      <c r="X1751">
        <v>4</v>
      </c>
    </row>
    <row r="1752" spans="2:24">
      <c r="B1752" t="s">
        <v>1910</v>
      </c>
      <c r="C1752" t="s">
        <v>160</v>
      </c>
      <c r="D1752" t="s">
        <v>55</v>
      </c>
      <c r="E1752" t="s">
        <v>3549</v>
      </c>
      <c r="F1752" t="s">
        <v>158</v>
      </c>
      <c r="G1752" t="s">
        <v>94</v>
      </c>
      <c r="H1752">
        <v>37</v>
      </c>
      <c r="I1752" t="s">
        <v>3550</v>
      </c>
      <c r="J1752" t="s">
        <v>28</v>
      </c>
      <c r="K1752" t="s">
        <v>42</v>
      </c>
      <c r="L1752" t="s">
        <v>91</v>
      </c>
      <c r="M1752" t="s">
        <v>95</v>
      </c>
      <c r="N1752" t="s">
        <v>81</v>
      </c>
      <c r="O1752" t="s">
        <v>35</v>
      </c>
      <c r="P1752">
        <v>2.9</v>
      </c>
      <c r="Q1752">
        <v>1200</v>
      </c>
      <c r="R1752">
        <v>84</v>
      </c>
      <c r="S1752" t="s">
        <v>78</v>
      </c>
      <c r="T1752" t="s">
        <v>30</v>
      </c>
      <c r="U1752" t="s">
        <v>5741</v>
      </c>
      <c r="V1752" t="s">
        <v>36</v>
      </c>
      <c r="W1752" t="s">
        <v>82</v>
      </c>
      <c r="X1752">
        <v>4</v>
      </c>
    </row>
    <row r="1753" spans="2:24">
      <c r="B1753" t="s">
        <v>1911</v>
      </c>
      <c r="C1753" t="s">
        <v>160</v>
      </c>
      <c r="D1753" t="s">
        <v>55</v>
      </c>
      <c r="E1753" t="s">
        <v>3549</v>
      </c>
      <c r="F1753" t="s">
        <v>158</v>
      </c>
      <c r="G1753" t="s">
        <v>94</v>
      </c>
      <c r="H1753">
        <v>37</v>
      </c>
      <c r="I1753" t="s">
        <v>3550</v>
      </c>
      <c r="J1753" t="s">
        <v>79</v>
      </c>
      <c r="K1753" t="s">
        <v>42</v>
      </c>
      <c r="L1753" t="s">
        <v>91</v>
      </c>
      <c r="M1753" t="s">
        <v>95</v>
      </c>
      <c r="N1753" t="s">
        <v>81</v>
      </c>
      <c r="O1753" t="s">
        <v>35</v>
      </c>
      <c r="P1753">
        <v>2.9</v>
      </c>
      <c r="Q1753">
        <v>1200</v>
      </c>
      <c r="R1753">
        <v>84</v>
      </c>
      <c r="S1753" t="s">
        <v>78</v>
      </c>
      <c r="T1753" t="s">
        <v>30</v>
      </c>
      <c r="U1753" t="s">
        <v>5742</v>
      </c>
      <c r="V1753" t="s">
        <v>36</v>
      </c>
      <c r="W1753" t="s">
        <v>82</v>
      </c>
      <c r="X1753">
        <v>4</v>
      </c>
    </row>
    <row r="1754" spans="2:24">
      <c r="B1754" t="s">
        <v>1912</v>
      </c>
      <c r="C1754" t="s">
        <v>160</v>
      </c>
      <c r="D1754" t="s">
        <v>55</v>
      </c>
      <c r="E1754" t="s">
        <v>3549</v>
      </c>
      <c r="F1754" t="s">
        <v>158</v>
      </c>
      <c r="G1754" t="s">
        <v>94</v>
      </c>
      <c r="H1754">
        <v>37</v>
      </c>
      <c r="I1754" t="s">
        <v>3550</v>
      </c>
      <c r="J1754" t="s">
        <v>30</v>
      </c>
      <c r="K1754" t="s">
        <v>42</v>
      </c>
      <c r="L1754" t="s">
        <v>91</v>
      </c>
      <c r="M1754" t="s">
        <v>95</v>
      </c>
      <c r="N1754" t="s">
        <v>81</v>
      </c>
      <c r="O1754" t="s">
        <v>35</v>
      </c>
      <c r="P1754">
        <v>2.9</v>
      </c>
      <c r="Q1754">
        <v>1200</v>
      </c>
      <c r="R1754">
        <v>84</v>
      </c>
      <c r="S1754" t="s">
        <v>78</v>
      </c>
      <c r="T1754" t="s">
        <v>30</v>
      </c>
      <c r="U1754" t="s">
        <v>5743</v>
      </c>
      <c r="V1754" t="s">
        <v>36</v>
      </c>
      <c r="W1754" t="s">
        <v>82</v>
      </c>
      <c r="X1754">
        <v>4</v>
      </c>
    </row>
    <row r="1755" spans="2:24">
      <c r="B1755" t="s">
        <v>1913</v>
      </c>
      <c r="C1755" t="s">
        <v>160</v>
      </c>
      <c r="D1755" t="s">
        <v>55</v>
      </c>
      <c r="E1755" t="s">
        <v>3549</v>
      </c>
      <c r="F1755" t="s">
        <v>158</v>
      </c>
      <c r="G1755" t="s">
        <v>94</v>
      </c>
      <c r="H1755">
        <v>39</v>
      </c>
      <c r="I1755" t="s">
        <v>3550</v>
      </c>
      <c r="J1755" t="s">
        <v>63</v>
      </c>
      <c r="K1755" t="s">
        <v>42</v>
      </c>
      <c r="L1755" t="s">
        <v>91</v>
      </c>
      <c r="M1755" t="s">
        <v>95</v>
      </c>
      <c r="N1755" t="s">
        <v>81</v>
      </c>
      <c r="O1755" t="s">
        <v>35</v>
      </c>
      <c r="P1755">
        <v>2.9</v>
      </c>
      <c r="Q1755">
        <v>1200</v>
      </c>
      <c r="R1755">
        <v>87</v>
      </c>
      <c r="S1755" t="s">
        <v>78</v>
      </c>
      <c r="T1755" t="s">
        <v>30</v>
      </c>
      <c r="U1755" t="s">
        <v>5744</v>
      </c>
      <c r="V1755" t="s">
        <v>36</v>
      </c>
      <c r="W1755" t="s">
        <v>82</v>
      </c>
      <c r="X1755">
        <v>4</v>
      </c>
    </row>
    <row r="1756" spans="2:24">
      <c r="B1756" t="s">
        <v>1914</v>
      </c>
      <c r="C1756" t="s">
        <v>160</v>
      </c>
      <c r="D1756" t="s">
        <v>55</v>
      </c>
      <c r="E1756" t="s">
        <v>3549</v>
      </c>
      <c r="F1756" t="s">
        <v>158</v>
      </c>
      <c r="G1756" t="s">
        <v>94</v>
      </c>
      <c r="H1756">
        <v>39</v>
      </c>
      <c r="I1756" t="s">
        <v>3550</v>
      </c>
      <c r="J1756" t="s">
        <v>28</v>
      </c>
      <c r="K1756" t="s">
        <v>42</v>
      </c>
      <c r="L1756" t="s">
        <v>91</v>
      </c>
      <c r="M1756" t="s">
        <v>95</v>
      </c>
      <c r="N1756" t="s">
        <v>81</v>
      </c>
      <c r="O1756" t="s">
        <v>35</v>
      </c>
      <c r="P1756">
        <v>2.9</v>
      </c>
      <c r="Q1756">
        <v>1200</v>
      </c>
      <c r="R1756">
        <v>87</v>
      </c>
      <c r="S1756" t="s">
        <v>78</v>
      </c>
      <c r="T1756" t="s">
        <v>30</v>
      </c>
      <c r="U1756" t="s">
        <v>5745</v>
      </c>
      <c r="V1756" t="s">
        <v>36</v>
      </c>
      <c r="W1756" t="s">
        <v>82</v>
      </c>
      <c r="X1756">
        <v>4</v>
      </c>
    </row>
    <row r="1757" spans="2:24">
      <c r="B1757" t="s">
        <v>1915</v>
      </c>
      <c r="C1757" t="s">
        <v>160</v>
      </c>
      <c r="D1757" t="s">
        <v>55</v>
      </c>
      <c r="E1757" t="s">
        <v>3549</v>
      </c>
      <c r="F1757" t="s">
        <v>158</v>
      </c>
      <c r="G1757" t="s">
        <v>94</v>
      </c>
      <c r="H1757">
        <v>39</v>
      </c>
      <c r="I1757" t="s">
        <v>3550</v>
      </c>
      <c r="J1757" t="s">
        <v>79</v>
      </c>
      <c r="K1757" t="s">
        <v>42</v>
      </c>
      <c r="L1757" t="s">
        <v>91</v>
      </c>
      <c r="M1757" t="s">
        <v>95</v>
      </c>
      <c r="N1757" t="s">
        <v>81</v>
      </c>
      <c r="O1757" t="s">
        <v>35</v>
      </c>
      <c r="P1757">
        <v>2.9</v>
      </c>
      <c r="Q1757">
        <v>1200</v>
      </c>
      <c r="R1757">
        <v>87</v>
      </c>
      <c r="S1757" t="s">
        <v>78</v>
      </c>
      <c r="T1757" t="s">
        <v>30</v>
      </c>
      <c r="U1757" t="s">
        <v>5746</v>
      </c>
      <c r="V1757" t="s">
        <v>36</v>
      </c>
      <c r="W1757" t="s">
        <v>82</v>
      </c>
      <c r="X1757">
        <v>4</v>
      </c>
    </row>
    <row r="1758" spans="2:24">
      <c r="B1758" t="s">
        <v>1916</v>
      </c>
      <c r="C1758" t="s">
        <v>160</v>
      </c>
      <c r="D1758" t="s">
        <v>55</v>
      </c>
      <c r="E1758" t="s">
        <v>3549</v>
      </c>
      <c r="F1758" t="s">
        <v>158</v>
      </c>
      <c r="G1758" t="s">
        <v>94</v>
      </c>
      <c r="H1758">
        <v>39</v>
      </c>
      <c r="I1758" t="s">
        <v>3550</v>
      </c>
      <c r="J1758" t="s">
        <v>30</v>
      </c>
      <c r="K1758" t="s">
        <v>42</v>
      </c>
      <c r="L1758" t="s">
        <v>91</v>
      </c>
      <c r="M1758" t="s">
        <v>95</v>
      </c>
      <c r="N1758" t="s">
        <v>81</v>
      </c>
      <c r="O1758" t="s">
        <v>35</v>
      </c>
      <c r="P1758">
        <v>2.9</v>
      </c>
      <c r="Q1758">
        <v>1200</v>
      </c>
      <c r="R1758">
        <v>87</v>
      </c>
      <c r="S1758" t="s">
        <v>78</v>
      </c>
      <c r="T1758" t="s">
        <v>30</v>
      </c>
      <c r="U1758" t="s">
        <v>5747</v>
      </c>
      <c r="V1758" t="s">
        <v>36</v>
      </c>
      <c r="W1758" t="s">
        <v>82</v>
      </c>
      <c r="X1758">
        <v>4</v>
      </c>
    </row>
    <row r="1759" spans="2:24">
      <c r="B1759" t="s">
        <v>1917</v>
      </c>
      <c r="C1759" t="s">
        <v>160</v>
      </c>
      <c r="D1759" t="s">
        <v>41</v>
      </c>
      <c r="E1759" t="s">
        <v>3549</v>
      </c>
      <c r="F1759" t="s">
        <v>158</v>
      </c>
      <c r="G1759" t="s">
        <v>96</v>
      </c>
      <c r="H1759">
        <v>18</v>
      </c>
      <c r="I1759" t="s">
        <v>3550</v>
      </c>
      <c r="J1759" t="s">
        <v>63</v>
      </c>
      <c r="K1759" t="s">
        <v>43</v>
      </c>
      <c r="L1759" t="s">
        <v>91</v>
      </c>
      <c r="M1759" t="s">
        <v>92</v>
      </c>
      <c r="N1759" t="s">
        <v>80</v>
      </c>
      <c r="O1759" t="s">
        <v>3552</v>
      </c>
      <c r="P1759">
        <v>1.7</v>
      </c>
      <c r="Q1759">
        <v>600</v>
      </c>
      <c r="R1759">
        <v>78</v>
      </c>
      <c r="S1759" t="s">
        <v>78</v>
      </c>
      <c r="T1759" t="s">
        <v>30</v>
      </c>
      <c r="U1759" t="s">
        <v>5748</v>
      </c>
      <c r="V1759" t="s">
        <v>36</v>
      </c>
      <c r="W1759" t="s">
        <v>82</v>
      </c>
      <c r="X1759">
        <v>4</v>
      </c>
    </row>
    <row r="1760" spans="2:24">
      <c r="B1760" t="s">
        <v>1918</v>
      </c>
      <c r="C1760" t="s">
        <v>160</v>
      </c>
      <c r="D1760" t="s">
        <v>41</v>
      </c>
      <c r="E1760" t="s">
        <v>3549</v>
      </c>
      <c r="F1760" t="s">
        <v>158</v>
      </c>
      <c r="G1760" t="s">
        <v>96</v>
      </c>
      <c r="H1760">
        <v>18</v>
      </c>
      <c r="I1760" t="s">
        <v>3550</v>
      </c>
      <c r="J1760" t="s">
        <v>28</v>
      </c>
      <c r="K1760" t="s">
        <v>43</v>
      </c>
      <c r="L1760" t="s">
        <v>91</v>
      </c>
      <c r="M1760" t="s">
        <v>92</v>
      </c>
      <c r="N1760" t="s">
        <v>80</v>
      </c>
      <c r="O1760" t="s">
        <v>3552</v>
      </c>
      <c r="P1760">
        <v>1.7</v>
      </c>
      <c r="Q1760">
        <v>600</v>
      </c>
      <c r="R1760">
        <v>78</v>
      </c>
      <c r="S1760" t="s">
        <v>78</v>
      </c>
      <c r="T1760" t="s">
        <v>30</v>
      </c>
      <c r="U1760" t="s">
        <v>5749</v>
      </c>
      <c r="V1760" t="s">
        <v>36</v>
      </c>
      <c r="W1760" t="s">
        <v>82</v>
      </c>
      <c r="X1760">
        <v>4</v>
      </c>
    </row>
    <row r="1761" spans="2:24">
      <c r="B1761" t="s">
        <v>1919</v>
      </c>
      <c r="C1761" t="s">
        <v>160</v>
      </c>
      <c r="D1761" t="s">
        <v>41</v>
      </c>
      <c r="E1761" t="s">
        <v>3549</v>
      </c>
      <c r="F1761" t="s">
        <v>158</v>
      </c>
      <c r="G1761" t="s">
        <v>96</v>
      </c>
      <c r="H1761">
        <v>18</v>
      </c>
      <c r="I1761" t="s">
        <v>3550</v>
      </c>
      <c r="J1761" t="s">
        <v>79</v>
      </c>
      <c r="K1761" t="s">
        <v>43</v>
      </c>
      <c r="L1761" t="s">
        <v>91</v>
      </c>
      <c r="M1761" t="s">
        <v>92</v>
      </c>
      <c r="N1761" t="s">
        <v>80</v>
      </c>
      <c r="O1761" t="s">
        <v>3552</v>
      </c>
      <c r="P1761">
        <v>1.7</v>
      </c>
      <c r="Q1761">
        <v>600</v>
      </c>
      <c r="R1761">
        <v>78</v>
      </c>
      <c r="S1761" t="s">
        <v>78</v>
      </c>
      <c r="T1761" t="s">
        <v>30</v>
      </c>
      <c r="U1761" t="s">
        <v>5750</v>
      </c>
      <c r="V1761" t="s">
        <v>36</v>
      </c>
      <c r="W1761" t="s">
        <v>82</v>
      </c>
      <c r="X1761">
        <v>4</v>
      </c>
    </row>
    <row r="1762" spans="2:24">
      <c r="B1762" t="s">
        <v>1920</v>
      </c>
      <c r="C1762" t="s">
        <v>160</v>
      </c>
      <c r="D1762" t="s">
        <v>41</v>
      </c>
      <c r="E1762" t="s">
        <v>3549</v>
      </c>
      <c r="F1762" t="s">
        <v>158</v>
      </c>
      <c r="G1762" t="s">
        <v>96</v>
      </c>
      <c r="H1762">
        <v>18</v>
      </c>
      <c r="I1762" t="s">
        <v>3550</v>
      </c>
      <c r="J1762" t="s">
        <v>30</v>
      </c>
      <c r="K1762" t="s">
        <v>43</v>
      </c>
      <c r="L1762" t="s">
        <v>91</v>
      </c>
      <c r="M1762" t="s">
        <v>92</v>
      </c>
      <c r="N1762" t="s">
        <v>80</v>
      </c>
      <c r="O1762" t="s">
        <v>3552</v>
      </c>
      <c r="P1762">
        <v>1.7</v>
      </c>
      <c r="Q1762">
        <v>600</v>
      </c>
      <c r="R1762">
        <v>78</v>
      </c>
      <c r="S1762" t="s">
        <v>78</v>
      </c>
      <c r="T1762" t="s">
        <v>30</v>
      </c>
      <c r="U1762" t="s">
        <v>5751</v>
      </c>
      <c r="V1762" t="s">
        <v>36</v>
      </c>
      <c r="W1762" t="s">
        <v>82</v>
      </c>
      <c r="X1762">
        <v>4</v>
      </c>
    </row>
    <row r="1763" spans="2:24">
      <c r="B1763" t="s">
        <v>1921</v>
      </c>
      <c r="C1763" t="s">
        <v>160</v>
      </c>
      <c r="D1763" t="s">
        <v>55</v>
      </c>
      <c r="E1763" t="s">
        <v>3549</v>
      </c>
      <c r="F1763" t="s">
        <v>158</v>
      </c>
      <c r="G1763" t="s">
        <v>96</v>
      </c>
      <c r="H1763">
        <v>19</v>
      </c>
      <c r="I1763" t="s">
        <v>3550</v>
      </c>
      <c r="J1763" t="s">
        <v>63</v>
      </c>
      <c r="K1763" t="s">
        <v>42</v>
      </c>
      <c r="L1763" t="s">
        <v>91</v>
      </c>
      <c r="M1763" t="s">
        <v>92</v>
      </c>
      <c r="N1763" t="s">
        <v>80</v>
      </c>
      <c r="O1763" t="s">
        <v>20</v>
      </c>
      <c r="P1763">
        <v>0.8</v>
      </c>
      <c r="Q1763">
        <v>600</v>
      </c>
      <c r="R1763">
        <v>81</v>
      </c>
      <c r="S1763" t="s">
        <v>78</v>
      </c>
      <c r="T1763" t="s">
        <v>30</v>
      </c>
      <c r="U1763" t="s">
        <v>5752</v>
      </c>
      <c r="V1763" t="s">
        <v>36</v>
      </c>
      <c r="W1763" t="s">
        <v>82</v>
      </c>
      <c r="X1763">
        <v>4</v>
      </c>
    </row>
    <row r="1764" spans="2:24">
      <c r="B1764" t="s">
        <v>1922</v>
      </c>
      <c r="C1764" t="s">
        <v>160</v>
      </c>
      <c r="D1764" t="s">
        <v>55</v>
      </c>
      <c r="E1764" t="s">
        <v>3549</v>
      </c>
      <c r="F1764" t="s">
        <v>158</v>
      </c>
      <c r="G1764" t="s">
        <v>96</v>
      </c>
      <c r="H1764">
        <v>19</v>
      </c>
      <c r="I1764" t="s">
        <v>3550</v>
      </c>
      <c r="J1764" t="s">
        <v>28</v>
      </c>
      <c r="K1764" t="s">
        <v>42</v>
      </c>
      <c r="L1764" t="s">
        <v>91</v>
      </c>
      <c r="M1764" t="s">
        <v>92</v>
      </c>
      <c r="N1764" t="s">
        <v>80</v>
      </c>
      <c r="O1764" t="s">
        <v>20</v>
      </c>
      <c r="P1764">
        <v>0.8</v>
      </c>
      <c r="Q1764">
        <v>600</v>
      </c>
      <c r="R1764">
        <v>81</v>
      </c>
      <c r="S1764" t="s">
        <v>78</v>
      </c>
      <c r="T1764" t="s">
        <v>30</v>
      </c>
      <c r="U1764" t="s">
        <v>5753</v>
      </c>
      <c r="V1764" t="s">
        <v>36</v>
      </c>
      <c r="W1764" t="s">
        <v>82</v>
      </c>
      <c r="X1764">
        <v>4</v>
      </c>
    </row>
    <row r="1765" spans="2:24">
      <c r="B1765" t="s">
        <v>1923</v>
      </c>
      <c r="C1765" t="s">
        <v>160</v>
      </c>
      <c r="D1765" t="s">
        <v>55</v>
      </c>
      <c r="E1765" t="s">
        <v>3549</v>
      </c>
      <c r="F1765" t="s">
        <v>158</v>
      </c>
      <c r="G1765" t="s">
        <v>96</v>
      </c>
      <c r="H1765">
        <v>19</v>
      </c>
      <c r="I1765" t="s">
        <v>3550</v>
      </c>
      <c r="J1765" t="s">
        <v>79</v>
      </c>
      <c r="K1765" t="s">
        <v>42</v>
      </c>
      <c r="L1765" t="s">
        <v>91</v>
      </c>
      <c r="M1765" t="s">
        <v>92</v>
      </c>
      <c r="N1765" t="s">
        <v>80</v>
      </c>
      <c r="O1765" t="s">
        <v>20</v>
      </c>
      <c r="P1765">
        <v>0.8</v>
      </c>
      <c r="Q1765">
        <v>600</v>
      </c>
      <c r="R1765">
        <v>81</v>
      </c>
      <c r="S1765" t="s">
        <v>78</v>
      </c>
      <c r="T1765" t="s">
        <v>30</v>
      </c>
      <c r="U1765" t="s">
        <v>5754</v>
      </c>
      <c r="V1765" t="s">
        <v>36</v>
      </c>
      <c r="W1765" t="s">
        <v>82</v>
      </c>
      <c r="X1765">
        <v>4</v>
      </c>
    </row>
    <row r="1766" spans="2:24">
      <c r="B1766" t="s">
        <v>1924</v>
      </c>
      <c r="C1766" t="s">
        <v>160</v>
      </c>
      <c r="D1766" t="s">
        <v>55</v>
      </c>
      <c r="E1766" t="s">
        <v>3549</v>
      </c>
      <c r="F1766" t="s">
        <v>158</v>
      </c>
      <c r="G1766" t="s">
        <v>96</v>
      </c>
      <c r="H1766">
        <v>19</v>
      </c>
      <c r="I1766" t="s">
        <v>3550</v>
      </c>
      <c r="J1766" t="s">
        <v>30</v>
      </c>
      <c r="K1766" t="s">
        <v>42</v>
      </c>
      <c r="L1766" t="s">
        <v>91</v>
      </c>
      <c r="M1766" t="s">
        <v>92</v>
      </c>
      <c r="N1766" t="s">
        <v>80</v>
      </c>
      <c r="O1766" t="s">
        <v>20</v>
      </c>
      <c r="P1766">
        <v>0.8</v>
      </c>
      <c r="Q1766">
        <v>600</v>
      </c>
      <c r="R1766">
        <v>81</v>
      </c>
      <c r="S1766" t="s">
        <v>78</v>
      </c>
      <c r="T1766" t="s">
        <v>30</v>
      </c>
      <c r="U1766" t="s">
        <v>5755</v>
      </c>
      <c r="V1766" t="s">
        <v>36</v>
      </c>
      <c r="W1766" t="s">
        <v>82</v>
      </c>
      <c r="X1766">
        <v>4</v>
      </c>
    </row>
    <row r="1767" spans="2:24">
      <c r="B1767" t="s">
        <v>1925</v>
      </c>
      <c r="C1767" t="s">
        <v>160</v>
      </c>
      <c r="D1767" t="s">
        <v>41</v>
      </c>
      <c r="E1767" t="s">
        <v>3549</v>
      </c>
      <c r="F1767" t="s">
        <v>158</v>
      </c>
      <c r="G1767" t="s">
        <v>96</v>
      </c>
      <c r="H1767">
        <v>24</v>
      </c>
      <c r="I1767" t="s">
        <v>3550</v>
      </c>
      <c r="J1767" t="s">
        <v>63</v>
      </c>
      <c r="K1767" t="s">
        <v>43</v>
      </c>
      <c r="L1767" t="s">
        <v>91</v>
      </c>
      <c r="M1767" t="s">
        <v>92</v>
      </c>
      <c r="N1767" t="s">
        <v>80</v>
      </c>
      <c r="O1767" t="s">
        <v>3552</v>
      </c>
      <c r="P1767">
        <v>1.7</v>
      </c>
      <c r="Q1767">
        <v>800</v>
      </c>
      <c r="R1767">
        <v>78</v>
      </c>
      <c r="S1767" t="s">
        <v>78</v>
      </c>
      <c r="T1767" t="s">
        <v>30</v>
      </c>
      <c r="U1767" t="s">
        <v>5756</v>
      </c>
      <c r="V1767" t="s">
        <v>36</v>
      </c>
      <c r="W1767" t="s">
        <v>82</v>
      </c>
      <c r="X1767">
        <v>4</v>
      </c>
    </row>
    <row r="1768" spans="2:24">
      <c r="B1768" t="s">
        <v>1926</v>
      </c>
      <c r="C1768" t="s">
        <v>160</v>
      </c>
      <c r="D1768" t="s">
        <v>41</v>
      </c>
      <c r="E1768" t="s">
        <v>3549</v>
      </c>
      <c r="F1768" t="s">
        <v>158</v>
      </c>
      <c r="G1768" t="s">
        <v>96</v>
      </c>
      <c r="H1768">
        <v>24</v>
      </c>
      <c r="I1768" t="s">
        <v>3550</v>
      </c>
      <c r="J1768" t="s">
        <v>28</v>
      </c>
      <c r="K1768" t="s">
        <v>43</v>
      </c>
      <c r="L1768" t="s">
        <v>91</v>
      </c>
      <c r="M1768" t="s">
        <v>92</v>
      </c>
      <c r="N1768" t="s">
        <v>80</v>
      </c>
      <c r="O1768" t="s">
        <v>3552</v>
      </c>
      <c r="P1768">
        <v>1.7</v>
      </c>
      <c r="Q1768">
        <v>800</v>
      </c>
      <c r="R1768">
        <v>78</v>
      </c>
      <c r="S1768" t="s">
        <v>78</v>
      </c>
      <c r="T1768" t="s">
        <v>30</v>
      </c>
      <c r="U1768" t="s">
        <v>5757</v>
      </c>
      <c r="V1768" t="s">
        <v>36</v>
      </c>
      <c r="W1768" t="s">
        <v>82</v>
      </c>
      <c r="X1768">
        <v>4</v>
      </c>
    </row>
    <row r="1769" spans="2:24">
      <c r="B1769" t="s">
        <v>1927</v>
      </c>
      <c r="C1769" t="s">
        <v>160</v>
      </c>
      <c r="D1769" t="s">
        <v>41</v>
      </c>
      <c r="E1769" t="s">
        <v>3549</v>
      </c>
      <c r="F1769" t="s">
        <v>158</v>
      </c>
      <c r="G1769" t="s">
        <v>96</v>
      </c>
      <c r="H1769">
        <v>24</v>
      </c>
      <c r="I1769" t="s">
        <v>3550</v>
      </c>
      <c r="J1769" t="s">
        <v>79</v>
      </c>
      <c r="K1769" t="s">
        <v>43</v>
      </c>
      <c r="L1769" t="s">
        <v>91</v>
      </c>
      <c r="M1769" t="s">
        <v>92</v>
      </c>
      <c r="N1769" t="s">
        <v>80</v>
      </c>
      <c r="O1769" t="s">
        <v>3552</v>
      </c>
      <c r="P1769">
        <v>1.7</v>
      </c>
      <c r="Q1769">
        <v>800</v>
      </c>
      <c r="R1769">
        <v>78</v>
      </c>
      <c r="S1769" t="s">
        <v>78</v>
      </c>
      <c r="T1769" t="s">
        <v>30</v>
      </c>
      <c r="U1769" t="s">
        <v>5758</v>
      </c>
      <c r="V1769" t="s">
        <v>36</v>
      </c>
      <c r="W1769" t="s">
        <v>82</v>
      </c>
      <c r="X1769">
        <v>4</v>
      </c>
    </row>
    <row r="1770" spans="2:24">
      <c r="B1770" t="s">
        <v>1928</v>
      </c>
      <c r="C1770" t="s">
        <v>160</v>
      </c>
      <c r="D1770" t="s">
        <v>41</v>
      </c>
      <c r="E1770" t="s">
        <v>3549</v>
      </c>
      <c r="F1770" t="s">
        <v>158</v>
      </c>
      <c r="G1770" t="s">
        <v>96</v>
      </c>
      <c r="H1770">
        <v>24</v>
      </c>
      <c r="I1770" t="s">
        <v>3550</v>
      </c>
      <c r="J1770" t="s">
        <v>30</v>
      </c>
      <c r="K1770" t="s">
        <v>43</v>
      </c>
      <c r="L1770" t="s">
        <v>91</v>
      </c>
      <c r="M1770" t="s">
        <v>92</v>
      </c>
      <c r="N1770" t="s">
        <v>80</v>
      </c>
      <c r="O1770" t="s">
        <v>3552</v>
      </c>
      <c r="P1770">
        <v>1.7</v>
      </c>
      <c r="Q1770">
        <v>800</v>
      </c>
      <c r="R1770">
        <v>78</v>
      </c>
      <c r="S1770" t="s">
        <v>78</v>
      </c>
      <c r="T1770" t="s">
        <v>30</v>
      </c>
      <c r="U1770" t="s">
        <v>5759</v>
      </c>
      <c r="V1770" t="s">
        <v>36</v>
      </c>
      <c r="W1770" t="s">
        <v>82</v>
      </c>
      <c r="X1770">
        <v>4</v>
      </c>
    </row>
    <row r="1771" spans="2:24">
      <c r="B1771" t="s">
        <v>1929</v>
      </c>
      <c r="C1771" t="s">
        <v>160</v>
      </c>
      <c r="D1771" t="s">
        <v>55</v>
      </c>
      <c r="E1771" t="s">
        <v>3549</v>
      </c>
      <c r="F1771" t="s">
        <v>158</v>
      </c>
      <c r="G1771" t="s">
        <v>96</v>
      </c>
      <c r="H1771">
        <v>25</v>
      </c>
      <c r="I1771" t="s">
        <v>3550</v>
      </c>
      <c r="J1771" t="s">
        <v>63</v>
      </c>
      <c r="K1771" t="s">
        <v>42</v>
      </c>
      <c r="L1771" t="s">
        <v>91</v>
      </c>
      <c r="M1771" t="s">
        <v>92</v>
      </c>
      <c r="N1771" t="s">
        <v>80</v>
      </c>
      <c r="O1771" t="s">
        <v>20</v>
      </c>
      <c r="P1771">
        <v>1.7</v>
      </c>
      <c r="Q1771">
        <v>800</v>
      </c>
      <c r="R1771">
        <v>81</v>
      </c>
      <c r="S1771" t="s">
        <v>78</v>
      </c>
      <c r="T1771" t="s">
        <v>30</v>
      </c>
      <c r="U1771" t="s">
        <v>5760</v>
      </c>
      <c r="V1771" t="s">
        <v>36</v>
      </c>
      <c r="W1771" t="s">
        <v>82</v>
      </c>
      <c r="X1771">
        <v>4</v>
      </c>
    </row>
    <row r="1772" spans="2:24">
      <c r="B1772" t="s">
        <v>1930</v>
      </c>
      <c r="C1772" t="s">
        <v>160</v>
      </c>
      <c r="D1772" t="s">
        <v>55</v>
      </c>
      <c r="E1772" t="s">
        <v>3549</v>
      </c>
      <c r="F1772" t="s">
        <v>158</v>
      </c>
      <c r="G1772" t="s">
        <v>96</v>
      </c>
      <c r="H1772">
        <v>25</v>
      </c>
      <c r="I1772" t="s">
        <v>3550</v>
      </c>
      <c r="J1772" t="s">
        <v>28</v>
      </c>
      <c r="K1772" t="s">
        <v>42</v>
      </c>
      <c r="L1772" t="s">
        <v>91</v>
      </c>
      <c r="M1772" t="s">
        <v>92</v>
      </c>
      <c r="N1772" t="s">
        <v>80</v>
      </c>
      <c r="O1772" t="s">
        <v>20</v>
      </c>
      <c r="P1772">
        <v>1.7</v>
      </c>
      <c r="Q1772">
        <v>800</v>
      </c>
      <c r="R1772">
        <v>81</v>
      </c>
      <c r="S1772" t="s">
        <v>78</v>
      </c>
      <c r="T1772" t="s">
        <v>30</v>
      </c>
      <c r="U1772" t="s">
        <v>5761</v>
      </c>
      <c r="V1772" t="s">
        <v>36</v>
      </c>
      <c r="W1772" t="s">
        <v>82</v>
      </c>
      <c r="X1772">
        <v>4</v>
      </c>
    </row>
    <row r="1773" spans="2:24">
      <c r="B1773" t="s">
        <v>1931</v>
      </c>
      <c r="C1773" t="s">
        <v>160</v>
      </c>
      <c r="D1773" t="s">
        <v>55</v>
      </c>
      <c r="E1773" t="s">
        <v>3549</v>
      </c>
      <c r="F1773" t="s">
        <v>158</v>
      </c>
      <c r="G1773" t="s">
        <v>96</v>
      </c>
      <c r="H1773">
        <v>25</v>
      </c>
      <c r="I1773" t="s">
        <v>3550</v>
      </c>
      <c r="J1773" t="s">
        <v>79</v>
      </c>
      <c r="K1773" t="s">
        <v>42</v>
      </c>
      <c r="L1773" t="s">
        <v>91</v>
      </c>
      <c r="M1773" t="s">
        <v>92</v>
      </c>
      <c r="N1773" t="s">
        <v>80</v>
      </c>
      <c r="O1773" t="s">
        <v>20</v>
      </c>
      <c r="P1773">
        <v>1.7</v>
      </c>
      <c r="Q1773">
        <v>800</v>
      </c>
      <c r="R1773">
        <v>81</v>
      </c>
      <c r="S1773" t="s">
        <v>78</v>
      </c>
      <c r="T1773" t="s">
        <v>30</v>
      </c>
      <c r="U1773" t="s">
        <v>5762</v>
      </c>
      <c r="V1773" t="s">
        <v>36</v>
      </c>
      <c r="W1773" t="s">
        <v>82</v>
      </c>
      <c r="X1773">
        <v>4</v>
      </c>
    </row>
    <row r="1774" spans="2:24">
      <c r="B1774" t="s">
        <v>1932</v>
      </c>
      <c r="C1774" t="s">
        <v>160</v>
      </c>
      <c r="D1774" t="s">
        <v>55</v>
      </c>
      <c r="E1774" t="s">
        <v>3549</v>
      </c>
      <c r="F1774" t="s">
        <v>158</v>
      </c>
      <c r="G1774" t="s">
        <v>96</v>
      </c>
      <c r="H1774">
        <v>25</v>
      </c>
      <c r="I1774" t="s">
        <v>3550</v>
      </c>
      <c r="J1774" t="s">
        <v>30</v>
      </c>
      <c r="K1774" t="s">
        <v>42</v>
      </c>
      <c r="L1774" t="s">
        <v>91</v>
      </c>
      <c r="M1774" t="s">
        <v>92</v>
      </c>
      <c r="N1774" t="s">
        <v>80</v>
      </c>
      <c r="O1774" t="s">
        <v>20</v>
      </c>
      <c r="P1774">
        <v>1.7</v>
      </c>
      <c r="Q1774">
        <v>800</v>
      </c>
      <c r="R1774">
        <v>81</v>
      </c>
      <c r="S1774" t="s">
        <v>78</v>
      </c>
      <c r="T1774" t="s">
        <v>30</v>
      </c>
      <c r="U1774" t="s">
        <v>5763</v>
      </c>
      <c r="V1774" t="s">
        <v>36</v>
      </c>
      <c r="W1774" t="s">
        <v>82</v>
      </c>
      <c r="X1774">
        <v>4</v>
      </c>
    </row>
    <row r="1775" spans="2:24">
      <c r="B1775" t="s">
        <v>1933</v>
      </c>
      <c r="C1775" t="s">
        <v>160</v>
      </c>
      <c r="D1775" t="s">
        <v>41</v>
      </c>
      <c r="E1775" t="s">
        <v>3549</v>
      </c>
      <c r="F1775" t="s">
        <v>158</v>
      </c>
      <c r="G1775" t="s">
        <v>96</v>
      </c>
      <c r="H1775">
        <v>30</v>
      </c>
      <c r="I1775" t="s">
        <v>3550</v>
      </c>
      <c r="J1775" t="s">
        <v>63</v>
      </c>
      <c r="K1775" t="s">
        <v>43</v>
      </c>
      <c r="L1775" t="s">
        <v>91</v>
      </c>
      <c r="M1775" t="s">
        <v>92</v>
      </c>
      <c r="N1775" t="s">
        <v>80</v>
      </c>
      <c r="O1775" t="s">
        <v>20</v>
      </c>
      <c r="P1775">
        <v>2</v>
      </c>
      <c r="Q1775">
        <v>1000</v>
      </c>
      <c r="R1775">
        <v>81</v>
      </c>
      <c r="S1775" t="s">
        <v>78</v>
      </c>
      <c r="T1775" t="s">
        <v>30</v>
      </c>
      <c r="U1775" t="s">
        <v>5764</v>
      </c>
      <c r="V1775" t="s">
        <v>36</v>
      </c>
      <c r="W1775" t="s">
        <v>82</v>
      </c>
      <c r="X1775">
        <v>4</v>
      </c>
    </row>
    <row r="1776" spans="2:24">
      <c r="B1776" t="s">
        <v>1934</v>
      </c>
      <c r="C1776" t="s">
        <v>160</v>
      </c>
      <c r="D1776" t="s">
        <v>41</v>
      </c>
      <c r="E1776" t="s">
        <v>3549</v>
      </c>
      <c r="F1776" t="s">
        <v>158</v>
      </c>
      <c r="G1776" t="s">
        <v>96</v>
      </c>
      <c r="H1776">
        <v>30</v>
      </c>
      <c r="I1776" t="s">
        <v>3550</v>
      </c>
      <c r="J1776" t="s">
        <v>28</v>
      </c>
      <c r="K1776" t="s">
        <v>43</v>
      </c>
      <c r="L1776" t="s">
        <v>91</v>
      </c>
      <c r="M1776" t="s">
        <v>92</v>
      </c>
      <c r="N1776" t="s">
        <v>80</v>
      </c>
      <c r="O1776" t="s">
        <v>20</v>
      </c>
      <c r="P1776">
        <v>2</v>
      </c>
      <c r="Q1776">
        <v>1000</v>
      </c>
      <c r="R1776">
        <v>81</v>
      </c>
      <c r="S1776" t="s">
        <v>78</v>
      </c>
      <c r="T1776" t="s">
        <v>30</v>
      </c>
      <c r="U1776" t="s">
        <v>5765</v>
      </c>
      <c r="V1776" t="s">
        <v>36</v>
      </c>
      <c r="W1776" t="s">
        <v>82</v>
      </c>
      <c r="X1776">
        <v>4</v>
      </c>
    </row>
    <row r="1777" spans="2:24">
      <c r="B1777" t="s">
        <v>1935</v>
      </c>
      <c r="C1777" t="s">
        <v>160</v>
      </c>
      <c r="D1777" t="s">
        <v>41</v>
      </c>
      <c r="E1777" t="s">
        <v>3549</v>
      </c>
      <c r="F1777" t="s">
        <v>158</v>
      </c>
      <c r="G1777" t="s">
        <v>96</v>
      </c>
      <c r="H1777">
        <v>30</v>
      </c>
      <c r="I1777" t="s">
        <v>3550</v>
      </c>
      <c r="J1777" t="s">
        <v>79</v>
      </c>
      <c r="K1777" t="s">
        <v>43</v>
      </c>
      <c r="L1777" t="s">
        <v>91</v>
      </c>
      <c r="M1777" t="s">
        <v>92</v>
      </c>
      <c r="N1777" t="s">
        <v>80</v>
      </c>
      <c r="O1777" t="s">
        <v>20</v>
      </c>
      <c r="P1777">
        <v>2</v>
      </c>
      <c r="Q1777">
        <v>1000</v>
      </c>
      <c r="R1777">
        <v>81</v>
      </c>
      <c r="S1777" t="s">
        <v>78</v>
      </c>
      <c r="T1777" t="s">
        <v>30</v>
      </c>
      <c r="U1777" t="s">
        <v>5766</v>
      </c>
      <c r="V1777" t="s">
        <v>36</v>
      </c>
      <c r="W1777" t="s">
        <v>82</v>
      </c>
      <c r="X1777">
        <v>4</v>
      </c>
    </row>
    <row r="1778" spans="2:24">
      <c r="B1778" t="s">
        <v>1936</v>
      </c>
      <c r="C1778" t="s">
        <v>160</v>
      </c>
      <c r="D1778" t="s">
        <v>41</v>
      </c>
      <c r="E1778" t="s">
        <v>3549</v>
      </c>
      <c r="F1778" t="s">
        <v>158</v>
      </c>
      <c r="G1778" t="s">
        <v>96</v>
      </c>
      <c r="H1778">
        <v>30</v>
      </c>
      <c r="I1778" t="s">
        <v>3550</v>
      </c>
      <c r="J1778" t="s">
        <v>30</v>
      </c>
      <c r="K1778" t="s">
        <v>43</v>
      </c>
      <c r="L1778" t="s">
        <v>91</v>
      </c>
      <c r="M1778" t="s">
        <v>92</v>
      </c>
      <c r="N1778" t="s">
        <v>80</v>
      </c>
      <c r="O1778" t="s">
        <v>20</v>
      </c>
      <c r="P1778">
        <v>2</v>
      </c>
      <c r="Q1778">
        <v>1000</v>
      </c>
      <c r="R1778">
        <v>81</v>
      </c>
      <c r="S1778" t="s">
        <v>78</v>
      </c>
      <c r="T1778" t="s">
        <v>30</v>
      </c>
      <c r="U1778" t="s">
        <v>5767</v>
      </c>
      <c r="V1778" t="s">
        <v>36</v>
      </c>
      <c r="W1778" t="s">
        <v>82</v>
      </c>
      <c r="X1778">
        <v>4</v>
      </c>
    </row>
    <row r="1779" spans="2:24">
      <c r="B1779" t="s">
        <v>1937</v>
      </c>
      <c r="C1779" t="s">
        <v>160</v>
      </c>
      <c r="D1779" t="s">
        <v>55</v>
      </c>
      <c r="E1779" t="s">
        <v>3549</v>
      </c>
      <c r="F1779" t="s">
        <v>158</v>
      </c>
      <c r="G1779" t="s">
        <v>96</v>
      </c>
      <c r="H1779">
        <v>31</v>
      </c>
      <c r="I1779" t="s">
        <v>3550</v>
      </c>
      <c r="J1779" t="s">
        <v>63</v>
      </c>
      <c r="K1779" t="s">
        <v>42</v>
      </c>
      <c r="L1779" t="s">
        <v>91</v>
      </c>
      <c r="M1779" t="s">
        <v>92</v>
      </c>
      <c r="N1779" t="s">
        <v>80</v>
      </c>
      <c r="O1779" t="s">
        <v>20</v>
      </c>
      <c r="P1779">
        <v>2.2000000000000002</v>
      </c>
      <c r="Q1779">
        <v>1000</v>
      </c>
      <c r="R1779">
        <v>84</v>
      </c>
      <c r="S1779" t="s">
        <v>78</v>
      </c>
      <c r="T1779" t="s">
        <v>30</v>
      </c>
      <c r="U1779" t="s">
        <v>5768</v>
      </c>
      <c r="V1779" t="s">
        <v>36</v>
      </c>
      <c r="W1779" t="s">
        <v>82</v>
      </c>
      <c r="X1779">
        <v>4</v>
      </c>
    </row>
    <row r="1780" spans="2:24">
      <c r="B1780" t="s">
        <v>1938</v>
      </c>
      <c r="C1780" t="s">
        <v>160</v>
      </c>
      <c r="D1780" t="s">
        <v>55</v>
      </c>
      <c r="E1780" t="s">
        <v>3549</v>
      </c>
      <c r="F1780" t="s">
        <v>158</v>
      </c>
      <c r="G1780" t="s">
        <v>96</v>
      </c>
      <c r="H1780">
        <v>31</v>
      </c>
      <c r="I1780" t="s">
        <v>3550</v>
      </c>
      <c r="J1780" t="s">
        <v>28</v>
      </c>
      <c r="K1780" t="s">
        <v>42</v>
      </c>
      <c r="L1780" t="s">
        <v>91</v>
      </c>
      <c r="M1780" t="s">
        <v>92</v>
      </c>
      <c r="N1780" t="s">
        <v>80</v>
      </c>
      <c r="O1780" t="s">
        <v>20</v>
      </c>
      <c r="P1780">
        <v>2.2000000000000002</v>
      </c>
      <c r="Q1780">
        <v>1000</v>
      </c>
      <c r="R1780">
        <v>84</v>
      </c>
      <c r="S1780" t="s">
        <v>78</v>
      </c>
      <c r="T1780" t="s">
        <v>30</v>
      </c>
      <c r="U1780" t="s">
        <v>5769</v>
      </c>
      <c r="V1780" t="s">
        <v>36</v>
      </c>
      <c r="W1780" t="s">
        <v>82</v>
      </c>
      <c r="X1780">
        <v>4</v>
      </c>
    </row>
    <row r="1781" spans="2:24">
      <c r="B1781" t="s">
        <v>1939</v>
      </c>
      <c r="C1781" t="s">
        <v>160</v>
      </c>
      <c r="D1781" t="s">
        <v>55</v>
      </c>
      <c r="E1781" t="s">
        <v>3549</v>
      </c>
      <c r="F1781" t="s">
        <v>158</v>
      </c>
      <c r="G1781" t="s">
        <v>96</v>
      </c>
      <c r="H1781">
        <v>31</v>
      </c>
      <c r="I1781" t="s">
        <v>3550</v>
      </c>
      <c r="J1781" t="s">
        <v>79</v>
      </c>
      <c r="K1781" t="s">
        <v>42</v>
      </c>
      <c r="L1781" t="s">
        <v>91</v>
      </c>
      <c r="M1781" t="s">
        <v>92</v>
      </c>
      <c r="N1781" t="s">
        <v>80</v>
      </c>
      <c r="O1781" t="s">
        <v>20</v>
      </c>
      <c r="P1781">
        <v>2.2000000000000002</v>
      </c>
      <c r="Q1781">
        <v>1000</v>
      </c>
      <c r="R1781">
        <v>84</v>
      </c>
      <c r="S1781" t="s">
        <v>78</v>
      </c>
      <c r="T1781" t="s">
        <v>30</v>
      </c>
      <c r="U1781" t="s">
        <v>5770</v>
      </c>
      <c r="V1781" t="s">
        <v>36</v>
      </c>
      <c r="W1781" t="s">
        <v>82</v>
      </c>
      <c r="X1781">
        <v>4</v>
      </c>
    </row>
    <row r="1782" spans="2:24">
      <c r="B1782" t="s">
        <v>1940</v>
      </c>
      <c r="C1782" t="s">
        <v>160</v>
      </c>
      <c r="D1782" t="s">
        <v>55</v>
      </c>
      <c r="E1782" t="s">
        <v>3549</v>
      </c>
      <c r="F1782" t="s">
        <v>158</v>
      </c>
      <c r="G1782" t="s">
        <v>96</v>
      </c>
      <c r="H1782">
        <v>31</v>
      </c>
      <c r="I1782" t="s">
        <v>3550</v>
      </c>
      <c r="J1782" t="s">
        <v>30</v>
      </c>
      <c r="K1782" t="s">
        <v>42</v>
      </c>
      <c r="L1782" t="s">
        <v>91</v>
      </c>
      <c r="M1782" t="s">
        <v>92</v>
      </c>
      <c r="N1782" t="s">
        <v>80</v>
      </c>
      <c r="O1782" t="s">
        <v>20</v>
      </c>
      <c r="P1782">
        <v>2.2000000000000002</v>
      </c>
      <c r="Q1782">
        <v>1000</v>
      </c>
      <c r="R1782">
        <v>84</v>
      </c>
      <c r="S1782" t="s">
        <v>78</v>
      </c>
      <c r="T1782" t="s">
        <v>30</v>
      </c>
      <c r="U1782" t="s">
        <v>5771</v>
      </c>
      <c r="V1782" t="s">
        <v>36</v>
      </c>
      <c r="W1782" t="s">
        <v>82</v>
      </c>
      <c r="X1782">
        <v>4</v>
      </c>
    </row>
    <row r="1783" spans="2:24">
      <c r="B1783" t="s">
        <v>1941</v>
      </c>
      <c r="C1783" t="s">
        <v>160</v>
      </c>
      <c r="D1783" t="s">
        <v>41</v>
      </c>
      <c r="E1783" t="s">
        <v>3549</v>
      </c>
      <c r="F1783" t="s">
        <v>158</v>
      </c>
      <c r="G1783" t="s">
        <v>96</v>
      </c>
      <c r="H1783">
        <v>36</v>
      </c>
      <c r="I1783" t="s">
        <v>3550</v>
      </c>
      <c r="J1783" t="s">
        <v>63</v>
      </c>
      <c r="K1783" t="s">
        <v>43</v>
      </c>
      <c r="L1783" t="s">
        <v>91</v>
      </c>
      <c r="M1783" t="s">
        <v>92</v>
      </c>
      <c r="N1783" t="s">
        <v>80</v>
      </c>
      <c r="O1783" t="s">
        <v>20</v>
      </c>
      <c r="P1783">
        <v>2</v>
      </c>
      <c r="Q1783">
        <v>1200</v>
      </c>
      <c r="R1783">
        <v>81</v>
      </c>
      <c r="S1783" t="s">
        <v>78</v>
      </c>
      <c r="T1783" t="s">
        <v>30</v>
      </c>
      <c r="U1783" t="s">
        <v>5772</v>
      </c>
      <c r="V1783" t="s">
        <v>36</v>
      </c>
      <c r="W1783" t="s">
        <v>82</v>
      </c>
      <c r="X1783">
        <v>4</v>
      </c>
    </row>
    <row r="1784" spans="2:24">
      <c r="B1784" t="s">
        <v>1942</v>
      </c>
      <c r="C1784" t="s">
        <v>160</v>
      </c>
      <c r="D1784" t="s">
        <v>41</v>
      </c>
      <c r="E1784" t="s">
        <v>3549</v>
      </c>
      <c r="F1784" t="s">
        <v>158</v>
      </c>
      <c r="G1784" t="s">
        <v>96</v>
      </c>
      <c r="H1784">
        <v>36</v>
      </c>
      <c r="I1784" t="s">
        <v>3550</v>
      </c>
      <c r="J1784" t="s">
        <v>28</v>
      </c>
      <c r="K1784" t="s">
        <v>43</v>
      </c>
      <c r="L1784" t="s">
        <v>91</v>
      </c>
      <c r="M1784" t="s">
        <v>92</v>
      </c>
      <c r="N1784" t="s">
        <v>80</v>
      </c>
      <c r="O1784" t="s">
        <v>20</v>
      </c>
      <c r="P1784">
        <v>2</v>
      </c>
      <c r="Q1784">
        <v>1200</v>
      </c>
      <c r="R1784">
        <v>81</v>
      </c>
      <c r="S1784" t="s">
        <v>78</v>
      </c>
      <c r="T1784" t="s">
        <v>30</v>
      </c>
      <c r="U1784" t="s">
        <v>5773</v>
      </c>
      <c r="V1784" t="s">
        <v>36</v>
      </c>
      <c r="W1784" t="s">
        <v>82</v>
      </c>
      <c r="X1784">
        <v>4</v>
      </c>
    </row>
    <row r="1785" spans="2:24">
      <c r="B1785" t="s">
        <v>1943</v>
      </c>
      <c r="C1785" t="s">
        <v>160</v>
      </c>
      <c r="D1785" t="s">
        <v>41</v>
      </c>
      <c r="E1785" t="s">
        <v>3549</v>
      </c>
      <c r="F1785" t="s">
        <v>158</v>
      </c>
      <c r="G1785" t="s">
        <v>96</v>
      </c>
      <c r="H1785">
        <v>36</v>
      </c>
      <c r="I1785" t="s">
        <v>3550</v>
      </c>
      <c r="J1785" t="s">
        <v>79</v>
      </c>
      <c r="K1785" t="s">
        <v>43</v>
      </c>
      <c r="L1785" t="s">
        <v>91</v>
      </c>
      <c r="M1785" t="s">
        <v>92</v>
      </c>
      <c r="N1785" t="s">
        <v>80</v>
      </c>
      <c r="O1785" t="s">
        <v>20</v>
      </c>
      <c r="P1785">
        <v>2</v>
      </c>
      <c r="Q1785">
        <v>1200</v>
      </c>
      <c r="R1785">
        <v>81</v>
      </c>
      <c r="S1785" t="s">
        <v>78</v>
      </c>
      <c r="T1785" t="s">
        <v>30</v>
      </c>
      <c r="U1785" t="s">
        <v>5774</v>
      </c>
      <c r="V1785" t="s">
        <v>36</v>
      </c>
      <c r="W1785" t="s">
        <v>82</v>
      </c>
      <c r="X1785">
        <v>4</v>
      </c>
    </row>
    <row r="1786" spans="2:24">
      <c r="B1786" t="s">
        <v>1944</v>
      </c>
      <c r="C1786" t="s">
        <v>160</v>
      </c>
      <c r="D1786" t="s">
        <v>41</v>
      </c>
      <c r="E1786" t="s">
        <v>3549</v>
      </c>
      <c r="F1786" t="s">
        <v>158</v>
      </c>
      <c r="G1786" t="s">
        <v>96</v>
      </c>
      <c r="H1786">
        <v>36</v>
      </c>
      <c r="I1786" t="s">
        <v>3550</v>
      </c>
      <c r="J1786" t="s">
        <v>30</v>
      </c>
      <c r="K1786" t="s">
        <v>43</v>
      </c>
      <c r="L1786" t="s">
        <v>91</v>
      </c>
      <c r="M1786" t="s">
        <v>92</v>
      </c>
      <c r="N1786" t="s">
        <v>80</v>
      </c>
      <c r="O1786" t="s">
        <v>20</v>
      </c>
      <c r="P1786">
        <v>2</v>
      </c>
      <c r="Q1786">
        <v>1200</v>
      </c>
      <c r="R1786">
        <v>81</v>
      </c>
      <c r="S1786" t="s">
        <v>78</v>
      </c>
      <c r="T1786" t="s">
        <v>30</v>
      </c>
      <c r="U1786" t="s">
        <v>5775</v>
      </c>
      <c r="V1786" t="s">
        <v>36</v>
      </c>
      <c r="W1786" t="s">
        <v>82</v>
      </c>
      <c r="X1786">
        <v>4</v>
      </c>
    </row>
    <row r="1787" spans="2:24">
      <c r="B1787" t="s">
        <v>1945</v>
      </c>
      <c r="C1787" t="s">
        <v>160</v>
      </c>
      <c r="D1787" t="s">
        <v>55</v>
      </c>
      <c r="E1787" t="s">
        <v>3549</v>
      </c>
      <c r="F1787" t="s">
        <v>158</v>
      </c>
      <c r="G1787" t="s">
        <v>96</v>
      </c>
      <c r="H1787">
        <v>37</v>
      </c>
      <c r="I1787" t="s">
        <v>3550</v>
      </c>
      <c r="J1787" t="s">
        <v>63</v>
      </c>
      <c r="K1787" t="s">
        <v>42</v>
      </c>
      <c r="L1787" t="s">
        <v>91</v>
      </c>
      <c r="M1787" t="s">
        <v>92</v>
      </c>
      <c r="N1787" t="s">
        <v>80</v>
      </c>
      <c r="O1787" t="s">
        <v>35</v>
      </c>
      <c r="P1787">
        <v>2.9</v>
      </c>
      <c r="Q1787">
        <v>1200</v>
      </c>
      <c r="R1787">
        <v>84</v>
      </c>
      <c r="S1787" t="s">
        <v>78</v>
      </c>
      <c r="T1787" t="s">
        <v>30</v>
      </c>
      <c r="U1787" t="s">
        <v>5776</v>
      </c>
      <c r="V1787" t="s">
        <v>36</v>
      </c>
      <c r="W1787" t="s">
        <v>82</v>
      </c>
      <c r="X1787">
        <v>4</v>
      </c>
    </row>
    <row r="1788" spans="2:24">
      <c r="B1788" t="s">
        <v>1946</v>
      </c>
      <c r="C1788" t="s">
        <v>160</v>
      </c>
      <c r="D1788" t="s">
        <v>55</v>
      </c>
      <c r="E1788" t="s">
        <v>3549</v>
      </c>
      <c r="F1788" t="s">
        <v>158</v>
      </c>
      <c r="G1788" t="s">
        <v>96</v>
      </c>
      <c r="H1788">
        <v>37</v>
      </c>
      <c r="I1788" t="s">
        <v>3550</v>
      </c>
      <c r="J1788" t="s">
        <v>28</v>
      </c>
      <c r="K1788" t="s">
        <v>42</v>
      </c>
      <c r="L1788" t="s">
        <v>91</v>
      </c>
      <c r="M1788" t="s">
        <v>92</v>
      </c>
      <c r="N1788" t="s">
        <v>80</v>
      </c>
      <c r="O1788" t="s">
        <v>35</v>
      </c>
      <c r="P1788">
        <v>2.9</v>
      </c>
      <c r="Q1788">
        <v>1200</v>
      </c>
      <c r="R1788">
        <v>84</v>
      </c>
      <c r="S1788" t="s">
        <v>78</v>
      </c>
      <c r="T1788" t="s">
        <v>30</v>
      </c>
      <c r="U1788" t="s">
        <v>5777</v>
      </c>
      <c r="V1788" t="s">
        <v>36</v>
      </c>
      <c r="W1788" t="s">
        <v>82</v>
      </c>
      <c r="X1788">
        <v>4</v>
      </c>
    </row>
    <row r="1789" spans="2:24">
      <c r="B1789" t="s">
        <v>1947</v>
      </c>
      <c r="C1789" t="s">
        <v>160</v>
      </c>
      <c r="D1789" t="s">
        <v>55</v>
      </c>
      <c r="E1789" t="s">
        <v>3549</v>
      </c>
      <c r="F1789" t="s">
        <v>158</v>
      </c>
      <c r="G1789" t="s">
        <v>96</v>
      </c>
      <c r="H1789">
        <v>37</v>
      </c>
      <c r="I1789" t="s">
        <v>3550</v>
      </c>
      <c r="J1789" t="s">
        <v>79</v>
      </c>
      <c r="K1789" t="s">
        <v>42</v>
      </c>
      <c r="L1789" t="s">
        <v>91</v>
      </c>
      <c r="M1789" t="s">
        <v>92</v>
      </c>
      <c r="N1789" t="s">
        <v>80</v>
      </c>
      <c r="O1789" t="s">
        <v>35</v>
      </c>
      <c r="P1789">
        <v>2.9</v>
      </c>
      <c r="Q1789">
        <v>1200</v>
      </c>
      <c r="R1789">
        <v>84</v>
      </c>
      <c r="S1789" t="s">
        <v>78</v>
      </c>
      <c r="T1789" t="s">
        <v>30</v>
      </c>
      <c r="U1789" t="s">
        <v>5778</v>
      </c>
      <c r="V1789" t="s">
        <v>36</v>
      </c>
      <c r="W1789" t="s">
        <v>82</v>
      </c>
      <c r="X1789">
        <v>4</v>
      </c>
    </row>
    <row r="1790" spans="2:24">
      <c r="B1790" t="s">
        <v>1948</v>
      </c>
      <c r="C1790" t="s">
        <v>160</v>
      </c>
      <c r="D1790" t="s">
        <v>55</v>
      </c>
      <c r="E1790" t="s">
        <v>3549</v>
      </c>
      <c r="F1790" t="s">
        <v>158</v>
      </c>
      <c r="G1790" t="s">
        <v>96</v>
      </c>
      <c r="H1790">
        <v>37</v>
      </c>
      <c r="I1790" t="s">
        <v>3550</v>
      </c>
      <c r="J1790" t="s">
        <v>30</v>
      </c>
      <c r="K1790" t="s">
        <v>42</v>
      </c>
      <c r="L1790" t="s">
        <v>91</v>
      </c>
      <c r="M1790" t="s">
        <v>92</v>
      </c>
      <c r="N1790" t="s">
        <v>80</v>
      </c>
      <c r="O1790" t="s">
        <v>35</v>
      </c>
      <c r="P1790">
        <v>2.9</v>
      </c>
      <c r="Q1790">
        <v>1200</v>
      </c>
      <c r="R1790">
        <v>84</v>
      </c>
      <c r="S1790" t="s">
        <v>78</v>
      </c>
      <c r="T1790" t="s">
        <v>30</v>
      </c>
      <c r="U1790" t="s">
        <v>5779</v>
      </c>
      <c r="V1790" t="s">
        <v>36</v>
      </c>
      <c r="W1790" t="s">
        <v>82</v>
      </c>
      <c r="X1790">
        <v>4</v>
      </c>
    </row>
    <row r="1791" spans="2:24">
      <c r="B1791" t="s">
        <v>1949</v>
      </c>
      <c r="C1791" t="s">
        <v>160</v>
      </c>
      <c r="D1791" t="s">
        <v>55</v>
      </c>
      <c r="E1791" t="s">
        <v>3549</v>
      </c>
      <c r="F1791" t="s">
        <v>158</v>
      </c>
      <c r="G1791" t="s">
        <v>96</v>
      </c>
      <c r="H1791">
        <v>39</v>
      </c>
      <c r="I1791" t="s">
        <v>3550</v>
      </c>
      <c r="J1791" t="s">
        <v>63</v>
      </c>
      <c r="K1791" t="s">
        <v>42</v>
      </c>
      <c r="L1791" t="s">
        <v>91</v>
      </c>
      <c r="M1791" t="s">
        <v>92</v>
      </c>
      <c r="N1791" t="s">
        <v>80</v>
      </c>
      <c r="O1791" t="s">
        <v>35</v>
      </c>
      <c r="P1791">
        <v>2.9</v>
      </c>
      <c r="Q1791">
        <v>1200</v>
      </c>
      <c r="R1791">
        <v>87</v>
      </c>
      <c r="S1791" t="s">
        <v>78</v>
      </c>
      <c r="T1791" t="s">
        <v>30</v>
      </c>
      <c r="U1791" t="s">
        <v>5780</v>
      </c>
      <c r="V1791" t="s">
        <v>36</v>
      </c>
      <c r="W1791" t="s">
        <v>82</v>
      </c>
      <c r="X1791">
        <v>4</v>
      </c>
    </row>
    <row r="1792" spans="2:24">
      <c r="B1792" t="s">
        <v>1950</v>
      </c>
      <c r="C1792" t="s">
        <v>160</v>
      </c>
      <c r="D1792" t="s">
        <v>55</v>
      </c>
      <c r="E1792" t="s">
        <v>3549</v>
      </c>
      <c r="F1792" t="s">
        <v>158</v>
      </c>
      <c r="G1792" t="s">
        <v>96</v>
      </c>
      <c r="H1792">
        <v>39</v>
      </c>
      <c r="I1792" t="s">
        <v>3550</v>
      </c>
      <c r="J1792" t="s">
        <v>28</v>
      </c>
      <c r="K1792" t="s">
        <v>42</v>
      </c>
      <c r="L1792" t="s">
        <v>91</v>
      </c>
      <c r="M1792" t="s">
        <v>92</v>
      </c>
      <c r="N1792" t="s">
        <v>80</v>
      </c>
      <c r="O1792" t="s">
        <v>35</v>
      </c>
      <c r="P1792">
        <v>2.9</v>
      </c>
      <c r="Q1792">
        <v>1200</v>
      </c>
      <c r="R1792">
        <v>87</v>
      </c>
      <c r="S1792" t="s">
        <v>78</v>
      </c>
      <c r="T1792" t="s">
        <v>30</v>
      </c>
      <c r="U1792" t="s">
        <v>5781</v>
      </c>
      <c r="V1792" t="s">
        <v>36</v>
      </c>
      <c r="W1792" t="s">
        <v>82</v>
      </c>
      <c r="X1792">
        <v>4</v>
      </c>
    </row>
    <row r="1793" spans="2:24">
      <c r="B1793" t="s">
        <v>1951</v>
      </c>
      <c r="C1793" t="s">
        <v>160</v>
      </c>
      <c r="D1793" t="s">
        <v>55</v>
      </c>
      <c r="E1793" t="s">
        <v>3549</v>
      </c>
      <c r="F1793" t="s">
        <v>158</v>
      </c>
      <c r="G1793" t="s">
        <v>96</v>
      </c>
      <c r="H1793">
        <v>39</v>
      </c>
      <c r="I1793" t="s">
        <v>3550</v>
      </c>
      <c r="J1793" t="s">
        <v>79</v>
      </c>
      <c r="K1793" t="s">
        <v>42</v>
      </c>
      <c r="L1793" t="s">
        <v>91</v>
      </c>
      <c r="M1793" t="s">
        <v>92</v>
      </c>
      <c r="N1793" t="s">
        <v>80</v>
      </c>
      <c r="O1793" t="s">
        <v>35</v>
      </c>
      <c r="P1793">
        <v>2.9</v>
      </c>
      <c r="Q1793">
        <v>1200</v>
      </c>
      <c r="R1793">
        <v>87</v>
      </c>
      <c r="S1793" t="s">
        <v>78</v>
      </c>
      <c r="T1793" t="s">
        <v>30</v>
      </c>
      <c r="U1793" t="s">
        <v>5782</v>
      </c>
      <c r="V1793" t="s">
        <v>36</v>
      </c>
      <c r="W1793" t="s">
        <v>82</v>
      </c>
      <c r="X1793">
        <v>4</v>
      </c>
    </row>
    <row r="1794" spans="2:24">
      <c r="B1794" t="s">
        <v>1952</v>
      </c>
      <c r="C1794" t="s">
        <v>160</v>
      </c>
      <c r="D1794" t="s">
        <v>55</v>
      </c>
      <c r="E1794" t="s">
        <v>3549</v>
      </c>
      <c r="F1794" t="s">
        <v>158</v>
      </c>
      <c r="G1794" t="s">
        <v>96</v>
      </c>
      <c r="H1794">
        <v>39</v>
      </c>
      <c r="I1794" t="s">
        <v>3550</v>
      </c>
      <c r="J1794" t="s">
        <v>30</v>
      </c>
      <c r="K1794" t="s">
        <v>42</v>
      </c>
      <c r="L1794" t="s">
        <v>91</v>
      </c>
      <c r="M1794" t="s">
        <v>92</v>
      </c>
      <c r="N1794" t="s">
        <v>80</v>
      </c>
      <c r="O1794" t="s">
        <v>35</v>
      </c>
      <c r="P1794">
        <v>2.9</v>
      </c>
      <c r="Q1794">
        <v>1200</v>
      </c>
      <c r="R1794">
        <v>87</v>
      </c>
      <c r="S1794" t="s">
        <v>78</v>
      </c>
      <c r="T1794" t="s">
        <v>30</v>
      </c>
      <c r="U1794" t="s">
        <v>5783</v>
      </c>
      <c r="V1794" t="s">
        <v>36</v>
      </c>
      <c r="W1794" t="s">
        <v>82</v>
      </c>
      <c r="X1794">
        <v>4</v>
      </c>
    </row>
    <row r="1795" spans="2:24">
      <c r="B1795" t="s">
        <v>1953</v>
      </c>
      <c r="C1795" t="s">
        <v>160</v>
      </c>
      <c r="D1795" t="s">
        <v>41</v>
      </c>
      <c r="E1795" t="s">
        <v>3549</v>
      </c>
      <c r="F1795" t="s">
        <v>159</v>
      </c>
      <c r="G1795" t="s">
        <v>90</v>
      </c>
      <c r="H1795">
        <v>18</v>
      </c>
      <c r="I1795" t="s">
        <v>3550</v>
      </c>
      <c r="J1795" t="s">
        <v>63</v>
      </c>
      <c r="K1795" t="s">
        <v>43</v>
      </c>
      <c r="L1795" t="s">
        <v>91</v>
      </c>
      <c r="M1795" t="s">
        <v>92</v>
      </c>
      <c r="N1795" t="s">
        <v>33</v>
      </c>
      <c r="O1795" t="s">
        <v>3552</v>
      </c>
      <c r="P1795">
        <v>1.7</v>
      </c>
      <c r="Q1795">
        <v>600</v>
      </c>
      <c r="R1795">
        <v>78</v>
      </c>
      <c r="S1795" t="s">
        <v>78</v>
      </c>
      <c r="T1795" t="s">
        <v>30</v>
      </c>
      <c r="U1795" t="s">
        <v>5784</v>
      </c>
      <c r="V1795" t="s">
        <v>36</v>
      </c>
      <c r="W1795" t="s">
        <v>82</v>
      </c>
      <c r="X1795">
        <v>4</v>
      </c>
    </row>
    <row r="1796" spans="2:24">
      <c r="B1796" t="s">
        <v>1954</v>
      </c>
      <c r="C1796" t="s">
        <v>160</v>
      </c>
      <c r="D1796" t="s">
        <v>41</v>
      </c>
      <c r="E1796" t="s">
        <v>3549</v>
      </c>
      <c r="F1796" t="s">
        <v>159</v>
      </c>
      <c r="G1796" t="s">
        <v>90</v>
      </c>
      <c r="H1796">
        <v>18</v>
      </c>
      <c r="I1796" t="s">
        <v>3550</v>
      </c>
      <c r="J1796" t="s">
        <v>28</v>
      </c>
      <c r="K1796" t="s">
        <v>43</v>
      </c>
      <c r="L1796" t="s">
        <v>91</v>
      </c>
      <c r="M1796" t="s">
        <v>92</v>
      </c>
      <c r="N1796" t="s">
        <v>33</v>
      </c>
      <c r="O1796" t="s">
        <v>3552</v>
      </c>
      <c r="P1796">
        <v>1.7</v>
      </c>
      <c r="Q1796">
        <v>600</v>
      </c>
      <c r="R1796">
        <v>78</v>
      </c>
      <c r="S1796" t="s">
        <v>78</v>
      </c>
      <c r="T1796" t="s">
        <v>30</v>
      </c>
      <c r="U1796" t="s">
        <v>5785</v>
      </c>
      <c r="V1796" t="s">
        <v>36</v>
      </c>
      <c r="W1796" t="s">
        <v>82</v>
      </c>
      <c r="X1796">
        <v>4</v>
      </c>
    </row>
    <row r="1797" spans="2:24">
      <c r="B1797" t="s">
        <v>1955</v>
      </c>
      <c r="C1797" t="s">
        <v>160</v>
      </c>
      <c r="D1797" t="s">
        <v>41</v>
      </c>
      <c r="E1797" t="s">
        <v>3549</v>
      </c>
      <c r="F1797" t="s">
        <v>159</v>
      </c>
      <c r="G1797" t="s">
        <v>90</v>
      </c>
      <c r="H1797">
        <v>18</v>
      </c>
      <c r="I1797" t="s">
        <v>3550</v>
      </c>
      <c r="J1797" t="s">
        <v>79</v>
      </c>
      <c r="K1797" t="s">
        <v>43</v>
      </c>
      <c r="L1797" t="s">
        <v>91</v>
      </c>
      <c r="M1797" t="s">
        <v>92</v>
      </c>
      <c r="N1797" t="s">
        <v>33</v>
      </c>
      <c r="O1797" t="s">
        <v>3552</v>
      </c>
      <c r="P1797">
        <v>1.7</v>
      </c>
      <c r="Q1797">
        <v>600</v>
      </c>
      <c r="R1797">
        <v>78</v>
      </c>
      <c r="S1797" t="s">
        <v>78</v>
      </c>
      <c r="T1797" t="s">
        <v>30</v>
      </c>
      <c r="U1797" t="s">
        <v>5786</v>
      </c>
      <c r="V1797" t="s">
        <v>36</v>
      </c>
      <c r="W1797" t="s">
        <v>82</v>
      </c>
      <c r="X1797">
        <v>4</v>
      </c>
    </row>
    <row r="1798" spans="2:24">
      <c r="B1798" t="s">
        <v>1956</v>
      </c>
      <c r="C1798" t="s">
        <v>160</v>
      </c>
      <c r="D1798" t="s">
        <v>41</v>
      </c>
      <c r="E1798" t="s">
        <v>3549</v>
      </c>
      <c r="F1798" t="s">
        <v>159</v>
      </c>
      <c r="G1798" t="s">
        <v>90</v>
      </c>
      <c r="H1798">
        <v>18</v>
      </c>
      <c r="I1798" t="s">
        <v>3550</v>
      </c>
      <c r="J1798" t="s">
        <v>30</v>
      </c>
      <c r="K1798" t="s">
        <v>43</v>
      </c>
      <c r="L1798" t="s">
        <v>91</v>
      </c>
      <c r="M1798" t="s">
        <v>92</v>
      </c>
      <c r="N1798" t="s">
        <v>33</v>
      </c>
      <c r="O1798" t="s">
        <v>3552</v>
      </c>
      <c r="P1798">
        <v>1.7</v>
      </c>
      <c r="Q1798">
        <v>600</v>
      </c>
      <c r="R1798">
        <v>78</v>
      </c>
      <c r="S1798" t="s">
        <v>78</v>
      </c>
      <c r="T1798" t="s">
        <v>30</v>
      </c>
      <c r="U1798" t="s">
        <v>5787</v>
      </c>
      <c r="V1798" t="s">
        <v>36</v>
      </c>
      <c r="W1798" t="s">
        <v>82</v>
      </c>
      <c r="X1798">
        <v>4</v>
      </c>
    </row>
    <row r="1799" spans="2:24">
      <c r="B1799" t="s">
        <v>1957</v>
      </c>
      <c r="C1799" t="s">
        <v>160</v>
      </c>
      <c r="D1799" t="s">
        <v>55</v>
      </c>
      <c r="E1799" t="s">
        <v>3549</v>
      </c>
      <c r="F1799" t="s">
        <v>159</v>
      </c>
      <c r="G1799" t="s">
        <v>90</v>
      </c>
      <c r="H1799">
        <v>19</v>
      </c>
      <c r="I1799" t="s">
        <v>3550</v>
      </c>
      <c r="J1799" t="s">
        <v>63</v>
      </c>
      <c r="K1799" t="s">
        <v>42</v>
      </c>
      <c r="L1799" t="s">
        <v>91</v>
      </c>
      <c r="M1799" t="s">
        <v>92</v>
      </c>
      <c r="N1799" t="s">
        <v>33</v>
      </c>
      <c r="O1799" t="s">
        <v>20</v>
      </c>
      <c r="P1799">
        <v>0.8</v>
      </c>
      <c r="Q1799">
        <v>600</v>
      </c>
      <c r="R1799">
        <v>81</v>
      </c>
      <c r="S1799" t="s">
        <v>78</v>
      </c>
      <c r="T1799" t="s">
        <v>30</v>
      </c>
      <c r="U1799" t="s">
        <v>5788</v>
      </c>
      <c r="V1799" t="s">
        <v>36</v>
      </c>
      <c r="W1799" t="s">
        <v>82</v>
      </c>
      <c r="X1799">
        <v>4</v>
      </c>
    </row>
    <row r="1800" spans="2:24">
      <c r="B1800" t="s">
        <v>1958</v>
      </c>
      <c r="C1800" t="s">
        <v>160</v>
      </c>
      <c r="D1800" t="s">
        <v>55</v>
      </c>
      <c r="E1800" t="s">
        <v>3549</v>
      </c>
      <c r="F1800" t="s">
        <v>159</v>
      </c>
      <c r="G1800" t="s">
        <v>90</v>
      </c>
      <c r="H1800">
        <v>19</v>
      </c>
      <c r="I1800" t="s">
        <v>3550</v>
      </c>
      <c r="J1800" t="s">
        <v>28</v>
      </c>
      <c r="K1800" t="s">
        <v>42</v>
      </c>
      <c r="L1800" t="s">
        <v>91</v>
      </c>
      <c r="M1800" t="s">
        <v>92</v>
      </c>
      <c r="N1800" t="s">
        <v>33</v>
      </c>
      <c r="O1800" t="s">
        <v>20</v>
      </c>
      <c r="P1800">
        <v>0.8</v>
      </c>
      <c r="Q1800">
        <v>600</v>
      </c>
      <c r="R1800">
        <v>81</v>
      </c>
      <c r="S1800" t="s">
        <v>78</v>
      </c>
      <c r="T1800" t="s">
        <v>30</v>
      </c>
      <c r="U1800" t="s">
        <v>5789</v>
      </c>
      <c r="V1800" t="s">
        <v>36</v>
      </c>
      <c r="W1800" t="s">
        <v>82</v>
      </c>
      <c r="X1800">
        <v>4</v>
      </c>
    </row>
    <row r="1801" spans="2:24">
      <c r="B1801" t="s">
        <v>1959</v>
      </c>
      <c r="C1801" t="s">
        <v>160</v>
      </c>
      <c r="D1801" t="s">
        <v>55</v>
      </c>
      <c r="E1801" t="s">
        <v>3549</v>
      </c>
      <c r="F1801" t="s">
        <v>159</v>
      </c>
      <c r="G1801" t="s">
        <v>90</v>
      </c>
      <c r="H1801">
        <v>19</v>
      </c>
      <c r="I1801" t="s">
        <v>3550</v>
      </c>
      <c r="J1801" t="s">
        <v>79</v>
      </c>
      <c r="K1801" t="s">
        <v>42</v>
      </c>
      <c r="L1801" t="s">
        <v>91</v>
      </c>
      <c r="M1801" t="s">
        <v>92</v>
      </c>
      <c r="N1801" t="s">
        <v>33</v>
      </c>
      <c r="O1801" t="s">
        <v>20</v>
      </c>
      <c r="P1801">
        <v>0.8</v>
      </c>
      <c r="Q1801">
        <v>600</v>
      </c>
      <c r="R1801">
        <v>81</v>
      </c>
      <c r="S1801" t="s">
        <v>78</v>
      </c>
      <c r="T1801" t="s">
        <v>30</v>
      </c>
      <c r="U1801" t="s">
        <v>5790</v>
      </c>
      <c r="V1801" t="s">
        <v>36</v>
      </c>
      <c r="W1801" t="s">
        <v>82</v>
      </c>
      <c r="X1801">
        <v>4</v>
      </c>
    </row>
    <row r="1802" spans="2:24">
      <c r="B1802" t="s">
        <v>1960</v>
      </c>
      <c r="C1802" t="s">
        <v>160</v>
      </c>
      <c r="D1802" t="s">
        <v>55</v>
      </c>
      <c r="E1802" t="s">
        <v>3549</v>
      </c>
      <c r="F1802" t="s">
        <v>159</v>
      </c>
      <c r="G1802" t="s">
        <v>90</v>
      </c>
      <c r="H1802">
        <v>19</v>
      </c>
      <c r="I1802" t="s">
        <v>3550</v>
      </c>
      <c r="J1802" t="s">
        <v>30</v>
      </c>
      <c r="K1802" t="s">
        <v>42</v>
      </c>
      <c r="L1802" t="s">
        <v>91</v>
      </c>
      <c r="M1802" t="s">
        <v>92</v>
      </c>
      <c r="N1802" t="s">
        <v>33</v>
      </c>
      <c r="O1802" t="s">
        <v>20</v>
      </c>
      <c r="P1802">
        <v>0.8</v>
      </c>
      <c r="Q1802">
        <v>600</v>
      </c>
      <c r="R1802">
        <v>81</v>
      </c>
      <c r="S1802" t="s">
        <v>78</v>
      </c>
      <c r="T1802" t="s">
        <v>30</v>
      </c>
      <c r="U1802" t="s">
        <v>5791</v>
      </c>
      <c r="V1802" t="s">
        <v>36</v>
      </c>
      <c r="W1802" t="s">
        <v>82</v>
      </c>
      <c r="X1802">
        <v>4</v>
      </c>
    </row>
    <row r="1803" spans="2:24">
      <c r="B1803" t="s">
        <v>1961</v>
      </c>
      <c r="C1803" t="s">
        <v>160</v>
      </c>
      <c r="D1803" t="s">
        <v>41</v>
      </c>
      <c r="E1803" t="s">
        <v>3549</v>
      </c>
      <c r="F1803" t="s">
        <v>159</v>
      </c>
      <c r="G1803" t="s">
        <v>90</v>
      </c>
      <c r="H1803">
        <v>24</v>
      </c>
      <c r="I1803" t="s">
        <v>3550</v>
      </c>
      <c r="J1803" t="s">
        <v>63</v>
      </c>
      <c r="K1803" t="s">
        <v>43</v>
      </c>
      <c r="L1803" t="s">
        <v>91</v>
      </c>
      <c r="M1803" t="s">
        <v>92</v>
      </c>
      <c r="N1803" t="s">
        <v>33</v>
      </c>
      <c r="O1803" t="s">
        <v>3552</v>
      </c>
      <c r="P1803">
        <v>1.7</v>
      </c>
      <c r="Q1803">
        <v>800</v>
      </c>
      <c r="R1803">
        <v>78</v>
      </c>
      <c r="S1803" t="s">
        <v>78</v>
      </c>
      <c r="T1803" t="s">
        <v>30</v>
      </c>
      <c r="U1803" t="s">
        <v>5792</v>
      </c>
      <c r="V1803" t="s">
        <v>36</v>
      </c>
      <c r="W1803" t="s">
        <v>82</v>
      </c>
      <c r="X1803">
        <v>4</v>
      </c>
    </row>
    <row r="1804" spans="2:24">
      <c r="B1804" t="s">
        <v>1962</v>
      </c>
      <c r="C1804" t="s">
        <v>160</v>
      </c>
      <c r="D1804" t="s">
        <v>41</v>
      </c>
      <c r="E1804" t="s">
        <v>3549</v>
      </c>
      <c r="F1804" t="s">
        <v>159</v>
      </c>
      <c r="G1804" t="s">
        <v>90</v>
      </c>
      <c r="H1804">
        <v>24</v>
      </c>
      <c r="I1804" t="s">
        <v>3550</v>
      </c>
      <c r="J1804" t="s">
        <v>28</v>
      </c>
      <c r="K1804" t="s">
        <v>43</v>
      </c>
      <c r="L1804" t="s">
        <v>91</v>
      </c>
      <c r="M1804" t="s">
        <v>92</v>
      </c>
      <c r="N1804" t="s">
        <v>33</v>
      </c>
      <c r="O1804" t="s">
        <v>3552</v>
      </c>
      <c r="P1804">
        <v>1.7</v>
      </c>
      <c r="Q1804">
        <v>800</v>
      </c>
      <c r="R1804">
        <v>78</v>
      </c>
      <c r="S1804" t="s">
        <v>78</v>
      </c>
      <c r="T1804" t="s">
        <v>30</v>
      </c>
      <c r="U1804" t="s">
        <v>5793</v>
      </c>
      <c r="V1804" t="s">
        <v>36</v>
      </c>
      <c r="W1804" t="s">
        <v>82</v>
      </c>
      <c r="X1804">
        <v>4</v>
      </c>
    </row>
    <row r="1805" spans="2:24">
      <c r="B1805" t="s">
        <v>1963</v>
      </c>
      <c r="C1805" t="s">
        <v>160</v>
      </c>
      <c r="D1805" t="s">
        <v>41</v>
      </c>
      <c r="E1805" t="s">
        <v>3549</v>
      </c>
      <c r="F1805" t="s">
        <v>159</v>
      </c>
      <c r="G1805" t="s">
        <v>90</v>
      </c>
      <c r="H1805">
        <v>24</v>
      </c>
      <c r="I1805" t="s">
        <v>3550</v>
      </c>
      <c r="J1805" t="s">
        <v>79</v>
      </c>
      <c r="K1805" t="s">
        <v>43</v>
      </c>
      <c r="L1805" t="s">
        <v>91</v>
      </c>
      <c r="M1805" t="s">
        <v>92</v>
      </c>
      <c r="N1805" t="s">
        <v>33</v>
      </c>
      <c r="O1805" t="s">
        <v>3552</v>
      </c>
      <c r="P1805">
        <v>1.7</v>
      </c>
      <c r="Q1805">
        <v>800</v>
      </c>
      <c r="R1805">
        <v>78</v>
      </c>
      <c r="S1805" t="s">
        <v>78</v>
      </c>
      <c r="T1805" t="s">
        <v>30</v>
      </c>
      <c r="U1805" t="s">
        <v>5794</v>
      </c>
      <c r="V1805" t="s">
        <v>36</v>
      </c>
      <c r="W1805" t="s">
        <v>82</v>
      </c>
      <c r="X1805">
        <v>4</v>
      </c>
    </row>
    <row r="1806" spans="2:24">
      <c r="B1806" t="s">
        <v>1964</v>
      </c>
      <c r="C1806" t="s">
        <v>160</v>
      </c>
      <c r="D1806" t="s">
        <v>41</v>
      </c>
      <c r="E1806" t="s">
        <v>3549</v>
      </c>
      <c r="F1806" t="s">
        <v>159</v>
      </c>
      <c r="G1806" t="s">
        <v>90</v>
      </c>
      <c r="H1806">
        <v>24</v>
      </c>
      <c r="I1806" t="s">
        <v>3550</v>
      </c>
      <c r="J1806" t="s">
        <v>30</v>
      </c>
      <c r="K1806" t="s">
        <v>43</v>
      </c>
      <c r="L1806" t="s">
        <v>91</v>
      </c>
      <c r="M1806" t="s">
        <v>92</v>
      </c>
      <c r="N1806" t="s">
        <v>33</v>
      </c>
      <c r="O1806" t="s">
        <v>3552</v>
      </c>
      <c r="P1806">
        <v>1.7</v>
      </c>
      <c r="Q1806">
        <v>800</v>
      </c>
      <c r="R1806">
        <v>78</v>
      </c>
      <c r="S1806" t="s">
        <v>78</v>
      </c>
      <c r="T1806" t="s">
        <v>30</v>
      </c>
      <c r="U1806" t="s">
        <v>5795</v>
      </c>
      <c r="V1806" t="s">
        <v>36</v>
      </c>
      <c r="W1806" t="s">
        <v>82</v>
      </c>
      <c r="X1806">
        <v>4</v>
      </c>
    </row>
    <row r="1807" spans="2:24">
      <c r="B1807" t="s">
        <v>1965</v>
      </c>
      <c r="C1807" t="s">
        <v>160</v>
      </c>
      <c r="D1807" t="s">
        <v>55</v>
      </c>
      <c r="E1807" t="s">
        <v>3549</v>
      </c>
      <c r="F1807" t="s">
        <v>159</v>
      </c>
      <c r="G1807" t="s">
        <v>90</v>
      </c>
      <c r="H1807">
        <v>25</v>
      </c>
      <c r="I1807" t="s">
        <v>3550</v>
      </c>
      <c r="J1807" t="s">
        <v>63</v>
      </c>
      <c r="K1807" t="s">
        <v>42</v>
      </c>
      <c r="L1807" t="s">
        <v>91</v>
      </c>
      <c r="M1807" t="s">
        <v>92</v>
      </c>
      <c r="N1807" t="s">
        <v>33</v>
      </c>
      <c r="O1807" t="s">
        <v>20</v>
      </c>
      <c r="P1807">
        <v>1.7</v>
      </c>
      <c r="Q1807">
        <v>800</v>
      </c>
      <c r="R1807">
        <v>81</v>
      </c>
      <c r="S1807" t="s">
        <v>78</v>
      </c>
      <c r="T1807" t="s">
        <v>30</v>
      </c>
      <c r="U1807" t="s">
        <v>5796</v>
      </c>
      <c r="V1807" t="s">
        <v>36</v>
      </c>
      <c r="W1807" t="s">
        <v>82</v>
      </c>
      <c r="X1807">
        <v>4</v>
      </c>
    </row>
    <row r="1808" spans="2:24">
      <c r="B1808" t="s">
        <v>1966</v>
      </c>
      <c r="C1808" t="s">
        <v>160</v>
      </c>
      <c r="D1808" t="s">
        <v>55</v>
      </c>
      <c r="E1808" t="s">
        <v>3549</v>
      </c>
      <c r="F1808" t="s">
        <v>159</v>
      </c>
      <c r="G1808" t="s">
        <v>90</v>
      </c>
      <c r="H1808">
        <v>25</v>
      </c>
      <c r="I1808" t="s">
        <v>3550</v>
      </c>
      <c r="J1808" t="s">
        <v>28</v>
      </c>
      <c r="K1808" t="s">
        <v>42</v>
      </c>
      <c r="L1808" t="s">
        <v>91</v>
      </c>
      <c r="M1808" t="s">
        <v>92</v>
      </c>
      <c r="N1808" t="s">
        <v>33</v>
      </c>
      <c r="O1808" t="s">
        <v>20</v>
      </c>
      <c r="P1808">
        <v>1.7</v>
      </c>
      <c r="Q1808">
        <v>800</v>
      </c>
      <c r="R1808">
        <v>81</v>
      </c>
      <c r="S1808" t="s">
        <v>78</v>
      </c>
      <c r="T1808" t="s">
        <v>30</v>
      </c>
      <c r="U1808" t="s">
        <v>5797</v>
      </c>
      <c r="V1808" t="s">
        <v>36</v>
      </c>
      <c r="W1808" t="s">
        <v>82</v>
      </c>
      <c r="X1808">
        <v>4</v>
      </c>
    </row>
    <row r="1809" spans="2:24">
      <c r="B1809" t="s">
        <v>1967</v>
      </c>
      <c r="C1809" t="s">
        <v>160</v>
      </c>
      <c r="D1809" t="s">
        <v>55</v>
      </c>
      <c r="E1809" t="s">
        <v>3549</v>
      </c>
      <c r="F1809" t="s">
        <v>159</v>
      </c>
      <c r="G1809" t="s">
        <v>90</v>
      </c>
      <c r="H1809">
        <v>25</v>
      </c>
      <c r="I1809" t="s">
        <v>3550</v>
      </c>
      <c r="J1809" t="s">
        <v>79</v>
      </c>
      <c r="K1809" t="s">
        <v>42</v>
      </c>
      <c r="L1809" t="s">
        <v>91</v>
      </c>
      <c r="M1809" t="s">
        <v>92</v>
      </c>
      <c r="N1809" t="s">
        <v>33</v>
      </c>
      <c r="O1809" t="s">
        <v>20</v>
      </c>
      <c r="P1809">
        <v>1.7</v>
      </c>
      <c r="Q1809">
        <v>800</v>
      </c>
      <c r="R1809">
        <v>81</v>
      </c>
      <c r="S1809" t="s">
        <v>78</v>
      </c>
      <c r="T1809" t="s">
        <v>30</v>
      </c>
      <c r="U1809" t="s">
        <v>5798</v>
      </c>
      <c r="V1809" t="s">
        <v>36</v>
      </c>
      <c r="W1809" t="s">
        <v>82</v>
      </c>
      <c r="X1809">
        <v>4</v>
      </c>
    </row>
    <row r="1810" spans="2:24">
      <c r="B1810" t="s">
        <v>1968</v>
      </c>
      <c r="C1810" t="s">
        <v>160</v>
      </c>
      <c r="D1810" t="s">
        <v>55</v>
      </c>
      <c r="E1810" t="s">
        <v>3549</v>
      </c>
      <c r="F1810" t="s">
        <v>159</v>
      </c>
      <c r="G1810" t="s">
        <v>90</v>
      </c>
      <c r="H1810">
        <v>25</v>
      </c>
      <c r="I1810" t="s">
        <v>3550</v>
      </c>
      <c r="J1810" t="s">
        <v>30</v>
      </c>
      <c r="K1810" t="s">
        <v>42</v>
      </c>
      <c r="L1810" t="s">
        <v>91</v>
      </c>
      <c r="M1810" t="s">
        <v>92</v>
      </c>
      <c r="N1810" t="s">
        <v>33</v>
      </c>
      <c r="O1810" t="s">
        <v>20</v>
      </c>
      <c r="P1810">
        <v>1.7</v>
      </c>
      <c r="Q1810">
        <v>800</v>
      </c>
      <c r="R1810">
        <v>81</v>
      </c>
      <c r="S1810" t="s">
        <v>78</v>
      </c>
      <c r="T1810" t="s">
        <v>30</v>
      </c>
      <c r="U1810" t="s">
        <v>5799</v>
      </c>
      <c r="V1810" t="s">
        <v>36</v>
      </c>
      <c r="W1810" t="s">
        <v>82</v>
      </c>
      <c r="X1810">
        <v>4</v>
      </c>
    </row>
    <row r="1811" spans="2:24">
      <c r="B1811" t="s">
        <v>1969</v>
      </c>
      <c r="C1811" t="s">
        <v>160</v>
      </c>
      <c r="D1811" t="s">
        <v>41</v>
      </c>
      <c r="E1811" t="s">
        <v>3549</v>
      </c>
      <c r="F1811" t="s">
        <v>159</v>
      </c>
      <c r="G1811" t="s">
        <v>90</v>
      </c>
      <c r="H1811">
        <v>30</v>
      </c>
      <c r="I1811" t="s">
        <v>3550</v>
      </c>
      <c r="J1811" t="s">
        <v>63</v>
      </c>
      <c r="K1811" t="s">
        <v>43</v>
      </c>
      <c r="L1811" t="s">
        <v>91</v>
      </c>
      <c r="M1811" t="s">
        <v>92</v>
      </c>
      <c r="N1811" t="s">
        <v>33</v>
      </c>
      <c r="O1811" t="s">
        <v>20</v>
      </c>
      <c r="P1811">
        <v>2</v>
      </c>
      <c r="Q1811">
        <v>1000</v>
      </c>
      <c r="R1811">
        <v>81</v>
      </c>
      <c r="S1811" t="s">
        <v>78</v>
      </c>
      <c r="T1811" t="s">
        <v>30</v>
      </c>
      <c r="U1811" t="s">
        <v>5800</v>
      </c>
      <c r="V1811" t="s">
        <v>36</v>
      </c>
      <c r="W1811" t="s">
        <v>82</v>
      </c>
      <c r="X1811">
        <v>4</v>
      </c>
    </row>
    <row r="1812" spans="2:24">
      <c r="B1812" t="s">
        <v>1970</v>
      </c>
      <c r="C1812" t="s">
        <v>160</v>
      </c>
      <c r="D1812" t="s">
        <v>41</v>
      </c>
      <c r="E1812" t="s">
        <v>3549</v>
      </c>
      <c r="F1812" t="s">
        <v>159</v>
      </c>
      <c r="G1812" t="s">
        <v>90</v>
      </c>
      <c r="H1812">
        <v>30</v>
      </c>
      <c r="I1812" t="s">
        <v>3550</v>
      </c>
      <c r="J1812" t="s">
        <v>28</v>
      </c>
      <c r="K1812" t="s">
        <v>43</v>
      </c>
      <c r="L1812" t="s">
        <v>91</v>
      </c>
      <c r="M1812" t="s">
        <v>92</v>
      </c>
      <c r="N1812" t="s">
        <v>33</v>
      </c>
      <c r="O1812" t="s">
        <v>20</v>
      </c>
      <c r="P1812">
        <v>2</v>
      </c>
      <c r="Q1812">
        <v>1000</v>
      </c>
      <c r="R1812">
        <v>81</v>
      </c>
      <c r="S1812" t="s">
        <v>78</v>
      </c>
      <c r="T1812" t="s">
        <v>30</v>
      </c>
      <c r="U1812" t="s">
        <v>5801</v>
      </c>
      <c r="V1812" t="s">
        <v>36</v>
      </c>
      <c r="W1812" t="s">
        <v>82</v>
      </c>
      <c r="X1812">
        <v>4</v>
      </c>
    </row>
    <row r="1813" spans="2:24">
      <c r="B1813" t="s">
        <v>1971</v>
      </c>
      <c r="C1813" t="s">
        <v>160</v>
      </c>
      <c r="D1813" t="s">
        <v>41</v>
      </c>
      <c r="E1813" t="s">
        <v>3549</v>
      </c>
      <c r="F1813" t="s">
        <v>159</v>
      </c>
      <c r="G1813" t="s">
        <v>90</v>
      </c>
      <c r="H1813">
        <v>30</v>
      </c>
      <c r="I1813" t="s">
        <v>3550</v>
      </c>
      <c r="J1813" t="s">
        <v>79</v>
      </c>
      <c r="K1813" t="s">
        <v>43</v>
      </c>
      <c r="L1813" t="s">
        <v>91</v>
      </c>
      <c r="M1813" t="s">
        <v>92</v>
      </c>
      <c r="N1813" t="s">
        <v>33</v>
      </c>
      <c r="O1813" t="s">
        <v>20</v>
      </c>
      <c r="P1813">
        <v>2</v>
      </c>
      <c r="Q1813">
        <v>1000</v>
      </c>
      <c r="R1813">
        <v>81</v>
      </c>
      <c r="S1813" t="s">
        <v>78</v>
      </c>
      <c r="T1813" t="s">
        <v>30</v>
      </c>
      <c r="U1813" t="s">
        <v>5802</v>
      </c>
      <c r="V1813" t="s">
        <v>36</v>
      </c>
      <c r="W1813" t="s">
        <v>82</v>
      </c>
      <c r="X1813">
        <v>4</v>
      </c>
    </row>
    <row r="1814" spans="2:24">
      <c r="B1814" t="s">
        <v>1972</v>
      </c>
      <c r="C1814" t="s">
        <v>160</v>
      </c>
      <c r="D1814" t="s">
        <v>41</v>
      </c>
      <c r="E1814" t="s">
        <v>3549</v>
      </c>
      <c r="F1814" t="s">
        <v>159</v>
      </c>
      <c r="G1814" t="s">
        <v>90</v>
      </c>
      <c r="H1814">
        <v>30</v>
      </c>
      <c r="I1814" t="s">
        <v>3550</v>
      </c>
      <c r="J1814" t="s">
        <v>30</v>
      </c>
      <c r="K1814" t="s">
        <v>43</v>
      </c>
      <c r="L1814" t="s">
        <v>91</v>
      </c>
      <c r="M1814" t="s">
        <v>92</v>
      </c>
      <c r="N1814" t="s">
        <v>33</v>
      </c>
      <c r="O1814" t="s">
        <v>20</v>
      </c>
      <c r="P1814">
        <v>2</v>
      </c>
      <c r="Q1814">
        <v>1000</v>
      </c>
      <c r="R1814">
        <v>81</v>
      </c>
      <c r="S1814" t="s">
        <v>78</v>
      </c>
      <c r="T1814" t="s">
        <v>30</v>
      </c>
      <c r="U1814" t="s">
        <v>5803</v>
      </c>
      <c r="V1814" t="s">
        <v>36</v>
      </c>
      <c r="W1814" t="s">
        <v>82</v>
      </c>
      <c r="X1814">
        <v>4</v>
      </c>
    </row>
    <row r="1815" spans="2:24">
      <c r="B1815" t="s">
        <v>1973</v>
      </c>
      <c r="C1815" t="s">
        <v>160</v>
      </c>
      <c r="D1815" t="s">
        <v>55</v>
      </c>
      <c r="E1815" t="s">
        <v>3549</v>
      </c>
      <c r="F1815" t="s">
        <v>159</v>
      </c>
      <c r="G1815" t="s">
        <v>90</v>
      </c>
      <c r="H1815">
        <v>31</v>
      </c>
      <c r="I1815" t="s">
        <v>3550</v>
      </c>
      <c r="J1815" t="s">
        <v>63</v>
      </c>
      <c r="K1815" t="s">
        <v>42</v>
      </c>
      <c r="L1815" t="s">
        <v>91</v>
      </c>
      <c r="M1815" t="s">
        <v>92</v>
      </c>
      <c r="N1815" t="s">
        <v>33</v>
      </c>
      <c r="O1815" t="s">
        <v>20</v>
      </c>
      <c r="P1815">
        <v>2.2000000000000002</v>
      </c>
      <c r="Q1815">
        <v>1000</v>
      </c>
      <c r="R1815">
        <v>84</v>
      </c>
      <c r="S1815" t="s">
        <v>78</v>
      </c>
      <c r="T1815" t="s">
        <v>30</v>
      </c>
      <c r="U1815" t="s">
        <v>5804</v>
      </c>
      <c r="V1815" t="s">
        <v>36</v>
      </c>
      <c r="W1815" t="s">
        <v>82</v>
      </c>
      <c r="X1815">
        <v>4</v>
      </c>
    </row>
    <row r="1816" spans="2:24">
      <c r="B1816" t="s">
        <v>1974</v>
      </c>
      <c r="C1816" t="s">
        <v>160</v>
      </c>
      <c r="D1816" t="s">
        <v>55</v>
      </c>
      <c r="E1816" t="s">
        <v>3549</v>
      </c>
      <c r="F1816" t="s">
        <v>159</v>
      </c>
      <c r="G1816" t="s">
        <v>90</v>
      </c>
      <c r="H1816">
        <v>31</v>
      </c>
      <c r="I1816" t="s">
        <v>3550</v>
      </c>
      <c r="J1816" t="s">
        <v>28</v>
      </c>
      <c r="K1816" t="s">
        <v>42</v>
      </c>
      <c r="L1816" t="s">
        <v>91</v>
      </c>
      <c r="M1816" t="s">
        <v>92</v>
      </c>
      <c r="N1816" t="s">
        <v>33</v>
      </c>
      <c r="O1816" t="s">
        <v>20</v>
      </c>
      <c r="P1816">
        <v>2.2000000000000002</v>
      </c>
      <c r="Q1816">
        <v>1000</v>
      </c>
      <c r="R1816">
        <v>84</v>
      </c>
      <c r="S1816" t="s">
        <v>78</v>
      </c>
      <c r="T1816" t="s">
        <v>30</v>
      </c>
      <c r="U1816" t="s">
        <v>5805</v>
      </c>
      <c r="V1816" t="s">
        <v>36</v>
      </c>
      <c r="W1816" t="s">
        <v>82</v>
      </c>
      <c r="X1816">
        <v>4</v>
      </c>
    </row>
    <row r="1817" spans="2:24">
      <c r="B1817" t="s">
        <v>1975</v>
      </c>
      <c r="C1817" t="s">
        <v>160</v>
      </c>
      <c r="D1817" t="s">
        <v>55</v>
      </c>
      <c r="E1817" t="s">
        <v>3549</v>
      </c>
      <c r="F1817" t="s">
        <v>159</v>
      </c>
      <c r="G1817" t="s">
        <v>90</v>
      </c>
      <c r="H1817">
        <v>31</v>
      </c>
      <c r="I1817" t="s">
        <v>3550</v>
      </c>
      <c r="J1817" t="s">
        <v>79</v>
      </c>
      <c r="K1817" t="s">
        <v>42</v>
      </c>
      <c r="L1817" t="s">
        <v>91</v>
      </c>
      <c r="M1817" t="s">
        <v>92</v>
      </c>
      <c r="N1817" t="s">
        <v>33</v>
      </c>
      <c r="O1817" t="s">
        <v>20</v>
      </c>
      <c r="P1817">
        <v>2.2000000000000002</v>
      </c>
      <c r="Q1817">
        <v>1000</v>
      </c>
      <c r="R1817">
        <v>84</v>
      </c>
      <c r="S1817" t="s">
        <v>78</v>
      </c>
      <c r="T1817" t="s">
        <v>30</v>
      </c>
      <c r="U1817" t="s">
        <v>5806</v>
      </c>
      <c r="V1817" t="s">
        <v>36</v>
      </c>
      <c r="W1817" t="s">
        <v>82</v>
      </c>
      <c r="X1817">
        <v>4</v>
      </c>
    </row>
    <row r="1818" spans="2:24">
      <c r="B1818" t="s">
        <v>1976</v>
      </c>
      <c r="C1818" t="s">
        <v>160</v>
      </c>
      <c r="D1818" t="s">
        <v>55</v>
      </c>
      <c r="E1818" t="s">
        <v>3549</v>
      </c>
      <c r="F1818" t="s">
        <v>159</v>
      </c>
      <c r="G1818" t="s">
        <v>90</v>
      </c>
      <c r="H1818">
        <v>31</v>
      </c>
      <c r="I1818" t="s">
        <v>3550</v>
      </c>
      <c r="J1818" t="s">
        <v>30</v>
      </c>
      <c r="K1818" t="s">
        <v>42</v>
      </c>
      <c r="L1818" t="s">
        <v>91</v>
      </c>
      <c r="M1818" t="s">
        <v>92</v>
      </c>
      <c r="N1818" t="s">
        <v>33</v>
      </c>
      <c r="O1818" t="s">
        <v>20</v>
      </c>
      <c r="P1818">
        <v>2.2000000000000002</v>
      </c>
      <c r="Q1818">
        <v>1000</v>
      </c>
      <c r="R1818">
        <v>84</v>
      </c>
      <c r="S1818" t="s">
        <v>78</v>
      </c>
      <c r="T1818" t="s">
        <v>30</v>
      </c>
      <c r="U1818" t="s">
        <v>5807</v>
      </c>
      <c r="V1818" t="s">
        <v>36</v>
      </c>
      <c r="W1818" t="s">
        <v>82</v>
      </c>
      <c r="X1818">
        <v>4</v>
      </c>
    </row>
    <row r="1819" spans="2:24">
      <c r="B1819" t="s">
        <v>1977</v>
      </c>
      <c r="C1819" t="s">
        <v>160</v>
      </c>
      <c r="D1819" t="s">
        <v>41</v>
      </c>
      <c r="E1819" t="s">
        <v>3549</v>
      </c>
      <c r="F1819" t="s">
        <v>159</v>
      </c>
      <c r="G1819" t="s">
        <v>90</v>
      </c>
      <c r="H1819">
        <v>36</v>
      </c>
      <c r="I1819" t="s">
        <v>3550</v>
      </c>
      <c r="J1819" t="s">
        <v>63</v>
      </c>
      <c r="K1819" t="s">
        <v>43</v>
      </c>
      <c r="L1819" t="s">
        <v>91</v>
      </c>
      <c r="M1819" t="s">
        <v>92</v>
      </c>
      <c r="N1819" t="s">
        <v>33</v>
      </c>
      <c r="O1819" t="s">
        <v>20</v>
      </c>
      <c r="P1819">
        <v>2</v>
      </c>
      <c r="Q1819">
        <v>1200</v>
      </c>
      <c r="R1819">
        <v>81</v>
      </c>
      <c r="S1819" t="s">
        <v>78</v>
      </c>
      <c r="T1819" t="s">
        <v>30</v>
      </c>
      <c r="U1819" t="s">
        <v>5808</v>
      </c>
      <c r="V1819" t="s">
        <v>36</v>
      </c>
      <c r="W1819" t="s">
        <v>82</v>
      </c>
      <c r="X1819">
        <v>4</v>
      </c>
    </row>
    <row r="1820" spans="2:24">
      <c r="B1820" t="s">
        <v>1978</v>
      </c>
      <c r="C1820" t="s">
        <v>160</v>
      </c>
      <c r="D1820" t="s">
        <v>41</v>
      </c>
      <c r="E1820" t="s">
        <v>3549</v>
      </c>
      <c r="F1820" t="s">
        <v>159</v>
      </c>
      <c r="G1820" t="s">
        <v>90</v>
      </c>
      <c r="H1820">
        <v>36</v>
      </c>
      <c r="I1820" t="s">
        <v>3550</v>
      </c>
      <c r="J1820" t="s">
        <v>28</v>
      </c>
      <c r="K1820" t="s">
        <v>43</v>
      </c>
      <c r="L1820" t="s">
        <v>91</v>
      </c>
      <c r="M1820" t="s">
        <v>92</v>
      </c>
      <c r="N1820" t="s">
        <v>33</v>
      </c>
      <c r="O1820" t="s">
        <v>20</v>
      </c>
      <c r="P1820">
        <v>2</v>
      </c>
      <c r="Q1820">
        <v>1200</v>
      </c>
      <c r="R1820">
        <v>81</v>
      </c>
      <c r="S1820" t="s">
        <v>78</v>
      </c>
      <c r="T1820" t="s">
        <v>30</v>
      </c>
      <c r="U1820" t="s">
        <v>5809</v>
      </c>
      <c r="V1820" t="s">
        <v>36</v>
      </c>
      <c r="W1820" t="s">
        <v>82</v>
      </c>
      <c r="X1820">
        <v>4</v>
      </c>
    </row>
    <row r="1821" spans="2:24">
      <c r="B1821" t="s">
        <v>1979</v>
      </c>
      <c r="C1821" t="s">
        <v>160</v>
      </c>
      <c r="D1821" t="s">
        <v>41</v>
      </c>
      <c r="E1821" t="s">
        <v>3549</v>
      </c>
      <c r="F1821" t="s">
        <v>159</v>
      </c>
      <c r="G1821" t="s">
        <v>90</v>
      </c>
      <c r="H1821">
        <v>36</v>
      </c>
      <c r="I1821" t="s">
        <v>3550</v>
      </c>
      <c r="J1821" t="s">
        <v>79</v>
      </c>
      <c r="K1821" t="s">
        <v>43</v>
      </c>
      <c r="L1821" t="s">
        <v>91</v>
      </c>
      <c r="M1821" t="s">
        <v>92</v>
      </c>
      <c r="N1821" t="s">
        <v>33</v>
      </c>
      <c r="O1821" t="s">
        <v>20</v>
      </c>
      <c r="P1821">
        <v>2</v>
      </c>
      <c r="Q1821">
        <v>1200</v>
      </c>
      <c r="R1821">
        <v>81</v>
      </c>
      <c r="S1821" t="s">
        <v>78</v>
      </c>
      <c r="T1821" t="s">
        <v>30</v>
      </c>
      <c r="U1821" t="s">
        <v>5810</v>
      </c>
      <c r="V1821" t="s">
        <v>36</v>
      </c>
      <c r="W1821" t="s">
        <v>82</v>
      </c>
      <c r="X1821">
        <v>4</v>
      </c>
    </row>
    <row r="1822" spans="2:24">
      <c r="B1822" t="s">
        <v>1980</v>
      </c>
      <c r="C1822" t="s">
        <v>160</v>
      </c>
      <c r="D1822" t="s">
        <v>41</v>
      </c>
      <c r="E1822" t="s">
        <v>3549</v>
      </c>
      <c r="F1822" t="s">
        <v>159</v>
      </c>
      <c r="G1822" t="s">
        <v>90</v>
      </c>
      <c r="H1822">
        <v>36</v>
      </c>
      <c r="I1822" t="s">
        <v>3550</v>
      </c>
      <c r="J1822" t="s">
        <v>30</v>
      </c>
      <c r="K1822" t="s">
        <v>43</v>
      </c>
      <c r="L1822" t="s">
        <v>91</v>
      </c>
      <c r="M1822" t="s">
        <v>92</v>
      </c>
      <c r="N1822" t="s">
        <v>33</v>
      </c>
      <c r="O1822" t="s">
        <v>20</v>
      </c>
      <c r="P1822">
        <v>2</v>
      </c>
      <c r="Q1822">
        <v>1200</v>
      </c>
      <c r="R1822">
        <v>81</v>
      </c>
      <c r="S1822" t="s">
        <v>78</v>
      </c>
      <c r="T1822" t="s">
        <v>30</v>
      </c>
      <c r="U1822" t="s">
        <v>5811</v>
      </c>
      <c r="V1822" t="s">
        <v>36</v>
      </c>
      <c r="W1822" t="s">
        <v>82</v>
      </c>
      <c r="X1822">
        <v>4</v>
      </c>
    </row>
    <row r="1823" spans="2:24">
      <c r="B1823" t="s">
        <v>1981</v>
      </c>
      <c r="C1823" t="s">
        <v>160</v>
      </c>
      <c r="D1823" t="s">
        <v>55</v>
      </c>
      <c r="E1823" t="s">
        <v>3549</v>
      </c>
      <c r="F1823" t="s">
        <v>159</v>
      </c>
      <c r="G1823" t="s">
        <v>90</v>
      </c>
      <c r="H1823">
        <v>37</v>
      </c>
      <c r="I1823" t="s">
        <v>3550</v>
      </c>
      <c r="J1823" t="s">
        <v>63</v>
      </c>
      <c r="K1823" t="s">
        <v>42</v>
      </c>
      <c r="L1823" t="s">
        <v>91</v>
      </c>
      <c r="M1823" t="s">
        <v>92</v>
      </c>
      <c r="N1823" t="s">
        <v>33</v>
      </c>
      <c r="O1823" t="s">
        <v>35</v>
      </c>
      <c r="P1823">
        <v>2.9</v>
      </c>
      <c r="Q1823">
        <v>1200</v>
      </c>
      <c r="R1823">
        <v>84</v>
      </c>
      <c r="S1823" t="s">
        <v>78</v>
      </c>
      <c r="T1823" t="s">
        <v>30</v>
      </c>
      <c r="U1823" t="s">
        <v>5812</v>
      </c>
      <c r="V1823" t="s">
        <v>36</v>
      </c>
      <c r="W1823" t="s">
        <v>82</v>
      </c>
      <c r="X1823">
        <v>4</v>
      </c>
    </row>
    <row r="1824" spans="2:24">
      <c r="B1824" t="s">
        <v>1982</v>
      </c>
      <c r="C1824" t="s">
        <v>160</v>
      </c>
      <c r="D1824" t="s">
        <v>55</v>
      </c>
      <c r="E1824" t="s">
        <v>3549</v>
      </c>
      <c r="F1824" t="s">
        <v>159</v>
      </c>
      <c r="G1824" t="s">
        <v>90</v>
      </c>
      <c r="H1824">
        <v>37</v>
      </c>
      <c r="I1824" t="s">
        <v>3550</v>
      </c>
      <c r="J1824" t="s">
        <v>28</v>
      </c>
      <c r="K1824" t="s">
        <v>42</v>
      </c>
      <c r="L1824" t="s">
        <v>91</v>
      </c>
      <c r="M1824" t="s">
        <v>92</v>
      </c>
      <c r="N1824" t="s">
        <v>33</v>
      </c>
      <c r="O1824" t="s">
        <v>35</v>
      </c>
      <c r="P1824">
        <v>2.9</v>
      </c>
      <c r="Q1824">
        <v>1200</v>
      </c>
      <c r="R1824">
        <v>84</v>
      </c>
      <c r="S1824" t="s">
        <v>78</v>
      </c>
      <c r="T1824" t="s">
        <v>30</v>
      </c>
      <c r="U1824" t="s">
        <v>5813</v>
      </c>
      <c r="V1824" t="s">
        <v>36</v>
      </c>
      <c r="W1824" t="s">
        <v>82</v>
      </c>
      <c r="X1824">
        <v>4</v>
      </c>
    </row>
    <row r="1825" spans="2:24">
      <c r="B1825" t="s">
        <v>1983</v>
      </c>
      <c r="C1825" t="s">
        <v>160</v>
      </c>
      <c r="D1825" t="s">
        <v>55</v>
      </c>
      <c r="E1825" t="s">
        <v>3549</v>
      </c>
      <c r="F1825" t="s">
        <v>159</v>
      </c>
      <c r="G1825" t="s">
        <v>90</v>
      </c>
      <c r="H1825">
        <v>37</v>
      </c>
      <c r="I1825" t="s">
        <v>3550</v>
      </c>
      <c r="J1825" t="s">
        <v>79</v>
      </c>
      <c r="K1825" t="s">
        <v>42</v>
      </c>
      <c r="L1825" t="s">
        <v>91</v>
      </c>
      <c r="M1825" t="s">
        <v>92</v>
      </c>
      <c r="N1825" t="s">
        <v>33</v>
      </c>
      <c r="O1825" t="s">
        <v>35</v>
      </c>
      <c r="P1825">
        <v>2.9</v>
      </c>
      <c r="Q1825">
        <v>1200</v>
      </c>
      <c r="R1825">
        <v>84</v>
      </c>
      <c r="S1825" t="s">
        <v>78</v>
      </c>
      <c r="T1825" t="s">
        <v>30</v>
      </c>
      <c r="U1825" t="s">
        <v>5814</v>
      </c>
      <c r="V1825" t="s">
        <v>36</v>
      </c>
      <c r="W1825" t="s">
        <v>82</v>
      </c>
      <c r="X1825">
        <v>4</v>
      </c>
    </row>
    <row r="1826" spans="2:24">
      <c r="B1826" t="s">
        <v>1984</v>
      </c>
      <c r="C1826" t="s">
        <v>160</v>
      </c>
      <c r="D1826" t="s">
        <v>55</v>
      </c>
      <c r="E1826" t="s">
        <v>3549</v>
      </c>
      <c r="F1826" t="s">
        <v>159</v>
      </c>
      <c r="G1826" t="s">
        <v>90</v>
      </c>
      <c r="H1826">
        <v>37</v>
      </c>
      <c r="I1826" t="s">
        <v>3550</v>
      </c>
      <c r="J1826" t="s">
        <v>30</v>
      </c>
      <c r="K1826" t="s">
        <v>42</v>
      </c>
      <c r="L1826" t="s">
        <v>91</v>
      </c>
      <c r="M1826" t="s">
        <v>92</v>
      </c>
      <c r="N1826" t="s">
        <v>33</v>
      </c>
      <c r="O1826" t="s">
        <v>35</v>
      </c>
      <c r="P1826">
        <v>2.9</v>
      </c>
      <c r="Q1826">
        <v>1200</v>
      </c>
      <c r="R1826">
        <v>84</v>
      </c>
      <c r="S1826" t="s">
        <v>78</v>
      </c>
      <c r="T1826" t="s">
        <v>30</v>
      </c>
      <c r="U1826" t="s">
        <v>5815</v>
      </c>
      <c r="V1826" t="s">
        <v>36</v>
      </c>
      <c r="W1826" t="s">
        <v>82</v>
      </c>
      <c r="X1826">
        <v>4</v>
      </c>
    </row>
    <row r="1827" spans="2:24">
      <c r="B1827" t="s">
        <v>1985</v>
      </c>
      <c r="C1827" t="s">
        <v>160</v>
      </c>
      <c r="D1827" t="s">
        <v>55</v>
      </c>
      <c r="E1827" t="s">
        <v>3549</v>
      </c>
      <c r="F1827" t="s">
        <v>159</v>
      </c>
      <c r="G1827" t="s">
        <v>90</v>
      </c>
      <c r="H1827">
        <v>39</v>
      </c>
      <c r="I1827" t="s">
        <v>3550</v>
      </c>
      <c r="J1827" t="s">
        <v>63</v>
      </c>
      <c r="K1827" t="s">
        <v>42</v>
      </c>
      <c r="L1827" t="s">
        <v>91</v>
      </c>
      <c r="M1827" t="s">
        <v>92</v>
      </c>
      <c r="N1827" t="s">
        <v>33</v>
      </c>
      <c r="O1827" t="s">
        <v>35</v>
      </c>
      <c r="P1827">
        <v>2.9</v>
      </c>
      <c r="Q1827">
        <v>1200</v>
      </c>
      <c r="R1827">
        <v>87</v>
      </c>
      <c r="S1827" t="s">
        <v>78</v>
      </c>
      <c r="T1827" t="s">
        <v>30</v>
      </c>
      <c r="U1827" t="s">
        <v>5816</v>
      </c>
      <c r="V1827" t="s">
        <v>36</v>
      </c>
      <c r="W1827" t="s">
        <v>82</v>
      </c>
      <c r="X1827">
        <v>4</v>
      </c>
    </row>
    <row r="1828" spans="2:24">
      <c r="B1828" t="s">
        <v>1986</v>
      </c>
      <c r="C1828" t="s">
        <v>160</v>
      </c>
      <c r="D1828" t="s">
        <v>55</v>
      </c>
      <c r="E1828" t="s">
        <v>3549</v>
      </c>
      <c r="F1828" t="s">
        <v>159</v>
      </c>
      <c r="G1828" t="s">
        <v>90</v>
      </c>
      <c r="H1828">
        <v>39</v>
      </c>
      <c r="I1828" t="s">
        <v>3550</v>
      </c>
      <c r="J1828" t="s">
        <v>28</v>
      </c>
      <c r="K1828" t="s">
        <v>42</v>
      </c>
      <c r="L1828" t="s">
        <v>91</v>
      </c>
      <c r="M1828" t="s">
        <v>92</v>
      </c>
      <c r="N1828" t="s">
        <v>33</v>
      </c>
      <c r="O1828" t="s">
        <v>35</v>
      </c>
      <c r="P1828">
        <v>2.9</v>
      </c>
      <c r="Q1828">
        <v>1200</v>
      </c>
      <c r="R1828">
        <v>87</v>
      </c>
      <c r="S1828" t="s">
        <v>78</v>
      </c>
      <c r="T1828" t="s">
        <v>30</v>
      </c>
      <c r="U1828" t="s">
        <v>5817</v>
      </c>
      <c r="V1828" t="s">
        <v>36</v>
      </c>
      <c r="W1828" t="s">
        <v>82</v>
      </c>
      <c r="X1828">
        <v>4</v>
      </c>
    </row>
    <row r="1829" spans="2:24">
      <c r="B1829" t="s">
        <v>1987</v>
      </c>
      <c r="C1829" t="s">
        <v>160</v>
      </c>
      <c r="D1829" t="s">
        <v>55</v>
      </c>
      <c r="E1829" t="s">
        <v>3549</v>
      </c>
      <c r="F1829" t="s">
        <v>159</v>
      </c>
      <c r="G1829" t="s">
        <v>90</v>
      </c>
      <c r="H1829">
        <v>39</v>
      </c>
      <c r="I1829" t="s">
        <v>3550</v>
      </c>
      <c r="J1829" t="s">
        <v>79</v>
      </c>
      <c r="K1829" t="s">
        <v>42</v>
      </c>
      <c r="L1829" t="s">
        <v>91</v>
      </c>
      <c r="M1829" t="s">
        <v>92</v>
      </c>
      <c r="N1829" t="s">
        <v>33</v>
      </c>
      <c r="O1829" t="s">
        <v>35</v>
      </c>
      <c r="P1829">
        <v>2.9</v>
      </c>
      <c r="Q1829">
        <v>1200</v>
      </c>
      <c r="R1829">
        <v>87</v>
      </c>
      <c r="S1829" t="s">
        <v>78</v>
      </c>
      <c r="T1829" t="s">
        <v>30</v>
      </c>
      <c r="U1829" t="s">
        <v>5818</v>
      </c>
      <c r="V1829" t="s">
        <v>36</v>
      </c>
      <c r="W1829" t="s">
        <v>82</v>
      </c>
      <c r="X1829">
        <v>4</v>
      </c>
    </row>
    <row r="1830" spans="2:24">
      <c r="B1830" t="s">
        <v>1988</v>
      </c>
      <c r="C1830" t="s">
        <v>160</v>
      </c>
      <c r="D1830" t="s">
        <v>55</v>
      </c>
      <c r="E1830" t="s">
        <v>3549</v>
      </c>
      <c r="F1830" t="s">
        <v>159</v>
      </c>
      <c r="G1830" t="s">
        <v>90</v>
      </c>
      <c r="H1830">
        <v>39</v>
      </c>
      <c r="I1830" t="s">
        <v>3550</v>
      </c>
      <c r="J1830" t="s">
        <v>30</v>
      </c>
      <c r="K1830" t="s">
        <v>42</v>
      </c>
      <c r="L1830" t="s">
        <v>91</v>
      </c>
      <c r="M1830" t="s">
        <v>92</v>
      </c>
      <c r="N1830" t="s">
        <v>33</v>
      </c>
      <c r="O1830" t="s">
        <v>35</v>
      </c>
      <c r="P1830">
        <v>2.9</v>
      </c>
      <c r="Q1830">
        <v>1200</v>
      </c>
      <c r="R1830">
        <v>87</v>
      </c>
      <c r="S1830" t="s">
        <v>78</v>
      </c>
      <c r="T1830" t="s">
        <v>30</v>
      </c>
      <c r="U1830" t="s">
        <v>5819</v>
      </c>
      <c r="V1830" t="s">
        <v>36</v>
      </c>
      <c r="W1830" t="s">
        <v>82</v>
      </c>
      <c r="X1830">
        <v>4</v>
      </c>
    </row>
    <row r="1831" spans="2:24">
      <c r="B1831" t="s">
        <v>1989</v>
      </c>
      <c r="C1831" t="s">
        <v>160</v>
      </c>
      <c r="D1831" t="s">
        <v>41</v>
      </c>
      <c r="E1831" t="s">
        <v>3549</v>
      </c>
      <c r="F1831" t="s">
        <v>159</v>
      </c>
      <c r="G1831" t="s">
        <v>93</v>
      </c>
      <c r="H1831">
        <v>18</v>
      </c>
      <c r="I1831" t="s">
        <v>3550</v>
      </c>
      <c r="J1831" t="s">
        <v>63</v>
      </c>
      <c r="K1831" t="s">
        <v>43</v>
      </c>
      <c r="L1831" t="s">
        <v>91</v>
      </c>
      <c r="M1831" t="s">
        <v>92</v>
      </c>
      <c r="N1831" t="s">
        <v>81</v>
      </c>
      <c r="O1831" t="s">
        <v>3552</v>
      </c>
      <c r="P1831">
        <v>1.7</v>
      </c>
      <c r="Q1831">
        <v>600</v>
      </c>
      <c r="R1831">
        <v>78</v>
      </c>
      <c r="S1831" t="s">
        <v>78</v>
      </c>
      <c r="T1831" t="s">
        <v>30</v>
      </c>
      <c r="U1831" t="s">
        <v>5820</v>
      </c>
      <c r="V1831" t="s">
        <v>36</v>
      </c>
      <c r="W1831" t="s">
        <v>82</v>
      </c>
      <c r="X1831">
        <v>4</v>
      </c>
    </row>
    <row r="1832" spans="2:24">
      <c r="B1832" t="s">
        <v>1990</v>
      </c>
      <c r="C1832" t="s">
        <v>160</v>
      </c>
      <c r="D1832" t="s">
        <v>41</v>
      </c>
      <c r="E1832" t="s">
        <v>3549</v>
      </c>
      <c r="F1832" t="s">
        <v>159</v>
      </c>
      <c r="G1832" t="s">
        <v>93</v>
      </c>
      <c r="H1832">
        <v>18</v>
      </c>
      <c r="I1832" t="s">
        <v>3550</v>
      </c>
      <c r="J1832" t="s">
        <v>28</v>
      </c>
      <c r="K1832" t="s">
        <v>43</v>
      </c>
      <c r="L1832" t="s">
        <v>91</v>
      </c>
      <c r="M1832" t="s">
        <v>92</v>
      </c>
      <c r="N1832" t="s">
        <v>81</v>
      </c>
      <c r="O1832" t="s">
        <v>3552</v>
      </c>
      <c r="P1832">
        <v>1.7</v>
      </c>
      <c r="Q1832">
        <v>600</v>
      </c>
      <c r="R1832">
        <v>78</v>
      </c>
      <c r="S1832" t="s">
        <v>78</v>
      </c>
      <c r="T1832" t="s">
        <v>30</v>
      </c>
      <c r="U1832" t="s">
        <v>5821</v>
      </c>
      <c r="V1832" t="s">
        <v>36</v>
      </c>
      <c r="W1832" t="s">
        <v>82</v>
      </c>
      <c r="X1832">
        <v>4</v>
      </c>
    </row>
    <row r="1833" spans="2:24">
      <c r="B1833" t="s">
        <v>1991</v>
      </c>
      <c r="C1833" t="s">
        <v>160</v>
      </c>
      <c r="D1833" t="s">
        <v>41</v>
      </c>
      <c r="E1833" t="s">
        <v>3549</v>
      </c>
      <c r="F1833" t="s">
        <v>159</v>
      </c>
      <c r="G1833" t="s">
        <v>93</v>
      </c>
      <c r="H1833">
        <v>18</v>
      </c>
      <c r="I1833" t="s">
        <v>3550</v>
      </c>
      <c r="J1833" t="s">
        <v>79</v>
      </c>
      <c r="K1833" t="s">
        <v>43</v>
      </c>
      <c r="L1833" t="s">
        <v>91</v>
      </c>
      <c r="M1833" t="s">
        <v>92</v>
      </c>
      <c r="N1833" t="s">
        <v>81</v>
      </c>
      <c r="O1833" t="s">
        <v>3552</v>
      </c>
      <c r="P1833">
        <v>1.7</v>
      </c>
      <c r="Q1833">
        <v>600</v>
      </c>
      <c r="R1833">
        <v>78</v>
      </c>
      <c r="S1833" t="s">
        <v>78</v>
      </c>
      <c r="T1833" t="s">
        <v>30</v>
      </c>
      <c r="U1833" t="s">
        <v>5822</v>
      </c>
      <c r="V1833" t="s">
        <v>36</v>
      </c>
      <c r="W1833" t="s">
        <v>82</v>
      </c>
      <c r="X1833">
        <v>4</v>
      </c>
    </row>
    <row r="1834" spans="2:24">
      <c r="B1834" t="s">
        <v>1992</v>
      </c>
      <c r="C1834" t="s">
        <v>160</v>
      </c>
      <c r="D1834" t="s">
        <v>41</v>
      </c>
      <c r="E1834" t="s">
        <v>3549</v>
      </c>
      <c r="F1834" t="s">
        <v>159</v>
      </c>
      <c r="G1834" t="s">
        <v>93</v>
      </c>
      <c r="H1834">
        <v>18</v>
      </c>
      <c r="I1834" t="s">
        <v>3550</v>
      </c>
      <c r="J1834" t="s">
        <v>30</v>
      </c>
      <c r="K1834" t="s">
        <v>43</v>
      </c>
      <c r="L1834" t="s">
        <v>91</v>
      </c>
      <c r="M1834" t="s">
        <v>92</v>
      </c>
      <c r="N1834" t="s">
        <v>81</v>
      </c>
      <c r="O1834" t="s">
        <v>3552</v>
      </c>
      <c r="P1834">
        <v>1.7</v>
      </c>
      <c r="Q1834">
        <v>600</v>
      </c>
      <c r="R1834">
        <v>78</v>
      </c>
      <c r="S1834" t="s">
        <v>78</v>
      </c>
      <c r="T1834" t="s">
        <v>30</v>
      </c>
      <c r="U1834" t="s">
        <v>5823</v>
      </c>
      <c r="V1834" t="s">
        <v>36</v>
      </c>
      <c r="W1834" t="s">
        <v>82</v>
      </c>
      <c r="X1834">
        <v>4</v>
      </c>
    </row>
    <row r="1835" spans="2:24">
      <c r="B1835" t="s">
        <v>1993</v>
      </c>
      <c r="C1835" t="s">
        <v>160</v>
      </c>
      <c r="D1835" t="s">
        <v>55</v>
      </c>
      <c r="E1835" t="s">
        <v>3549</v>
      </c>
      <c r="F1835" t="s">
        <v>159</v>
      </c>
      <c r="G1835" t="s">
        <v>93</v>
      </c>
      <c r="H1835">
        <v>19</v>
      </c>
      <c r="I1835" t="s">
        <v>3550</v>
      </c>
      <c r="J1835" t="s">
        <v>63</v>
      </c>
      <c r="K1835" t="s">
        <v>42</v>
      </c>
      <c r="L1835" t="s">
        <v>91</v>
      </c>
      <c r="M1835" t="s">
        <v>92</v>
      </c>
      <c r="N1835" t="s">
        <v>81</v>
      </c>
      <c r="O1835" t="s">
        <v>20</v>
      </c>
      <c r="P1835">
        <v>0.8</v>
      </c>
      <c r="Q1835">
        <v>600</v>
      </c>
      <c r="R1835">
        <v>81</v>
      </c>
      <c r="S1835" t="s">
        <v>78</v>
      </c>
      <c r="T1835" t="s">
        <v>30</v>
      </c>
      <c r="U1835" t="s">
        <v>5824</v>
      </c>
      <c r="V1835" t="s">
        <v>36</v>
      </c>
      <c r="W1835" t="s">
        <v>82</v>
      </c>
      <c r="X1835">
        <v>4</v>
      </c>
    </row>
    <row r="1836" spans="2:24">
      <c r="B1836" t="s">
        <v>1994</v>
      </c>
      <c r="C1836" t="s">
        <v>160</v>
      </c>
      <c r="D1836" t="s">
        <v>55</v>
      </c>
      <c r="E1836" t="s">
        <v>3549</v>
      </c>
      <c r="F1836" t="s">
        <v>159</v>
      </c>
      <c r="G1836" t="s">
        <v>93</v>
      </c>
      <c r="H1836">
        <v>19</v>
      </c>
      <c r="I1836" t="s">
        <v>3550</v>
      </c>
      <c r="J1836" t="s">
        <v>28</v>
      </c>
      <c r="K1836" t="s">
        <v>42</v>
      </c>
      <c r="L1836" t="s">
        <v>91</v>
      </c>
      <c r="M1836" t="s">
        <v>92</v>
      </c>
      <c r="N1836" t="s">
        <v>81</v>
      </c>
      <c r="O1836" t="s">
        <v>20</v>
      </c>
      <c r="P1836">
        <v>0.8</v>
      </c>
      <c r="Q1836">
        <v>600</v>
      </c>
      <c r="R1836">
        <v>81</v>
      </c>
      <c r="S1836" t="s">
        <v>78</v>
      </c>
      <c r="T1836" t="s">
        <v>30</v>
      </c>
      <c r="U1836" t="s">
        <v>5825</v>
      </c>
      <c r="V1836" t="s">
        <v>36</v>
      </c>
      <c r="W1836" t="s">
        <v>82</v>
      </c>
      <c r="X1836">
        <v>4</v>
      </c>
    </row>
    <row r="1837" spans="2:24">
      <c r="B1837" t="s">
        <v>1995</v>
      </c>
      <c r="C1837" t="s">
        <v>160</v>
      </c>
      <c r="D1837" t="s">
        <v>55</v>
      </c>
      <c r="E1837" t="s">
        <v>3549</v>
      </c>
      <c r="F1837" t="s">
        <v>159</v>
      </c>
      <c r="G1837" t="s">
        <v>93</v>
      </c>
      <c r="H1837">
        <v>19</v>
      </c>
      <c r="I1837" t="s">
        <v>3550</v>
      </c>
      <c r="J1837" t="s">
        <v>79</v>
      </c>
      <c r="K1837" t="s">
        <v>42</v>
      </c>
      <c r="L1837" t="s">
        <v>91</v>
      </c>
      <c r="M1837" t="s">
        <v>92</v>
      </c>
      <c r="N1837" t="s">
        <v>81</v>
      </c>
      <c r="O1837" t="s">
        <v>20</v>
      </c>
      <c r="P1837">
        <v>0.8</v>
      </c>
      <c r="Q1837">
        <v>600</v>
      </c>
      <c r="R1837">
        <v>81</v>
      </c>
      <c r="S1837" t="s">
        <v>78</v>
      </c>
      <c r="T1837" t="s">
        <v>30</v>
      </c>
      <c r="U1837" t="s">
        <v>5826</v>
      </c>
      <c r="V1837" t="s">
        <v>36</v>
      </c>
      <c r="W1837" t="s">
        <v>82</v>
      </c>
      <c r="X1837">
        <v>4</v>
      </c>
    </row>
    <row r="1838" spans="2:24">
      <c r="B1838" t="s">
        <v>1996</v>
      </c>
      <c r="C1838" t="s">
        <v>160</v>
      </c>
      <c r="D1838" t="s">
        <v>55</v>
      </c>
      <c r="E1838" t="s">
        <v>3549</v>
      </c>
      <c r="F1838" t="s">
        <v>159</v>
      </c>
      <c r="G1838" t="s">
        <v>93</v>
      </c>
      <c r="H1838">
        <v>19</v>
      </c>
      <c r="I1838" t="s">
        <v>3550</v>
      </c>
      <c r="J1838" t="s">
        <v>30</v>
      </c>
      <c r="K1838" t="s">
        <v>42</v>
      </c>
      <c r="L1838" t="s">
        <v>91</v>
      </c>
      <c r="M1838" t="s">
        <v>92</v>
      </c>
      <c r="N1838" t="s">
        <v>81</v>
      </c>
      <c r="O1838" t="s">
        <v>20</v>
      </c>
      <c r="P1838">
        <v>0.8</v>
      </c>
      <c r="Q1838">
        <v>600</v>
      </c>
      <c r="R1838">
        <v>81</v>
      </c>
      <c r="S1838" t="s">
        <v>78</v>
      </c>
      <c r="T1838" t="s">
        <v>30</v>
      </c>
      <c r="U1838" t="s">
        <v>5827</v>
      </c>
      <c r="V1838" t="s">
        <v>36</v>
      </c>
      <c r="W1838" t="s">
        <v>82</v>
      </c>
      <c r="X1838">
        <v>4</v>
      </c>
    </row>
    <row r="1839" spans="2:24">
      <c r="B1839" t="s">
        <v>1997</v>
      </c>
      <c r="C1839" t="s">
        <v>160</v>
      </c>
      <c r="D1839" t="s">
        <v>41</v>
      </c>
      <c r="E1839" t="s">
        <v>3549</v>
      </c>
      <c r="F1839" t="s">
        <v>159</v>
      </c>
      <c r="G1839" t="s">
        <v>93</v>
      </c>
      <c r="H1839">
        <v>24</v>
      </c>
      <c r="I1839" t="s">
        <v>3550</v>
      </c>
      <c r="J1839" t="s">
        <v>63</v>
      </c>
      <c r="K1839" t="s">
        <v>43</v>
      </c>
      <c r="L1839" t="s">
        <v>91</v>
      </c>
      <c r="M1839" t="s">
        <v>92</v>
      </c>
      <c r="N1839" t="s">
        <v>81</v>
      </c>
      <c r="O1839" t="s">
        <v>3552</v>
      </c>
      <c r="P1839">
        <v>1.7</v>
      </c>
      <c r="Q1839">
        <v>800</v>
      </c>
      <c r="R1839">
        <v>78</v>
      </c>
      <c r="S1839" t="s">
        <v>78</v>
      </c>
      <c r="T1839" t="s">
        <v>30</v>
      </c>
      <c r="U1839" t="s">
        <v>5828</v>
      </c>
      <c r="V1839" t="s">
        <v>36</v>
      </c>
      <c r="W1839" t="s">
        <v>82</v>
      </c>
      <c r="X1839">
        <v>4</v>
      </c>
    </row>
    <row r="1840" spans="2:24">
      <c r="B1840" t="s">
        <v>1998</v>
      </c>
      <c r="C1840" t="s">
        <v>160</v>
      </c>
      <c r="D1840" t="s">
        <v>41</v>
      </c>
      <c r="E1840" t="s">
        <v>3549</v>
      </c>
      <c r="F1840" t="s">
        <v>159</v>
      </c>
      <c r="G1840" t="s">
        <v>93</v>
      </c>
      <c r="H1840">
        <v>24</v>
      </c>
      <c r="I1840" t="s">
        <v>3550</v>
      </c>
      <c r="J1840" t="s">
        <v>28</v>
      </c>
      <c r="K1840" t="s">
        <v>43</v>
      </c>
      <c r="L1840" t="s">
        <v>91</v>
      </c>
      <c r="M1840" t="s">
        <v>92</v>
      </c>
      <c r="N1840" t="s">
        <v>81</v>
      </c>
      <c r="O1840" t="s">
        <v>3552</v>
      </c>
      <c r="P1840">
        <v>1.7</v>
      </c>
      <c r="Q1840">
        <v>800</v>
      </c>
      <c r="R1840">
        <v>78</v>
      </c>
      <c r="S1840" t="s">
        <v>78</v>
      </c>
      <c r="T1840" t="s">
        <v>30</v>
      </c>
      <c r="U1840" t="s">
        <v>5829</v>
      </c>
      <c r="V1840" t="s">
        <v>36</v>
      </c>
      <c r="W1840" t="s">
        <v>82</v>
      </c>
      <c r="X1840">
        <v>4</v>
      </c>
    </row>
    <row r="1841" spans="2:24">
      <c r="B1841" t="s">
        <v>1999</v>
      </c>
      <c r="C1841" t="s">
        <v>160</v>
      </c>
      <c r="D1841" t="s">
        <v>41</v>
      </c>
      <c r="E1841" t="s">
        <v>3549</v>
      </c>
      <c r="F1841" t="s">
        <v>159</v>
      </c>
      <c r="G1841" t="s">
        <v>93</v>
      </c>
      <c r="H1841">
        <v>24</v>
      </c>
      <c r="I1841" t="s">
        <v>3550</v>
      </c>
      <c r="J1841" t="s">
        <v>79</v>
      </c>
      <c r="K1841" t="s">
        <v>43</v>
      </c>
      <c r="L1841" t="s">
        <v>91</v>
      </c>
      <c r="M1841" t="s">
        <v>92</v>
      </c>
      <c r="N1841" t="s">
        <v>81</v>
      </c>
      <c r="O1841" t="s">
        <v>3552</v>
      </c>
      <c r="P1841">
        <v>1.7</v>
      </c>
      <c r="Q1841">
        <v>800</v>
      </c>
      <c r="R1841">
        <v>78</v>
      </c>
      <c r="S1841" t="s">
        <v>78</v>
      </c>
      <c r="T1841" t="s">
        <v>30</v>
      </c>
      <c r="U1841" t="s">
        <v>5830</v>
      </c>
      <c r="V1841" t="s">
        <v>36</v>
      </c>
      <c r="W1841" t="s">
        <v>82</v>
      </c>
      <c r="X1841">
        <v>4</v>
      </c>
    </row>
    <row r="1842" spans="2:24">
      <c r="B1842" t="s">
        <v>2000</v>
      </c>
      <c r="C1842" t="s">
        <v>160</v>
      </c>
      <c r="D1842" t="s">
        <v>41</v>
      </c>
      <c r="E1842" t="s">
        <v>3549</v>
      </c>
      <c r="F1842" t="s">
        <v>159</v>
      </c>
      <c r="G1842" t="s">
        <v>93</v>
      </c>
      <c r="H1842">
        <v>24</v>
      </c>
      <c r="I1842" t="s">
        <v>3550</v>
      </c>
      <c r="J1842" t="s">
        <v>30</v>
      </c>
      <c r="K1842" t="s">
        <v>43</v>
      </c>
      <c r="L1842" t="s">
        <v>91</v>
      </c>
      <c r="M1842" t="s">
        <v>92</v>
      </c>
      <c r="N1842" t="s">
        <v>81</v>
      </c>
      <c r="O1842" t="s">
        <v>3552</v>
      </c>
      <c r="P1842">
        <v>1.7</v>
      </c>
      <c r="Q1842">
        <v>800</v>
      </c>
      <c r="R1842">
        <v>78</v>
      </c>
      <c r="S1842" t="s">
        <v>78</v>
      </c>
      <c r="T1842" t="s">
        <v>30</v>
      </c>
      <c r="U1842" t="s">
        <v>5831</v>
      </c>
      <c r="V1842" t="s">
        <v>36</v>
      </c>
      <c r="W1842" t="s">
        <v>82</v>
      </c>
      <c r="X1842">
        <v>4</v>
      </c>
    </row>
    <row r="1843" spans="2:24">
      <c r="B1843" t="s">
        <v>2001</v>
      </c>
      <c r="C1843" t="s">
        <v>160</v>
      </c>
      <c r="D1843" t="s">
        <v>55</v>
      </c>
      <c r="E1843" t="s">
        <v>3549</v>
      </c>
      <c r="F1843" t="s">
        <v>159</v>
      </c>
      <c r="G1843" t="s">
        <v>93</v>
      </c>
      <c r="H1843">
        <v>25</v>
      </c>
      <c r="I1843" t="s">
        <v>3550</v>
      </c>
      <c r="J1843" t="s">
        <v>63</v>
      </c>
      <c r="K1843" t="s">
        <v>42</v>
      </c>
      <c r="L1843" t="s">
        <v>91</v>
      </c>
      <c r="M1843" t="s">
        <v>92</v>
      </c>
      <c r="N1843" t="s">
        <v>81</v>
      </c>
      <c r="O1843" t="s">
        <v>20</v>
      </c>
      <c r="P1843">
        <v>1.7</v>
      </c>
      <c r="Q1843">
        <v>800</v>
      </c>
      <c r="R1843">
        <v>81</v>
      </c>
      <c r="S1843" t="s">
        <v>78</v>
      </c>
      <c r="T1843" t="s">
        <v>30</v>
      </c>
      <c r="U1843" t="s">
        <v>5832</v>
      </c>
      <c r="V1843" t="s">
        <v>36</v>
      </c>
      <c r="W1843" t="s">
        <v>82</v>
      </c>
      <c r="X1843">
        <v>4</v>
      </c>
    </row>
    <row r="1844" spans="2:24">
      <c r="B1844" t="s">
        <v>2002</v>
      </c>
      <c r="C1844" t="s">
        <v>160</v>
      </c>
      <c r="D1844" t="s">
        <v>55</v>
      </c>
      <c r="E1844" t="s">
        <v>3549</v>
      </c>
      <c r="F1844" t="s">
        <v>159</v>
      </c>
      <c r="G1844" t="s">
        <v>93</v>
      </c>
      <c r="H1844">
        <v>25</v>
      </c>
      <c r="I1844" t="s">
        <v>3550</v>
      </c>
      <c r="J1844" t="s">
        <v>28</v>
      </c>
      <c r="K1844" t="s">
        <v>42</v>
      </c>
      <c r="L1844" t="s">
        <v>91</v>
      </c>
      <c r="M1844" t="s">
        <v>92</v>
      </c>
      <c r="N1844" t="s">
        <v>81</v>
      </c>
      <c r="O1844" t="s">
        <v>20</v>
      </c>
      <c r="P1844">
        <v>1.7</v>
      </c>
      <c r="Q1844">
        <v>800</v>
      </c>
      <c r="R1844">
        <v>81</v>
      </c>
      <c r="S1844" t="s">
        <v>78</v>
      </c>
      <c r="T1844" t="s">
        <v>30</v>
      </c>
      <c r="U1844" t="s">
        <v>5833</v>
      </c>
      <c r="V1844" t="s">
        <v>36</v>
      </c>
      <c r="W1844" t="s">
        <v>82</v>
      </c>
      <c r="X1844">
        <v>4</v>
      </c>
    </row>
    <row r="1845" spans="2:24">
      <c r="B1845" t="s">
        <v>2003</v>
      </c>
      <c r="C1845" t="s">
        <v>160</v>
      </c>
      <c r="D1845" t="s">
        <v>55</v>
      </c>
      <c r="E1845" t="s">
        <v>3549</v>
      </c>
      <c r="F1845" t="s">
        <v>159</v>
      </c>
      <c r="G1845" t="s">
        <v>93</v>
      </c>
      <c r="H1845">
        <v>25</v>
      </c>
      <c r="I1845" t="s">
        <v>3550</v>
      </c>
      <c r="J1845" t="s">
        <v>79</v>
      </c>
      <c r="K1845" t="s">
        <v>42</v>
      </c>
      <c r="L1845" t="s">
        <v>91</v>
      </c>
      <c r="M1845" t="s">
        <v>92</v>
      </c>
      <c r="N1845" t="s">
        <v>81</v>
      </c>
      <c r="O1845" t="s">
        <v>20</v>
      </c>
      <c r="P1845">
        <v>1.7</v>
      </c>
      <c r="Q1845">
        <v>800</v>
      </c>
      <c r="R1845">
        <v>81</v>
      </c>
      <c r="S1845" t="s">
        <v>78</v>
      </c>
      <c r="T1845" t="s">
        <v>30</v>
      </c>
      <c r="U1845" t="s">
        <v>5834</v>
      </c>
      <c r="V1845" t="s">
        <v>36</v>
      </c>
      <c r="W1845" t="s">
        <v>82</v>
      </c>
      <c r="X1845">
        <v>4</v>
      </c>
    </row>
    <row r="1846" spans="2:24">
      <c r="B1846" t="s">
        <v>2004</v>
      </c>
      <c r="C1846" t="s">
        <v>160</v>
      </c>
      <c r="D1846" t="s">
        <v>55</v>
      </c>
      <c r="E1846" t="s">
        <v>3549</v>
      </c>
      <c r="F1846" t="s">
        <v>159</v>
      </c>
      <c r="G1846" t="s">
        <v>93</v>
      </c>
      <c r="H1846">
        <v>25</v>
      </c>
      <c r="I1846" t="s">
        <v>3550</v>
      </c>
      <c r="J1846" t="s">
        <v>30</v>
      </c>
      <c r="K1846" t="s">
        <v>42</v>
      </c>
      <c r="L1846" t="s">
        <v>91</v>
      </c>
      <c r="M1846" t="s">
        <v>92</v>
      </c>
      <c r="N1846" t="s">
        <v>81</v>
      </c>
      <c r="O1846" t="s">
        <v>20</v>
      </c>
      <c r="P1846">
        <v>1.7</v>
      </c>
      <c r="Q1846">
        <v>800</v>
      </c>
      <c r="R1846">
        <v>81</v>
      </c>
      <c r="S1846" t="s">
        <v>78</v>
      </c>
      <c r="T1846" t="s">
        <v>30</v>
      </c>
      <c r="U1846" t="s">
        <v>5835</v>
      </c>
      <c r="V1846" t="s">
        <v>36</v>
      </c>
      <c r="W1846" t="s">
        <v>82</v>
      </c>
      <c r="X1846">
        <v>4</v>
      </c>
    </row>
    <row r="1847" spans="2:24">
      <c r="B1847" t="s">
        <v>2005</v>
      </c>
      <c r="C1847" t="s">
        <v>160</v>
      </c>
      <c r="D1847" t="s">
        <v>41</v>
      </c>
      <c r="E1847" t="s">
        <v>3549</v>
      </c>
      <c r="F1847" t="s">
        <v>159</v>
      </c>
      <c r="G1847" t="s">
        <v>93</v>
      </c>
      <c r="H1847">
        <v>30</v>
      </c>
      <c r="I1847" t="s">
        <v>3550</v>
      </c>
      <c r="J1847" t="s">
        <v>63</v>
      </c>
      <c r="K1847" t="s">
        <v>43</v>
      </c>
      <c r="L1847" t="s">
        <v>91</v>
      </c>
      <c r="M1847" t="s">
        <v>92</v>
      </c>
      <c r="N1847" t="s">
        <v>81</v>
      </c>
      <c r="O1847" t="s">
        <v>20</v>
      </c>
      <c r="P1847">
        <v>2</v>
      </c>
      <c r="Q1847">
        <v>1000</v>
      </c>
      <c r="R1847">
        <v>81</v>
      </c>
      <c r="S1847" t="s">
        <v>78</v>
      </c>
      <c r="T1847" t="s">
        <v>30</v>
      </c>
      <c r="U1847" t="s">
        <v>5836</v>
      </c>
      <c r="V1847" t="s">
        <v>36</v>
      </c>
      <c r="W1847" t="s">
        <v>82</v>
      </c>
      <c r="X1847">
        <v>4</v>
      </c>
    </row>
    <row r="1848" spans="2:24">
      <c r="B1848" t="s">
        <v>2006</v>
      </c>
      <c r="C1848" t="s">
        <v>160</v>
      </c>
      <c r="D1848" t="s">
        <v>41</v>
      </c>
      <c r="E1848" t="s">
        <v>3549</v>
      </c>
      <c r="F1848" t="s">
        <v>159</v>
      </c>
      <c r="G1848" t="s">
        <v>93</v>
      </c>
      <c r="H1848">
        <v>30</v>
      </c>
      <c r="I1848" t="s">
        <v>3550</v>
      </c>
      <c r="J1848" t="s">
        <v>28</v>
      </c>
      <c r="K1848" t="s">
        <v>43</v>
      </c>
      <c r="L1848" t="s">
        <v>91</v>
      </c>
      <c r="M1848" t="s">
        <v>92</v>
      </c>
      <c r="N1848" t="s">
        <v>81</v>
      </c>
      <c r="O1848" t="s">
        <v>20</v>
      </c>
      <c r="P1848">
        <v>2</v>
      </c>
      <c r="Q1848">
        <v>1000</v>
      </c>
      <c r="R1848">
        <v>81</v>
      </c>
      <c r="S1848" t="s">
        <v>78</v>
      </c>
      <c r="T1848" t="s">
        <v>30</v>
      </c>
      <c r="U1848" t="s">
        <v>5837</v>
      </c>
      <c r="V1848" t="s">
        <v>36</v>
      </c>
      <c r="W1848" t="s">
        <v>82</v>
      </c>
      <c r="X1848">
        <v>4</v>
      </c>
    </row>
    <row r="1849" spans="2:24">
      <c r="B1849" t="s">
        <v>2007</v>
      </c>
      <c r="C1849" t="s">
        <v>160</v>
      </c>
      <c r="D1849" t="s">
        <v>41</v>
      </c>
      <c r="E1849" t="s">
        <v>3549</v>
      </c>
      <c r="F1849" t="s">
        <v>159</v>
      </c>
      <c r="G1849" t="s">
        <v>93</v>
      </c>
      <c r="H1849">
        <v>30</v>
      </c>
      <c r="I1849" t="s">
        <v>3550</v>
      </c>
      <c r="J1849" t="s">
        <v>79</v>
      </c>
      <c r="K1849" t="s">
        <v>43</v>
      </c>
      <c r="L1849" t="s">
        <v>91</v>
      </c>
      <c r="M1849" t="s">
        <v>92</v>
      </c>
      <c r="N1849" t="s">
        <v>81</v>
      </c>
      <c r="O1849" t="s">
        <v>20</v>
      </c>
      <c r="P1849">
        <v>2</v>
      </c>
      <c r="Q1849">
        <v>1000</v>
      </c>
      <c r="R1849">
        <v>81</v>
      </c>
      <c r="S1849" t="s">
        <v>78</v>
      </c>
      <c r="T1849" t="s">
        <v>30</v>
      </c>
      <c r="U1849" t="s">
        <v>5838</v>
      </c>
      <c r="V1849" t="s">
        <v>36</v>
      </c>
      <c r="W1849" t="s">
        <v>82</v>
      </c>
      <c r="X1849">
        <v>4</v>
      </c>
    </row>
    <row r="1850" spans="2:24">
      <c r="B1850" t="s">
        <v>2008</v>
      </c>
      <c r="C1850" t="s">
        <v>160</v>
      </c>
      <c r="D1850" t="s">
        <v>41</v>
      </c>
      <c r="E1850" t="s">
        <v>3549</v>
      </c>
      <c r="F1850" t="s">
        <v>159</v>
      </c>
      <c r="G1850" t="s">
        <v>93</v>
      </c>
      <c r="H1850">
        <v>30</v>
      </c>
      <c r="I1850" t="s">
        <v>3550</v>
      </c>
      <c r="J1850" t="s">
        <v>30</v>
      </c>
      <c r="K1850" t="s">
        <v>43</v>
      </c>
      <c r="L1850" t="s">
        <v>91</v>
      </c>
      <c r="M1850" t="s">
        <v>92</v>
      </c>
      <c r="N1850" t="s">
        <v>81</v>
      </c>
      <c r="O1850" t="s">
        <v>20</v>
      </c>
      <c r="P1850">
        <v>2</v>
      </c>
      <c r="Q1850">
        <v>1000</v>
      </c>
      <c r="R1850">
        <v>81</v>
      </c>
      <c r="S1850" t="s">
        <v>78</v>
      </c>
      <c r="T1850" t="s">
        <v>30</v>
      </c>
      <c r="U1850" t="s">
        <v>5839</v>
      </c>
      <c r="V1850" t="s">
        <v>36</v>
      </c>
      <c r="W1850" t="s">
        <v>82</v>
      </c>
      <c r="X1850">
        <v>4</v>
      </c>
    </row>
    <row r="1851" spans="2:24">
      <c r="B1851" t="s">
        <v>2009</v>
      </c>
      <c r="C1851" t="s">
        <v>160</v>
      </c>
      <c r="D1851" t="s">
        <v>55</v>
      </c>
      <c r="E1851" t="s">
        <v>3549</v>
      </c>
      <c r="F1851" t="s">
        <v>159</v>
      </c>
      <c r="G1851" t="s">
        <v>93</v>
      </c>
      <c r="H1851">
        <v>31</v>
      </c>
      <c r="I1851" t="s">
        <v>3550</v>
      </c>
      <c r="J1851" t="s">
        <v>63</v>
      </c>
      <c r="K1851" t="s">
        <v>42</v>
      </c>
      <c r="L1851" t="s">
        <v>91</v>
      </c>
      <c r="M1851" t="s">
        <v>92</v>
      </c>
      <c r="N1851" t="s">
        <v>81</v>
      </c>
      <c r="O1851" t="s">
        <v>20</v>
      </c>
      <c r="P1851">
        <v>2.2000000000000002</v>
      </c>
      <c r="Q1851">
        <v>1000</v>
      </c>
      <c r="R1851">
        <v>84</v>
      </c>
      <c r="S1851" t="s">
        <v>78</v>
      </c>
      <c r="T1851" t="s">
        <v>30</v>
      </c>
      <c r="U1851" t="s">
        <v>5840</v>
      </c>
      <c r="V1851" t="s">
        <v>36</v>
      </c>
      <c r="W1851" t="s">
        <v>82</v>
      </c>
      <c r="X1851">
        <v>4</v>
      </c>
    </row>
    <row r="1852" spans="2:24">
      <c r="B1852" t="s">
        <v>2010</v>
      </c>
      <c r="C1852" t="s">
        <v>160</v>
      </c>
      <c r="D1852" t="s">
        <v>55</v>
      </c>
      <c r="E1852" t="s">
        <v>3549</v>
      </c>
      <c r="F1852" t="s">
        <v>159</v>
      </c>
      <c r="G1852" t="s">
        <v>93</v>
      </c>
      <c r="H1852">
        <v>31</v>
      </c>
      <c r="I1852" t="s">
        <v>3550</v>
      </c>
      <c r="J1852" t="s">
        <v>28</v>
      </c>
      <c r="K1852" t="s">
        <v>42</v>
      </c>
      <c r="L1852" t="s">
        <v>91</v>
      </c>
      <c r="M1852" t="s">
        <v>92</v>
      </c>
      <c r="N1852" t="s">
        <v>81</v>
      </c>
      <c r="O1852" t="s">
        <v>20</v>
      </c>
      <c r="P1852">
        <v>2.2000000000000002</v>
      </c>
      <c r="Q1852">
        <v>1000</v>
      </c>
      <c r="R1852">
        <v>84</v>
      </c>
      <c r="S1852" t="s">
        <v>78</v>
      </c>
      <c r="T1852" t="s">
        <v>30</v>
      </c>
      <c r="U1852" t="s">
        <v>5841</v>
      </c>
      <c r="V1852" t="s">
        <v>36</v>
      </c>
      <c r="W1852" t="s">
        <v>82</v>
      </c>
      <c r="X1852">
        <v>4</v>
      </c>
    </row>
    <row r="1853" spans="2:24">
      <c r="B1853" t="s">
        <v>2011</v>
      </c>
      <c r="C1853" t="s">
        <v>160</v>
      </c>
      <c r="D1853" t="s">
        <v>55</v>
      </c>
      <c r="E1853" t="s">
        <v>3549</v>
      </c>
      <c r="F1853" t="s">
        <v>159</v>
      </c>
      <c r="G1853" t="s">
        <v>93</v>
      </c>
      <c r="H1853">
        <v>31</v>
      </c>
      <c r="I1853" t="s">
        <v>3550</v>
      </c>
      <c r="J1853" t="s">
        <v>79</v>
      </c>
      <c r="K1853" t="s">
        <v>42</v>
      </c>
      <c r="L1853" t="s">
        <v>91</v>
      </c>
      <c r="M1853" t="s">
        <v>92</v>
      </c>
      <c r="N1853" t="s">
        <v>81</v>
      </c>
      <c r="O1853" t="s">
        <v>20</v>
      </c>
      <c r="P1853">
        <v>2.2000000000000002</v>
      </c>
      <c r="Q1853">
        <v>1000</v>
      </c>
      <c r="R1853">
        <v>84</v>
      </c>
      <c r="S1853" t="s">
        <v>78</v>
      </c>
      <c r="T1853" t="s">
        <v>30</v>
      </c>
      <c r="U1853" t="s">
        <v>5842</v>
      </c>
      <c r="V1853" t="s">
        <v>36</v>
      </c>
      <c r="W1853" t="s">
        <v>82</v>
      </c>
      <c r="X1853">
        <v>4</v>
      </c>
    </row>
    <row r="1854" spans="2:24">
      <c r="B1854" t="s">
        <v>2012</v>
      </c>
      <c r="C1854" t="s">
        <v>160</v>
      </c>
      <c r="D1854" t="s">
        <v>55</v>
      </c>
      <c r="E1854" t="s">
        <v>3549</v>
      </c>
      <c r="F1854" t="s">
        <v>159</v>
      </c>
      <c r="G1854" t="s">
        <v>93</v>
      </c>
      <c r="H1854">
        <v>31</v>
      </c>
      <c r="I1854" t="s">
        <v>3550</v>
      </c>
      <c r="J1854" t="s">
        <v>30</v>
      </c>
      <c r="K1854" t="s">
        <v>42</v>
      </c>
      <c r="L1854" t="s">
        <v>91</v>
      </c>
      <c r="M1854" t="s">
        <v>92</v>
      </c>
      <c r="N1854" t="s">
        <v>81</v>
      </c>
      <c r="O1854" t="s">
        <v>20</v>
      </c>
      <c r="P1854">
        <v>2.2000000000000002</v>
      </c>
      <c r="Q1854">
        <v>1000</v>
      </c>
      <c r="R1854">
        <v>84</v>
      </c>
      <c r="S1854" t="s">
        <v>78</v>
      </c>
      <c r="T1854" t="s">
        <v>30</v>
      </c>
      <c r="U1854" t="s">
        <v>5843</v>
      </c>
      <c r="V1854" t="s">
        <v>36</v>
      </c>
      <c r="W1854" t="s">
        <v>82</v>
      </c>
      <c r="X1854">
        <v>4</v>
      </c>
    </row>
    <row r="1855" spans="2:24">
      <c r="B1855" t="s">
        <v>2013</v>
      </c>
      <c r="C1855" t="s">
        <v>160</v>
      </c>
      <c r="D1855" t="s">
        <v>41</v>
      </c>
      <c r="E1855" t="s">
        <v>3549</v>
      </c>
      <c r="F1855" t="s">
        <v>159</v>
      </c>
      <c r="G1855" t="s">
        <v>93</v>
      </c>
      <c r="H1855">
        <v>36</v>
      </c>
      <c r="I1855" t="s">
        <v>3550</v>
      </c>
      <c r="J1855" t="s">
        <v>63</v>
      </c>
      <c r="K1855" t="s">
        <v>43</v>
      </c>
      <c r="L1855" t="s">
        <v>91</v>
      </c>
      <c r="M1855" t="s">
        <v>92</v>
      </c>
      <c r="N1855" t="s">
        <v>81</v>
      </c>
      <c r="O1855" t="s">
        <v>20</v>
      </c>
      <c r="P1855">
        <v>2</v>
      </c>
      <c r="Q1855">
        <v>1200</v>
      </c>
      <c r="R1855">
        <v>81</v>
      </c>
      <c r="S1855" t="s">
        <v>78</v>
      </c>
      <c r="T1855" t="s">
        <v>30</v>
      </c>
      <c r="U1855" t="s">
        <v>5844</v>
      </c>
      <c r="V1855" t="s">
        <v>36</v>
      </c>
      <c r="W1855" t="s">
        <v>82</v>
      </c>
      <c r="X1855">
        <v>4</v>
      </c>
    </row>
    <row r="1856" spans="2:24">
      <c r="B1856" t="s">
        <v>2014</v>
      </c>
      <c r="C1856" t="s">
        <v>160</v>
      </c>
      <c r="D1856" t="s">
        <v>41</v>
      </c>
      <c r="E1856" t="s">
        <v>3549</v>
      </c>
      <c r="F1856" t="s">
        <v>159</v>
      </c>
      <c r="G1856" t="s">
        <v>93</v>
      </c>
      <c r="H1856">
        <v>36</v>
      </c>
      <c r="I1856" t="s">
        <v>3550</v>
      </c>
      <c r="J1856" t="s">
        <v>28</v>
      </c>
      <c r="K1856" t="s">
        <v>43</v>
      </c>
      <c r="L1856" t="s">
        <v>91</v>
      </c>
      <c r="M1856" t="s">
        <v>92</v>
      </c>
      <c r="N1856" t="s">
        <v>81</v>
      </c>
      <c r="O1856" t="s">
        <v>20</v>
      </c>
      <c r="P1856">
        <v>2</v>
      </c>
      <c r="Q1856">
        <v>1200</v>
      </c>
      <c r="R1856">
        <v>81</v>
      </c>
      <c r="S1856" t="s">
        <v>78</v>
      </c>
      <c r="T1856" t="s">
        <v>30</v>
      </c>
      <c r="U1856" t="s">
        <v>5845</v>
      </c>
      <c r="V1856" t="s">
        <v>36</v>
      </c>
      <c r="W1856" t="s">
        <v>82</v>
      </c>
      <c r="X1856">
        <v>4</v>
      </c>
    </row>
    <row r="1857" spans="2:24">
      <c r="B1857" t="s">
        <v>2015</v>
      </c>
      <c r="C1857" t="s">
        <v>160</v>
      </c>
      <c r="D1857" t="s">
        <v>41</v>
      </c>
      <c r="E1857" t="s">
        <v>3549</v>
      </c>
      <c r="F1857" t="s">
        <v>159</v>
      </c>
      <c r="G1857" t="s">
        <v>93</v>
      </c>
      <c r="H1857">
        <v>36</v>
      </c>
      <c r="I1857" t="s">
        <v>3550</v>
      </c>
      <c r="J1857" t="s">
        <v>79</v>
      </c>
      <c r="K1857" t="s">
        <v>43</v>
      </c>
      <c r="L1857" t="s">
        <v>91</v>
      </c>
      <c r="M1857" t="s">
        <v>92</v>
      </c>
      <c r="N1857" t="s">
        <v>81</v>
      </c>
      <c r="O1857" t="s">
        <v>20</v>
      </c>
      <c r="P1857">
        <v>2</v>
      </c>
      <c r="Q1857">
        <v>1200</v>
      </c>
      <c r="R1857">
        <v>81</v>
      </c>
      <c r="S1857" t="s">
        <v>78</v>
      </c>
      <c r="T1857" t="s">
        <v>30</v>
      </c>
      <c r="U1857" t="s">
        <v>5846</v>
      </c>
      <c r="V1857" t="s">
        <v>36</v>
      </c>
      <c r="W1857" t="s">
        <v>82</v>
      </c>
      <c r="X1857">
        <v>4</v>
      </c>
    </row>
    <row r="1858" spans="2:24">
      <c r="B1858" t="s">
        <v>2016</v>
      </c>
      <c r="C1858" t="s">
        <v>160</v>
      </c>
      <c r="D1858" t="s">
        <v>41</v>
      </c>
      <c r="E1858" t="s">
        <v>3549</v>
      </c>
      <c r="F1858" t="s">
        <v>159</v>
      </c>
      <c r="G1858" t="s">
        <v>93</v>
      </c>
      <c r="H1858">
        <v>36</v>
      </c>
      <c r="I1858" t="s">
        <v>3550</v>
      </c>
      <c r="J1858" t="s">
        <v>30</v>
      </c>
      <c r="K1858" t="s">
        <v>43</v>
      </c>
      <c r="L1858" t="s">
        <v>91</v>
      </c>
      <c r="M1858" t="s">
        <v>92</v>
      </c>
      <c r="N1858" t="s">
        <v>81</v>
      </c>
      <c r="O1858" t="s">
        <v>20</v>
      </c>
      <c r="P1858">
        <v>2</v>
      </c>
      <c r="Q1858">
        <v>1200</v>
      </c>
      <c r="R1858">
        <v>81</v>
      </c>
      <c r="S1858" t="s">
        <v>78</v>
      </c>
      <c r="T1858" t="s">
        <v>30</v>
      </c>
      <c r="U1858" t="s">
        <v>5847</v>
      </c>
      <c r="V1858" t="s">
        <v>36</v>
      </c>
      <c r="W1858" t="s">
        <v>82</v>
      </c>
      <c r="X1858">
        <v>4</v>
      </c>
    </row>
    <row r="1859" spans="2:24">
      <c r="B1859" t="s">
        <v>2017</v>
      </c>
      <c r="C1859" t="s">
        <v>160</v>
      </c>
      <c r="D1859" t="s">
        <v>55</v>
      </c>
      <c r="E1859" t="s">
        <v>3549</v>
      </c>
      <c r="F1859" t="s">
        <v>159</v>
      </c>
      <c r="G1859" t="s">
        <v>93</v>
      </c>
      <c r="H1859">
        <v>37</v>
      </c>
      <c r="I1859" t="s">
        <v>3550</v>
      </c>
      <c r="J1859" t="s">
        <v>63</v>
      </c>
      <c r="K1859" t="s">
        <v>42</v>
      </c>
      <c r="L1859" t="s">
        <v>91</v>
      </c>
      <c r="M1859" t="s">
        <v>92</v>
      </c>
      <c r="N1859" t="s">
        <v>81</v>
      </c>
      <c r="O1859" t="s">
        <v>35</v>
      </c>
      <c r="P1859">
        <v>2.9</v>
      </c>
      <c r="Q1859">
        <v>1200</v>
      </c>
      <c r="R1859">
        <v>84</v>
      </c>
      <c r="S1859" t="s">
        <v>78</v>
      </c>
      <c r="T1859" t="s">
        <v>30</v>
      </c>
      <c r="U1859" t="s">
        <v>5848</v>
      </c>
      <c r="V1859" t="s">
        <v>36</v>
      </c>
      <c r="W1859" t="s">
        <v>82</v>
      </c>
      <c r="X1859">
        <v>4</v>
      </c>
    </row>
    <row r="1860" spans="2:24">
      <c r="B1860" t="s">
        <v>2018</v>
      </c>
      <c r="C1860" t="s">
        <v>160</v>
      </c>
      <c r="D1860" t="s">
        <v>55</v>
      </c>
      <c r="E1860" t="s">
        <v>3549</v>
      </c>
      <c r="F1860" t="s">
        <v>159</v>
      </c>
      <c r="G1860" t="s">
        <v>93</v>
      </c>
      <c r="H1860">
        <v>37</v>
      </c>
      <c r="I1860" t="s">
        <v>3550</v>
      </c>
      <c r="J1860" t="s">
        <v>28</v>
      </c>
      <c r="K1860" t="s">
        <v>42</v>
      </c>
      <c r="L1860" t="s">
        <v>91</v>
      </c>
      <c r="M1860" t="s">
        <v>92</v>
      </c>
      <c r="N1860" t="s">
        <v>81</v>
      </c>
      <c r="O1860" t="s">
        <v>35</v>
      </c>
      <c r="P1860">
        <v>2.9</v>
      </c>
      <c r="Q1860">
        <v>1200</v>
      </c>
      <c r="R1860">
        <v>84</v>
      </c>
      <c r="S1860" t="s">
        <v>78</v>
      </c>
      <c r="T1860" t="s">
        <v>30</v>
      </c>
      <c r="U1860" t="s">
        <v>5849</v>
      </c>
      <c r="V1860" t="s">
        <v>36</v>
      </c>
      <c r="W1860" t="s">
        <v>82</v>
      </c>
      <c r="X1860">
        <v>4</v>
      </c>
    </row>
    <row r="1861" spans="2:24">
      <c r="B1861" t="s">
        <v>2019</v>
      </c>
      <c r="C1861" t="s">
        <v>160</v>
      </c>
      <c r="D1861" t="s">
        <v>55</v>
      </c>
      <c r="E1861" t="s">
        <v>3549</v>
      </c>
      <c r="F1861" t="s">
        <v>159</v>
      </c>
      <c r="G1861" t="s">
        <v>93</v>
      </c>
      <c r="H1861">
        <v>37</v>
      </c>
      <c r="I1861" t="s">
        <v>3550</v>
      </c>
      <c r="J1861" t="s">
        <v>79</v>
      </c>
      <c r="K1861" t="s">
        <v>42</v>
      </c>
      <c r="L1861" t="s">
        <v>91</v>
      </c>
      <c r="M1861" t="s">
        <v>92</v>
      </c>
      <c r="N1861" t="s">
        <v>81</v>
      </c>
      <c r="O1861" t="s">
        <v>35</v>
      </c>
      <c r="P1861">
        <v>2.9</v>
      </c>
      <c r="Q1861">
        <v>1200</v>
      </c>
      <c r="R1861">
        <v>84</v>
      </c>
      <c r="S1861" t="s">
        <v>78</v>
      </c>
      <c r="T1861" t="s">
        <v>30</v>
      </c>
      <c r="U1861" t="s">
        <v>5850</v>
      </c>
      <c r="V1861" t="s">
        <v>36</v>
      </c>
      <c r="W1861" t="s">
        <v>82</v>
      </c>
      <c r="X1861">
        <v>4</v>
      </c>
    </row>
    <row r="1862" spans="2:24">
      <c r="B1862" t="s">
        <v>2020</v>
      </c>
      <c r="C1862" t="s">
        <v>160</v>
      </c>
      <c r="D1862" t="s">
        <v>55</v>
      </c>
      <c r="E1862" t="s">
        <v>3549</v>
      </c>
      <c r="F1862" t="s">
        <v>159</v>
      </c>
      <c r="G1862" t="s">
        <v>93</v>
      </c>
      <c r="H1862">
        <v>37</v>
      </c>
      <c r="I1862" t="s">
        <v>3550</v>
      </c>
      <c r="J1862" t="s">
        <v>30</v>
      </c>
      <c r="K1862" t="s">
        <v>42</v>
      </c>
      <c r="L1862" t="s">
        <v>91</v>
      </c>
      <c r="M1862" t="s">
        <v>92</v>
      </c>
      <c r="N1862" t="s">
        <v>81</v>
      </c>
      <c r="O1862" t="s">
        <v>35</v>
      </c>
      <c r="P1862">
        <v>2.9</v>
      </c>
      <c r="Q1862">
        <v>1200</v>
      </c>
      <c r="R1862">
        <v>84</v>
      </c>
      <c r="S1862" t="s">
        <v>78</v>
      </c>
      <c r="T1862" t="s">
        <v>30</v>
      </c>
      <c r="U1862" t="s">
        <v>5851</v>
      </c>
      <c r="V1862" t="s">
        <v>36</v>
      </c>
      <c r="W1862" t="s">
        <v>82</v>
      </c>
      <c r="X1862">
        <v>4</v>
      </c>
    </row>
    <row r="1863" spans="2:24">
      <c r="B1863" t="s">
        <v>2021</v>
      </c>
      <c r="C1863" t="s">
        <v>160</v>
      </c>
      <c r="D1863" t="s">
        <v>55</v>
      </c>
      <c r="E1863" t="s">
        <v>3549</v>
      </c>
      <c r="F1863" t="s">
        <v>159</v>
      </c>
      <c r="G1863" t="s">
        <v>93</v>
      </c>
      <c r="H1863">
        <v>39</v>
      </c>
      <c r="I1863" t="s">
        <v>3550</v>
      </c>
      <c r="J1863" t="s">
        <v>63</v>
      </c>
      <c r="K1863" t="s">
        <v>42</v>
      </c>
      <c r="L1863" t="s">
        <v>91</v>
      </c>
      <c r="M1863" t="s">
        <v>92</v>
      </c>
      <c r="N1863" t="s">
        <v>81</v>
      </c>
      <c r="O1863" t="s">
        <v>35</v>
      </c>
      <c r="P1863">
        <v>2.9</v>
      </c>
      <c r="Q1863">
        <v>1200</v>
      </c>
      <c r="R1863">
        <v>87</v>
      </c>
      <c r="S1863" t="s">
        <v>78</v>
      </c>
      <c r="T1863" t="s">
        <v>30</v>
      </c>
      <c r="U1863" t="s">
        <v>5852</v>
      </c>
      <c r="V1863" t="s">
        <v>36</v>
      </c>
      <c r="W1863" t="s">
        <v>82</v>
      </c>
      <c r="X1863">
        <v>4</v>
      </c>
    </row>
    <row r="1864" spans="2:24">
      <c r="B1864" t="s">
        <v>2022</v>
      </c>
      <c r="C1864" t="s">
        <v>160</v>
      </c>
      <c r="D1864" t="s">
        <v>55</v>
      </c>
      <c r="E1864" t="s">
        <v>3549</v>
      </c>
      <c r="F1864" t="s">
        <v>159</v>
      </c>
      <c r="G1864" t="s">
        <v>93</v>
      </c>
      <c r="H1864">
        <v>39</v>
      </c>
      <c r="I1864" t="s">
        <v>3550</v>
      </c>
      <c r="J1864" t="s">
        <v>28</v>
      </c>
      <c r="K1864" t="s">
        <v>42</v>
      </c>
      <c r="L1864" t="s">
        <v>91</v>
      </c>
      <c r="M1864" t="s">
        <v>92</v>
      </c>
      <c r="N1864" t="s">
        <v>81</v>
      </c>
      <c r="O1864" t="s">
        <v>35</v>
      </c>
      <c r="P1864">
        <v>2.9</v>
      </c>
      <c r="Q1864">
        <v>1200</v>
      </c>
      <c r="R1864">
        <v>87</v>
      </c>
      <c r="S1864" t="s">
        <v>78</v>
      </c>
      <c r="T1864" t="s">
        <v>30</v>
      </c>
      <c r="U1864" t="s">
        <v>5853</v>
      </c>
      <c r="V1864" t="s">
        <v>36</v>
      </c>
      <c r="W1864" t="s">
        <v>82</v>
      </c>
      <c r="X1864">
        <v>4</v>
      </c>
    </row>
    <row r="1865" spans="2:24">
      <c r="B1865" t="s">
        <v>2023</v>
      </c>
      <c r="C1865" t="s">
        <v>160</v>
      </c>
      <c r="D1865" t="s">
        <v>55</v>
      </c>
      <c r="E1865" t="s">
        <v>3549</v>
      </c>
      <c r="F1865" t="s">
        <v>159</v>
      </c>
      <c r="G1865" t="s">
        <v>93</v>
      </c>
      <c r="H1865">
        <v>39</v>
      </c>
      <c r="I1865" t="s">
        <v>3550</v>
      </c>
      <c r="J1865" t="s">
        <v>79</v>
      </c>
      <c r="K1865" t="s">
        <v>42</v>
      </c>
      <c r="L1865" t="s">
        <v>91</v>
      </c>
      <c r="M1865" t="s">
        <v>92</v>
      </c>
      <c r="N1865" t="s">
        <v>81</v>
      </c>
      <c r="O1865" t="s">
        <v>35</v>
      </c>
      <c r="P1865">
        <v>2.9</v>
      </c>
      <c r="Q1865">
        <v>1200</v>
      </c>
      <c r="R1865">
        <v>87</v>
      </c>
      <c r="S1865" t="s">
        <v>78</v>
      </c>
      <c r="T1865" t="s">
        <v>30</v>
      </c>
      <c r="U1865" t="s">
        <v>5854</v>
      </c>
      <c r="V1865" t="s">
        <v>36</v>
      </c>
      <c r="W1865" t="s">
        <v>82</v>
      </c>
      <c r="X1865">
        <v>4</v>
      </c>
    </row>
    <row r="1866" spans="2:24">
      <c r="B1866" t="s">
        <v>2024</v>
      </c>
      <c r="C1866" t="s">
        <v>160</v>
      </c>
      <c r="D1866" t="s">
        <v>55</v>
      </c>
      <c r="E1866" t="s">
        <v>3549</v>
      </c>
      <c r="F1866" t="s">
        <v>159</v>
      </c>
      <c r="G1866" t="s">
        <v>93</v>
      </c>
      <c r="H1866">
        <v>39</v>
      </c>
      <c r="I1866" t="s">
        <v>3550</v>
      </c>
      <c r="J1866" t="s">
        <v>30</v>
      </c>
      <c r="K1866" t="s">
        <v>42</v>
      </c>
      <c r="L1866" t="s">
        <v>91</v>
      </c>
      <c r="M1866" t="s">
        <v>92</v>
      </c>
      <c r="N1866" t="s">
        <v>81</v>
      </c>
      <c r="O1866" t="s">
        <v>35</v>
      </c>
      <c r="P1866">
        <v>2.9</v>
      </c>
      <c r="Q1866">
        <v>1200</v>
      </c>
      <c r="R1866">
        <v>87</v>
      </c>
      <c r="S1866" t="s">
        <v>78</v>
      </c>
      <c r="T1866" t="s">
        <v>30</v>
      </c>
      <c r="U1866" t="s">
        <v>5855</v>
      </c>
      <c r="V1866" t="s">
        <v>36</v>
      </c>
      <c r="W1866" t="s">
        <v>82</v>
      </c>
      <c r="X1866">
        <v>4</v>
      </c>
    </row>
    <row r="1867" spans="2:24">
      <c r="B1867" t="s">
        <v>2025</v>
      </c>
      <c r="C1867" t="s">
        <v>160</v>
      </c>
      <c r="D1867" t="s">
        <v>41</v>
      </c>
      <c r="E1867" t="s">
        <v>3549</v>
      </c>
      <c r="F1867" t="s">
        <v>159</v>
      </c>
      <c r="G1867" t="s">
        <v>94</v>
      </c>
      <c r="H1867">
        <v>18</v>
      </c>
      <c r="I1867" t="s">
        <v>3550</v>
      </c>
      <c r="J1867" t="s">
        <v>63</v>
      </c>
      <c r="K1867" t="s">
        <v>43</v>
      </c>
      <c r="L1867" t="s">
        <v>91</v>
      </c>
      <c r="M1867" t="s">
        <v>95</v>
      </c>
      <c r="N1867" t="s">
        <v>81</v>
      </c>
      <c r="O1867" t="s">
        <v>3552</v>
      </c>
      <c r="P1867">
        <v>1.7</v>
      </c>
      <c r="Q1867">
        <v>600</v>
      </c>
      <c r="R1867">
        <v>78</v>
      </c>
      <c r="S1867" t="s">
        <v>78</v>
      </c>
      <c r="T1867" t="s">
        <v>30</v>
      </c>
      <c r="U1867" t="s">
        <v>5856</v>
      </c>
      <c r="V1867" t="s">
        <v>36</v>
      </c>
      <c r="W1867" t="s">
        <v>82</v>
      </c>
      <c r="X1867">
        <v>4</v>
      </c>
    </row>
    <row r="1868" spans="2:24">
      <c r="B1868" t="s">
        <v>2026</v>
      </c>
      <c r="C1868" t="s">
        <v>160</v>
      </c>
      <c r="D1868" t="s">
        <v>41</v>
      </c>
      <c r="E1868" t="s">
        <v>3549</v>
      </c>
      <c r="F1868" t="s">
        <v>159</v>
      </c>
      <c r="G1868" t="s">
        <v>94</v>
      </c>
      <c r="H1868">
        <v>18</v>
      </c>
      <c r="I1868" t="s">
        <v>3550</v>
      </c>
      <c r="J1868" t="s">
        <v>28</v>
      </c>
      <c r="K1868" t="s">
        <v>43</v>
      </c>
      <c r="L1868" t="s">
        <v>91</v>
      </c>
      <c r="M1868" t="s">
        <v>95</v>
      </c>
      <c r="N1868" t="s">
        <v>81</v>
      </c>
      <c r="O1868" t="s">
        <v>3552</v>
      </c>
      <c r="P1868">
        <v>1.7</v>
      </c>
      <c r="Q1868">
        <v>600</v>
      </c>
      <c r="R1868">
        <v>78</v>
      </c>
      <c r="S1868" t="s">
        <v>78</v>
      </c>
      <c r="T1868" t="s">
        <v>30</v>
      </c>
      <c r="U1868" t="s">
        <v>5857</v>
      </c>
      <c r="V1868" t="s">
        <v>36</v>
      </c>
      <c r="W1868" t="s">
        <v>82</v>
      </c>
      <c r="X1868">
        <v>4</v>
      </c>
    </row>
    <row r="1869" spans="2:24">
      <c r="B1869" t="s">
        <v>2027</v>
      </c>
      <c r="C1869" t="s">
        <v>160</v>
      </c>
      <c r="D1869" t="s">
        <v>41</v>
      </c>
      <c r="E1869" t="s">
        <v>3549</v>
      </c>
      <c r="F1869" t="s">
        <v>159</v>
      </c>
      <c r="G1869" t="s">
        <v>94</v>
      </c>
      <c r="H1869">
        <v>18</v>
      </c>
      <c r="I1869" t="s">
        <v>3550</v>
      </c>
      <c r="J1869" t="s">
        <v>79</v>
      </c>
      <c r="K1869" t="s">
        <v>43</v>
      </c>
      <c r="L1869" t="s">
        <v>91</v>
      </c>
      <c r="M1869" t="s">
        <v>95</v>
      </c>
      <c r="N1869" t="s">
        <v>81</v>
      </c>
      <c r="O1869" t="s">
        <v>3552</v>
      </c>
      <c r="P1869">
        <v>1.7</v>
      </c>
      <c r="Q1869">
        <v>600</v>
      </c>
      <c r="R1869">
        <v>78</v>
      </c>
      <c r="S1869" t="s">
        <v>78</v>
      </c>
      <c r="T1869" t="s">
        <v>30</v>
      </c>
      <c r="U1869" t="s">
        <v>5858</v>
      </c>
      <c r="V1869" t="s">
        <v>36</v>
      </c>
      <c r="W1869" t="s">
        <v>82</v>
      </c>
      <c r="X1869">
        <v>4</v>
      </c>
    </row>
    <row r="1870" spans="2:24">
      <c r="B1870" t="s">
        <v>2028</v>
      </c>
      <c r="C1870" t="s">
        <v>160</v>
      </c>
      <c r="D1870" t="s">
        <v>41</v>
      </c>
      <c r="E1870" t="s">
        <v>3549</v>
      </c>
      <c r="F1870" t="s">
        <v>159</v>
      </c>
      <c r="G1870" t="s">
        <v>94</v>
      </c>
      <c r="H1870">
        <v>18</v>
      </c>
      <c r="I1870" t="s">
        <v>3550</v>
      </c>
      <c r="J1870" t="s">
        <v>30</v>
      </c>
      <c r="K1870" t="s">
        <v>43</v>
      </c>
      <c r="L1870" t="s">
        <v>91</v>
      </c>
      <c r="M1870" t="s">
        <v>95</v>
      </c>
      <c r="N1870" t="s">
        <v>81</v>
      </c>
      <c r="O1870" t="s">
        <v>3552</v>
      </c>
      <c r="P1870">
        <v>1.7</v>
      </c>
      <c r="Q1870">
        <v>600</v>
      </c>
      <c r="R1870">
        <v>78</v>
      </c>
      <c r="S1870" t="s">
        <v>78</v>
      </c>
      <c r="T1870" t="s">
        <v>30</v>
      </c>
      <c r="U1870" t="s">
        <v>5859</v>
      </c>
      <c r="V1870" t="s">
        <v>36</v>
      </c>
      <c r="W1870" t="s">
        <v>82</v>
      </c>
      <c r="X1870">
        <v>4</v>
      </c>
    </row>
    <row r="1871" spans="2:24">
      <c r="B1871" t="s">
        <v>2029</v>
      </c>
      <c r="C1871" t="s">
        <v>160</v>
      </c>
      <c r="D1871" t="s">
        <v>55</v>
      </c>
      <c r="E1871" t="s">
        <v>3549</v>
      </c>
      <c r="F1871" t="s">
        <v>159</v>
      </c>
      <c r="G1871" t="s">
        <v>94</v>
      </c>
      <c r="H1871">
        <v>19</v>
      </c>
      <c r="I1871" t="s">
        <v>3550</v>
      </c>
      <c r="J1871" t="s">
        <v>63</v>
      </c>
      <c r="K1871" t="s">
        <v>42</v>
      </c>
      <c r="L1871" t="s">
        <v>91</v>
      </c>
      <c r="M1871" t="s">
        <v>95</v>
      </c>
      <c r="N1871" t="s">
        <v>81</v>
      </c>
      <c r="O1871" t="s">
        <v>20</v>
      </c>
      <c r="P1871">
        <v>0.8</v>
      </c>
      <c r="Q1871">
        <v>600</v>
      </c>
      <c r="R1871">
        <v>81</v>
      </c>
      <c r="S1871" t="s">
        <v>78</v>
      </c>
      <c r="T1871" t="s">
        <v>30</v>
      </c>
      <c r="U1871" t="s">
        <v>5860</v>
      </c>
      <c r="V1871" t="s">
        <v>36</v>
      </c>
      <c r="W1871" t="s">
        <v>82</v>
      </c>
      <c r="X1871">
        <v>4</v>
      </c>
    </row>
    <row r="1872" spans="2:24">
      <c r="B1872" t="s">
        <v>2030</v>
      </c>
      <c r="C1872" t="s">
        <v>160</v>
      </c>
      <c r="D1872" t="s">
        <v>55</v>
      </c>
      <c r="E1872" t="s">
        <v>3549</v>
      </c>
      <c r="F1872" t="s">
        <v>159</v>
      </c>
      <c r="G1872" t="s">
        <v>94</v>
      </c>
      <c r="H1872">
        <v>19</v>
      </c>
      <c r="I1872" t="s">
        <v>3550</v>
      </c>
      <c r="J1872" t="s">
        <v>28</v>
      </c>
      <c r="K1872" t="s">
        <v>42</v>
      </c>
      <c r="L1872" t="s">
        <v>91</v>
      </c>
      <c r="M1872" t="s">
        <v>95</v>
      </c>
      <c r="N1872" t="s">
        <v>81</v>
      </c>
      <c r="O1872" t="s">
        <v>20</v>
      </c>
      <c r="P1872">
        <v>0.8</v>
      </c>
      <c r="Q1872">
        <v>600</v>
      </c>
      <c r="R1872">
        <v>81</v>
      </c>
      <c r="S1872" t="s">
        <v>78</v>
      </c>
      <c r="T1872" t="s">
        <v>30</v>
      </c>
      <c r="U1872" t="s">
        <v>5861</v>
      </c>
      <c r="V1872" t="s">
        <v>36</v>
      </c>
      <c r="W1872" t="s">
        <v>82</v>
      </c>
      <c r="X1872">
        <v>4</v>
      </c>
    </row>
    <row r="1873" spans="2:24">
      <c r="B1873" t="s">
        <v>2031</v>
      </c>
      <c r="C1873" t="s">
        <v>160</v>
      </c>
      <c r="D1873" t="s">
        <v>55</v>
      </c>
      <c r="E1873" t="s">
        <v>3549</v>
      </c>
      <c r="F1873" t="s">
        <v>159</v>
      </c>
      <c r="G1873" t="s">
        <v>94</v>
      </c>
      <c r="H1873">
        <v>19</v>
      </c>
      <c r="I1873" t="s">
        <v>3550</v>
      </c>
      <c r="J1873" t="s">
        <v>79</v>
      </c>
      <c r="K1873" t="s">
        <v>42</v>
      </c>
      <c r="L1873" t="s">
        <v>91</v>
      </c>
      <c r="M1873" t="s">
        <v>95</v>
      </c>
      <c r="N1873" t="s">
        <v>81</v>
      </c>
      <c r="O1873" t="s">
        <v>20</v>
      </c>
      <c r="P1873">
        <v>0.8</v>
      </c>
      <c r="Q1873">
        <v>600</v>
      </c>
      <c r="R1873">
        <v>81</v>
      </c>
      <c r="S1873" t="s">
        <v>78</v>
      </c>
      <c r="T1873" t="s">
        <v>30</v>
      </c>
      <c r="U1873" t="s">
        <v>5862</v>
      </c>
      <c r="V1873" t="s">
        <v>36</v>
      </c>
      <c r="W1873" t="s">
        <v>82</v>
      </c>
      <c r="X1873">
        <v>4</v>
      </c>
    </row>
    <row r="1874" spans="2:24">
      <c r="B1874" t="s">
        <v>2032</v>
      </c>
      <c r="C1874" t="s">
        <v>160</v>
      </c>
      <c r="D1874" t="s">
        <v>55</v>
      </c>
      <c r="E1874" t="s">
        <v>3549</v>
      </c>
      <c r="F1874" t="s">
        <v>159</v>
      </c>
      <c r="G1874" t="s">
        <v>94</v>
      </c>
      <c r="H1874">
        <v>19</v>
      </c>
      <c r="I1874" t="s">
        <v>3550</v>
      </c>
      <c r="J1874" t="s">
        <v>30</v>
      </c>
      <c r="K1874" t="s">
        <v>42</v>
      </c>
      <c r="L1874" t="s">
        <v>91</v>
      </c>
      <c r="M1874" t="s">
        <v>95</v>
      </c>
      <c r="N1874" t="s">
        <v>81</v>
      </c>
      <c r="O1874" t="s">
        <v>20</v>
      </c>
      <c r="P1874">
        <v>0.8</v>
      </c>
      <c r="Q1874">
        <v>600</v>
      </c>
      <c r="R1874">
        <v>81</v>
      </c>
      <c r="S1874" t="s">
        <v>78</v>
      </c>
      <c r="T1874" t="s">
        <v>30</v>
      </c>
      <c r="U1874" t="s">
        <v>5863</v>
      </c>
      <c r="V1874" t="s">
        <v>36</v>
      </c>
      <c r="W1874" t="s">
        <v>82</v>
      </c>
      <c r="X1874">
        <v>4</v>
      </c>
    </row>
    <row r="1875" spans="2:24">
      <c r="B1875" t="s">
        <v>2033</v>
      </c>
      <c r="C1875" t="s">
        <v>160</v>
      </c>
      <c r="D1875" t="s">
        <v>41</v>
      </c>
      <c r="E1875" t="s">
        <v>3549</v>
      </c>
      <c r="F1875" t="s">
        <v>159</v>
      </c>
      <c r="G1875" t="s">
        <v>94</v>
      </c>
      <c r="H1875">
        <v>24</v>
      </c>
      <c r="I1875" t="s">
        <v>3550</v>
      </c>
      <c r="J1875" t="s">
        <v>63</v>
      </c>
      <c r="K1875" t="s">
        <v>43</v>
      </c>
      <c r="L1875" t="s">
        <v>91</v>
      </c>
      <c r="M1875" t="s">
        <v>95</v>
      </c>
      <c r="N1875" t="s">
        <v>81</v>
      </c>
      <c r="O1875" t="s">
        <v>3552</v>
      </c>
      <c r="P1875">
        <v>1.7</v>
      </c>
      <c r="Q1875">
        <v>800</v>
      </c>
      <c r="R1875">
        <v>78</v>
      </c>
      <c r="S1875" t="s">
        <v>78</v>
      </c>
      <c r="T1875" t="s">
        <v>30</v>
      </c>
      <c r="U1875" t="s">
        <v>5864</v>
      </c>
      <c r="V1875" t="s">
        <v>36</v>
      </c>
      <c r="W1875" t="s">
        <v>82</v>
      </c>
      <c r="X1875">
        <v>4</v>
      </c>
    </row>
    <row r="1876" spans="2:24">
      <c r="B1876" t="s">
        <v>2034</v>
      </c>
      <c r="C1876" t="s">
        <v>160</v>
      </c>
      <c r="D1876" t="s">
        <v>41</v>
      </c>
      <c r="E1876" t="s">
        <v>3549</v>
      </c>
      <c r="F1876" t="s">
        <v>159</v>
      </c>
      <c r="G1876" t="s">
        <v>94</v>
      </c>
      <c r="H1876">
        <v>24</v>
      </c>
      <c r="I1876" t="s">
        <v>3550</v>
      </c>
      <c r="J1876" t="s">
        <v>28</v>
      </c>
      <c r="K1876" t="s">
        <v>43</v>
      </c>
      <c r="L1876" t="s">
        <v>91</v>
      </c>
      <c r="M1876" t="s">
        <v>95</v>
      </c>
      <c r="N1876" t="s">
        <v>81</v>
      </c>
      <c r="O1876" t="s">
        <v>3552</v>
      </c>
      <c r="P1876">
        <v>1.7</v>
      </c>
      <c r="Q1876">
        <v>800</v>
      </c>
      <c r="R1876">
        <v>78</v>
      </c>
      <c r="S1876" t="s">
        <v>78</v>
      </c>
      <c r="T1876" t="s">
        <v>30</v>
      </c>
      <c r="U1876" t="s">
        <v>5865</v>
      </c>
      <c r="V1876" t="s">
        <v>36</v>
      </c>
      <c r="W1876" t="s">
        <v>82</v>
      </c>
      <c r="X1876">
        <v>4</v>
      </c>
    </row>
    <row r="1877" spans="2:24">
      <c r="B1877" t="s">
        <v>2035</v>
      </c>
      <c r="C1877" t="s">
        <v>160</v>
      </c>
      <c r="D1877" t="s">
        <v>41</v>
      </c>
      <c r="E1877" t="s">
        <v>3549</v>
      </c>
      <c r="F1877" t="s">
        <v>159</v>
      </c>
      <c r="G1877" t="s">
        <v>94</v>
      </c>
      <c r="H1877">
        <v>24</v>
      </c>
      <c r="I1877" t="s">
        <v>3550</v>
      </c>
      <c r="J1877" t="s">
        <v>79</v>
      </c>
      <c r="K1877" t="s">
        <v>43</v>
      </c>
      <c r="L1877" t="s">
        <v>91</v>
      </c>
      <c r="M1877" t="s">
        <v>95</v>
      </c>
      <c r="N1877" t="s">
        <v>81</v>
      </c>
      <c r="O1877" t="s">
        <v>3552</v>
      </c>
      <c r="P1877">
        <v>1.7</v>
      </c>
      <c r="Q1877">
        <v>800</v>
      </c>
      <c r="R1877">
        <v>78</v>
      </c>
      <c r="S1877" t="s">
        <v>78</v>
      </c>
      <c r="T1877" t="s">
        <v>30</v>
      </c>
      <c r="U1877" t="s">
        <v>5866</v>
      </c>
      <c r="V1877" t="s">
        <v>36</v>
      </c>
      <c r="W1877" t="s">
        <v>82</v>
      </c>
      <c r="X1877">
        <v>4</v>
      </c>
    </row>
    <row r="1878" spans="2:24">
      <c r="B1878" t="s">
        <v>2036</v>
      </c>
      <c r="C1878" t="s">
        <v>160</v>
      </c>
      <c r="D1878" t="s">
        <v>41</v>
      </c>
      <c r="E1878" t="s">
        <v>3549</v>
      </c>
      <c r="F1878" t="s">
        <v>159</v>
      </c>
      <c r="G1878" t="s">
        <v>94</v>
      </c>
      <c r="H1878">
        <v>24</v>
      </c>
      <c r="I1878" t="s">
        <v>3550</v>
      </c>
      <c r="J1878" t="s">
        <v>30</v>
      </c>
      <c r="K1878" t="s">
        <v>43</v>
      </c>
      <c r="L1878" t="s">
        <v>91</v>
      </c>
      <c r="M1878" t="s">
        <v>95</v>
      </c>
      <c r="N1878" t="s">
        <v>81</v>
      </c>
      <c r="O1878" t="s">
        <v>3552</v>
      </c>
      <c r="P1878">
        <v>1.7</v>
      </c>
      <c r="Q1878">
        <v>800</v>
      </c>
      <c r="R1878">
        <v>78</v>
      </c>
      <c r="S1878" t="s">
        <v>78</v>
      </c>
      <c r="T1878" t="s">
        <v>30</v>
      </c>
      <c r="U1878" t="s">
        <v>5867</v>
      </c>
      <c r="V1878" t="s">
        <v>36</v>
      </c>
      <c r="W1878" t="s">
        <v>82</v>
      </c>
      <c r="X1878">
        <v>4</v>
      </c>
    </row>
    <row r="1879" spans="2:24">
      <c r="B1879" t="s">
        <v>2037</v>
      </c>
      <c r="C1879" t="s">
        <v>160</v>
      </c>
      <c r="D1879" t="s">
        <v>55</v>
      </c>
      <c r="E1879" t="s">
        <v>3549</v>
      </c>
      <c r="F1879" t="s">
        <v>159</v>
      </c>
      <c r="G1879" t="s">
        <v>94</v>
      </c>
      <c r="H1879">
        <v>25</v>
      </c>
      <c r="I1879" t="s">
        <v>3550</v>
      </c>
      <c r="J1879" t="s">
        <v>63</v>
      </c>
      <c r="K1879" t="s">
        <v>42</v>
      </c>
      <c r="L1879" t="s">
        <v>91</v>
      </c>
      <c r="M1879" t="s">
        <v>95</v>
      </c>
      <c r="N1879" t="s">
        <v>81</v>
      </c>
      <c r="O1879" t="s">
        <v>20</v>
      </c>
      <c r="P1879">
        <v>1.7</v>
      </c>
      <c r="Q1879">
        <v>800</v>
      </c>
      <c r="R1879">
        <v>81</v>
      </c>
      <c r="S1879" t="s">
        <v>78</v>
      </c>
      <c r="T1879" t="s">
        <v>30</v>
      </c>
      <c r="U1879" t="s">
        <v>5868</v>
      </c>
      <c r="V1879" t="s">
        <v>36</v>
      </c>
      <c r="W1879" t="s">
        <v>82</v>
      </c>
      <c r="X1879">
        <v>4</v>
      </c>
    </row>
    <row r="1880" spans="2:24">
      <c r="B1880" t="s">
        <v>2038</v>
      </c>
      <c r="C1880" t="s">
        <v>160</v>
      </c>
      <c r="D1880" t="s">
        <v>55</v>
      </c>
      <c r="E1880" t="s">
        <v>3549</v>
      </c>
      <c r="F1880" t="s">
        <v>159</v>
      </c>
      <c r="G1880" t="s">
        <v>94</v>
      </c>
      <c r="H1880">
        <v>25</v>
      </c>
      <c r="I1880" t="s">
        <v>3550</v>
      </c>
      <c r="J1880" t="s">
        <v>28</v>
      </c>
      <c r="K1880" t="s">
        <v>42</v>
      </c>
      <c r="L1880" t="s">
        <v>91</v>
      </c>
      <c r="M1880" t="s">
        <v>95</v>
      </c>
      <c r="N1880" t="s">
        <v>81</v>
      </c>
      <c r="O1880" t="s">
        <v>20</v>
      </c>
      <c r="P1880">
        <v>1.7</v>
      </c>
      <c r="Q1880">
        <v>800</v>
      </c>
      <c r="R1880">
        <v>81</v>
      </c>
      <c r="S1880" t="s">
        <v>78</v>
      </c>
      <c r="T1880" t="s">
        <v>30</v>
      </c>
      <c r="U1880" t="s">
        <v>5869</v>
      </c>
      <c r="V1880" t="s">
        <v>36</v>
      </c>
      <c r="W1880" t="s">
        <v>82</v>
      </c>
      <c r="X1880">
        <v>4</v>
      </c>
    </row>
    <row r="1881" spans="2:24">
      <c r="B1881" t="s">
        <v>2039</v>
      </c>
      <c r="C1881" t="s">
        <v>160</v>
      </c>
      <c r="D1881" t="s">
        <v>55</v>
      </c>
      <c r="E1881" t="s">
        <v>3549</v>
      </c>
      <c r="F1881" t="s">
        <v>159</v>
      </c>
      <c r="G1881" t="s">
        <v>94</v>
      </c>
      <c r="H1881">
        <v>25</v>
      </c>
      <c r="I1881" t="s">
        <v>3550</v>
      </c>
      <c r="J1881" t="s">
        <v>79</v>
      </c>
      <c r="K1881" t="s">
        <v>42</v>
      </c>
      <c r="L1881" t="s">
        <v>91</v>
      </c>
      <c r="M1881" t="s">
        <v>95</v>
      </c>
      <c r="N1881" t="s">
        <v>81</v>
      </c>
      <c r="O1881" t="s">
        <v>20</v>
      </c>
      <c r="P1881">
        <v>1.7</v>
      </c>
      <c r="Q1881">
        <v>800</v>
      </c>
      <c r="R1881">
        <v>81</v>
      </c>
      <c r="S1881" t="s">
        <v>78</v>
      </c>
      <c r="T1881" t="s">
        <v>30</v>
      </c>
      <c r="U1881" t="s">
        <v>5870</v>
      </c>
      <c r="V1881" t="s">
        <v>36</v>
      </c>
      <c r="W1881" t="s">
        <v>82</v>
      </c>
      <c r="X1881">
        <v>4</v>
      </c>
    </row>
    <row r="1882" spans="2:24">
      <c r="B1882" t="s">
        <v>2040</v>
      </c>
      <c r="C1882" t="s">
        <v>160</v>
      </c>
      <c r="D1882" t="s">
        <v>55</v>
      </c>
      <c r="E1882" t="s">
        <v>3549</v>
      </c>
      <c r="F1882" t="s">
        <v>159</v>
      </c>
      <c r="G1882" t="s">
        <v>94</v>
      </c>
      <c r="H1882">
        <v>25</v>
      </c>
      <c r="I1882" t="s">
        <v>3550</v>
      </c>
      <c r="J1882" t="s">
        <v>30</v>
      </c>
      <c r="K1882" t="s">
        <v>42</v>
      </c>
      <c r="L1882" t="s">
        <v>91</v>
      </c>
      <c r="M1882" t="s">
        <v>95</v>
      </c>
      <c r="N1882" t="s">
        <v>81</v>
      </c>
      <c r="O1882" t="s">
        <v>20</v>
      </c>
      <c r="P1882">
        <v>1.7</v>
      </c>
      <c r="Q1882">
        <v>800</v>
      </c>
      <c r="R1882">
        <v>81</v>
      </c>
      <c r="S1882" t="s">
        <v>78</v>
      </c>
      <c r="T1882" t="s">
        <v>30</v>
      </c>
      <c r="U1882" t="s">
        <v>5871</v>
      </c>
      <c r="V1882" t="s">
        <v>36</v>
      </c>
      <c r="W1882" t="s">
        <v>82</v>
      </c>
      <c r="X1882">
        <v>4</v>
      </c>
    </row>
    <row r="1883" spans="2:24">
      <c r="B1883" t="s">
        <v>2041</v>
      </c>
      <c r="C1883" t="s">
        <v>160</v>
      </c>
      <c r="D1883" t="s">
        <v>41</v>
      </c>
      <c r="E1883" t="s">
        <v>3549</v>
      </c>
      <c r="F1883" t="s">
        <v>159</v>
      </c>
      <c r="G1883" t="s">
        <v>94</v>
      </c>
      <c r="H1883">
        <v>30</v>
      </c>
      <c r="I1883" t="s">
        <v>3550</v>
      </c>
      <c r="J1883" t="s">
        <v>63</v>
      </c>
      <c r="K1883" t="s">
        <v>43</v>
      </c>
      <c r="L1883" t="s">
        <v>91</v>
      </c>
      <c r="M1883" t="s">
        <v>95</v>
      </c>
      <c r="N1883" t="s">
        <v>81</v>
      </c>
      <c r="O1883" t="s">
        <v>20</v>
      </c>
      <c r="P1883">
        <v>2</v>
      </c>
      <c r="Q1883">
        <v>1000</v>
      </c>
      <c r="R1883">
        <v>81</v>
      </c>
      <c r="S1883" t="s">
        <v>78</v>
      </c>
      <c r="T1883" t="s">
        <v>30</v>
      </c>
      <c r="U1883" t="s">
        <v>5872</v>
      </c>
      <c r="V1883" t="s">
        <v>36</v>
      </c>
      <c r="W1883" t="s">
        <v>82</v>
      </c>
      <c r="X1883">
        <v>4</v>
      </c>
    </row>
    <row r="1884" spans="2:24">
      <c r="B1884" t="s">
        <v>2042</v>
      </c>
      <c r="C1884" t="s">
        <v>160</v>
      </c>
      <c r="D1884" t="s">
        <v>41</v>
      </c>
      <c r="E1884" t="s">
        <v>3549</v>
      </c>
      <c r="F1884" t="s">
        <v>159</v>
      </c>
      <c r="G1884" t="s">
        <v>94</v>
      </c>
      <c r="H1884">
        <v>30</v>
      </c>
      <c r="I1884" t="s">
        <v>3550</v>
      </c>
      <c r="J1884" t="s">
        <v>28</v>
      </c>
      <c r="K1884" t="s">
        <v>43</v>
      </c>
      <c r="L1884" t="s">
        <v>91</v>
      </c>
      <c r="M1884" t="s">
        <v>95</v>
      </c>
      <c r="N1884" t="s">
        <v>81</v>
      </c>
      <c r="O1884" t="s">
        <v>20</v>
      </c>
      <c r="P1884">
        <v>2</v>
      </c>
      <c r="Q1884">
        <v>1000</v>
      </c>
      <c r="R1884">
        <v>81</v>
      </c>
      <c r="S1884" t="s">
        <v>78</v>
      </c>
      <c r="T1884" t="s">
        <v>30</v>
      </c>
      <c r="U1884" t="s">
        <v>5873</v>
      </c>
      <c r="V1884" t="s">
        <v>36</v>
      </c>
      <c r="W1884" t="s">
        <v>82</v>
      </c>
      <c r="X1884">
        <v>4</v>
      </c>
    </row>
    <row r="1885" spans="2:24">
      <c r="B1885" t="s">
        <v>2043</v>
      </c>
      <c r="C1885" t="s">
        <v>160</v>
      </c>
      <c r="D1885" t="s">
        <v>41</v>
      </c>
      <c r="E1885" t="s">
        <v>3549</v>
      </c>
      <c r="F1885" t="s">
        <v>159</v>
      </c>
      <c r="G1885" t="s">
        <v>94</v>
      </c>
      <c r="H1885">
        <v>30</v>
      </c>
      <c r="I1885" t="s">
        <v>3550</v>
      </c>
      <c r="J1885" t="s">
        <v>79</v>
      </c>
      <c r="K1885" t="s">
        <v>43</v>
      </c>
      <c r="L1885" t="s">
        <v>91</v>
      </c>
      <c r="M1885" t="s">
        <v>95</v>
      </c>
      <c r="N1885" t="s">
        <v>81</v>
      </c>
      <c r="O1885" t="s">
        <v>20</v>
      </c>
      <c r="P1885">
        <v>2</v>
      </c>
      <c r="Q1885">
        <v>1000</v>
      </c>
      <c r="R1885">
        <v>81</v>
      </c>
      <c r="S1885" t="s">
        <v>78</v>
      </c>
      <c r="T1885" t="s">
        <v>30</v>
      </c>
      <c r="U1885" t="s">
        <v>5874</v>
      </c>
      <c r="V1885" t="s">
        <v>36</v>
      </c>
      <c r="W1885" t="s">
        <v>82</v>
      </c>
      <c r="X1885">
        <v>4</v>
      </c>
    </row>
    <row r="1886" spans="2:24">
      <c r="B1886" t="s">
        <v>2044</v>
      </c>
      <c r="C1886" t="s">
        <v>160</v>
      </c>
      <c r="D1886" t="s">
        <v>41</v>
      </c>
      <c r="E1886" t="s">
        <v>3549</v>
      </c>
      <c r="F1886" t="s">
        <v>159</v>
      </c>
      <c r="G1886" t="s">
        <v>94</v>
      </c>
      <c r="H1886">
        <v>30</v>
      </c>
      <c r="I1886" t="s">
        <v>3550</v>
      </c>
      <c r="J1886" t="s">
        <v>30</v>
      </c>
      <c r="K1886" t="s">
        <v>43</v>
      </c>
      <c r="L1886" t="s">
        <v>91</v>
      </c>
      <c r="M1886" t="s">
        <v>95</v>
      </c>
      <c r="N1886" t="s">
        <v>81</v>
      </c>
      <c r="O1886" t="s">
        <v>20</v>
      </c>
      <c r="P1886">
        <v>2</v>
      </c>
      <c r="Q1886">
        <v>1000</v>
      </c>
      <c r="R1886">
        <v>81</v>
      </c>
      <c r="S1886" t="s">
        <v>78</v>
      </c>
      <c r="T1886" t="s">
        <v>30</v>
      </c>
      <c r="U1886" t="s">
        <v>5875</v>
      </c>
      <c r="V1886" t="s">
        <v>36</v>
      </c>
      <c r="W1886" t="s">
        <v>82</v>
      </c>
      <c r="X1886">
        <v>4</v>
      </c>
    </row>
    <row r="1887" spans="2:24">
      <c r="B1887" t="s">
        <v>2045</v>
      </c>
      <c r="C1887" t="s">
        <v>160</v>
      </c>
      <c r="D1887" t="s">
        <v>55</v>
      </c>
      <c r="E1887" t="s">
        <v>3549</v>
      </c>
      <c r="F1887" t="s">
        <v>159</v>
      </c>
      <c r="G1887" t="s">
        <v>94</v>
      </c>
      <c r="H1887">
        <v>31</v>
      </c>
      <c r="I1887" t="s">
        <v>3550</v>
      </c>
      <c r="J1887" t="s">
        <v>63</v>
      </c>
      <c r="K1887" t="s">
        <v>42</v>
      </c>
      <c r="L1887" t="s">
        <v>91</v>
      </c>
      <c r="M1887" t="s">
        <v>95</v>
      </c>
      <c r="N1887" t="s">
        <v>81</v>
      </c>
      <c r="O1887" t="s">
        <v>20</v>
      </c>
      <c r="P1887">
        <v>2.2000000000000002</v>
      </c>
      <c r="Q1887">
        <v>1000</v>
      </c>
      <c r="R1887">
        <v>84</v>
      </c>
      <c r="S1887" t="s">
        <v>78</v>
      </c>
      <c r="T1887" t="s">
        <v>30</v>
      </c>
      <c r="U1887" t="s">
        <v>5876</v>
      </c>
      <c r="V1887" t="s">
        <v>36</v>
      </c>
      <c r="W1887" t="s">
        <v>82</v>
      </c>
      <c r="X1887">
        <v>4</v>
      </c>
    </row>
    <row r="1888" spans="2:24">
      <c r="B1888" t="s">
        <v>2046</v>
      </c>
      <c r="C1888" t="s">
        <v>160</v>
      </c>
      <c r="D1888" t="s">
        <v>55</v>
      </c>
      <c r="E1888" t="s">
        <v>3549</v>
      </c>
      <c r="F1888" t="s">
        <v>159</v>
      </c>
      <c r="G1888" t="s">
        <v>94</v>
      </c>
      <c r="H1888">
        <v>31</v>
      </c>
      <c r="I1888" t="s">
        <v>3550</v>
      </c>
      <c r="J1888" t="s">
        <v>28</v>
      </c>
      <c r="K1888" t="s">
        <v>42</v>
      </c>
      <c r="L1888" t="s">
        <v>91</v>
      </c>
      <c r="M1888" t="s">
        <v>95</v>
      </c>
      <c r="N1888" t="s">
        <v>81</v>
      </c>
      <c r="O1888" t="s">
        <v>20</v>
      </c>
      <c r="P1888">
        <v>2.2000000000000002</v>
      </c>
      <c r="Q1888">
        <v>1000</v>
      </c>
      <c r="R1888">
        <v>84</v>
      </c>
      <c r="S1888" t="s">
        <v>78</v>
      </c>
      <c r="T1888" t="s">
        <v>30</v>
      </c>
      <c r="U1888" t="s">
        <v>5877</v>
      </c>
      <c r="V1888" t="s">
        <v>36</v>
      </c>
      <c r="W1888" t="s">
        <v>82</v>
      </c>
      <c r="X1888">
        <v>4</v>
      </c>
    </row>
    <row r="1889" spans="2:24">
      <c r="B1889" t="s">
        <v>2047</v>
      </c>
      <c r="C1889" t="s">
        <v>160</v>
      </c>
      <c r="D1889" t="s">
        <v>55</v>
      </c>
      <c r="E1889" t="s">
        <v>3549</v>
      </c>
      <c r="F1889" t="s">
        <v>159</v>
      </c>
      <c r="G1889" t="s">
        <v>94</v>
      </c>
      <c r="H1889">
        <v>31</v>
      </c>
      <c r="I1889" t="s">
        <v>3550</v>
      </c>
      <c r="J1889" t="s">
        <v>79</v>
      </c>
      <c r="K1889" t="s">
        <v>42</v>
      </c>
      <c r="L1889" t="s">
        <v>91</v>
      </c>
      <c r="M1889" t="s">
        <v>95</v>
      </c>
      <c r="N1889" t="s">
        <v>81</v>
      </c>
      <c r="O1889" t="s">
        <v>20</v>
      </c>
      <c r="P1889">
        <v>2.2000000000000002</v>
      </c>
      <c r="Q1889">
        <v>1000</v>
      </c>
      <c r="R1889">
        <v>84</v>
      </c>
      <c r="S1889" t="s">
        <v>78</v>
      </c>
      <c r="T1889" t="s">
        <v>30</v>
      </c>
      <c r="U1889" t="s">
        <v>5878</v>
      </c>
      <c r="V1889" t="s">
        <v>36</v>
      </c>
      <c r="W1889" t="s">
        <v>82</v>
      </c>
      <c r="X1889">
        <v>4</v>
      </c>
    </row>
    <row r="1890" spans="2:24">
      <c r="B1890" t="s">
        <v>2048</v>
      </c>
      <c r="C1890" t="s">
        <v>160</v>
      </c>
      <c r="D1890" t="s">
        <v>55</v>
      </c>
      <c r="E1890" t="s">
        <v>3549</v>
      </c>
      <c r="F1890" t="s">
        <v>159</v>
      </c>
      <c r="G1890" t="s">
        <v>94</v>
      </c>
      <c r="H1890">
        <v>31</v>
      </c>
      <c r="I1890" t="s">
        <v>3550</v>
      </c>
      <c r="J1890" t="s">
        <v>30</v>
      </c>
      <c r="K1890" t="s">
        <v>42</v>
      </c>
      <c r="L1890" t="s">
        <v>91</v>
      </c>
      <c r="M1890" t="s">
        <v>95</v>
      </c>
      <c r="N1890" t="s">
        <v>81</v>
      </c>
      <c r="O1890" t="s">
        <v>20</v>
      </c>
      <c r="P1890">
        <v>2.2000000000000002</v>
      </c>
      <c r="Q1890">
        <v>1000</v>
      </c>
      <c r="R1890">
        <v>84</v>
      </c>
      <c r="S1890" t="s">
        <v>78</v>
      </c>
      <c r="T1890" t="s">
        <v>30</v>
      </c>
      <c r="U1890" t="s">
        <v>5879</v>
      </c>
      <c r="V1890" t="s">
        <v>36</v>
      </c>
      <c r="W1890" t="s">
        <v>82</v>
      </c>
      <c r="X1890">
        <v>4</v>
      </c>
    </row>
    <row r="1891" spans="2:24">
      <c r="B1891" t="s">
        <v>2049</v>
      </c>
      <c r="C1891" t="s">
        <v>160</v>
      </c>
      <c r="D1891" t="s">
        <v>41</v>
      </c>
      <c r="E1891" t="s">
        <v>3549</v>
      </c>
      <c r="F1891" t="s">
        <v>159</v>
      </c>
      <c r="G1891" t="s">
        <v>94</v>
      </c>
      <c r="H1891">
        <v>36</v>
      </c>
      <c r="I1891" t="s">
        <v>3550</v>
      </c>
      <c r="J1891" t="s">
        <v>63</v>
      </c>
      <c r="K1891" t="s">
        <v>43</v>
      </c>
      <c r="L1891" t="s">
        <v>91</v>
      </c>
      <c r="M1891" t="s">
        <v>95</v>
      </c>
      <c r="N1891" t="s">
        <v>81</v>
      </c>
      <c r="O1891" t="s">
        <v>20</v>
      </c>
      <c r="P1891">
        <v>2</v>
      </c>
      <c r="Q1891">
        <v>1200</v>
      </c>
      <c r="R1891">
        <v>81</v>
      </c>
      <c r="S1891" t="s">
        <v>78</v>
      </c>
      <c r="T1891" t="s">
        <v>30</v>
      </c>
      <c r="U1891" t="s">
        <v>5880</v>
      </c>
      <c r="V1891" t="s">
        <v>36</v>
      </c>
      <c r="W1891" t="s">
        <v>82</v>
      </c>
      <c r="X1891">
        <v>4</v>
      </c>
    </row>
    <row r="1892" spans="2:24">
      <c r="B1892" t="s">
        <v>2050</v>
      </c>
      <c r="C1892" t="s">
        <v>160</v>
      </c>
      <c r="D1892" t="s">
        <v>41</v>
      </c>
      <c r="E1892" t="s">
        <v>3549</v>
      </c>
      <c r="F1892" t="s">
        <v>159</v>
      </c>
      <c r="G1892" t="s">
        <v>94</v>
      </c>
      <c r="H1892">
        <v>36</v>
      </c>
      <c r="I1892" t="s">
        <v>3550</v>
      </c>
      <c r="J1892" t="s">
        <v>28</v>
      </c>
      <c r="K1892" t="s">
        <v>43</v>
      </c>
      <c r="L1892" t="s">
        <v>91</v>
      </c>
      <c r="M1892" t="s">
        <v>95</v>
      </c>
      <c r="N1892" t="s">
        <v>81</v>
      </c>
      <c r="O1892" t="s">
        <v>20</v>
      </c>
      <c r="P1892">
        <v>2</v>
      </c>
      <c r="Q1892">
        <v>1200</v>
      </c>
      <c r="R1892">
        <v>81</v>
      </c>
      <c r="S1892" t="s">
        <v>78</v>
      </c>
      <c r="T1892" t="s">
        <v>30</v>
      </c>
      <c r="U1892" t="s">
        <v>5881</v>
      </c>
      <c r="V1892" t="s">
        <v>36</v>
      </c>
      <c r="W1892" t="s">
        <v>82</v>
      </c>
      <c r="X1892">
        <v>4</v>
      </c>
    </row>
    <row r="1893" spans="2:24">
      <c r="B1893" t="s">
        <v>2051</v>
      </c>
      <c r="C1893" t="s">
        <v>160</v>
      </c>
      <c r="D1893" t="s">
        <v>41</v>
      </c>
      <c r="E1893" t="s">
        <v>3549</v>
      </c>
      <c r="F1893" t="s">
        <v>159</v>
      </c>
      <c r="G1893" t="s">
        <v>94</v>
      </c>
      <c r="H1893">
        <v>36</v>
      </c>
      <c r="I1893" t="s">
        <v>3550</v>
      </c>
      <c r="J1893" t="s">
        <v>79</v>
      </c>
      <c r="K1893" t="s">
        <v>43</v>
      </c>
      <c r="L1893" t="s">
        <v>91</v>
      </c>
      <c r="M1893" t="s">
        <v>95</v>
      </c>
      <c r="N1893" t="s">
        <v>81</v>
      </c>
      <c r="O1893" t="s">
        <v>20</v>
      </c>
      <c r="P1893">
        <v>2</v>
      </c>
      <c r="Q1893">
        <v>1200</v>
      </c>
      <c r="R1893">
        <v>81</v>
      </c>
      <c r="S1893" t="s">
        <v>78</v>
      </c>
      <c r="T1893" t="s">
        <v>30</v>
      </c>
      <c r="U1893" t="s">
        <v>5882</v>
      </c>
      <c r="V1893" t="s">
        <v>36</v>
      </c>
      <c r="W1893" t="s">
        <v>82</v>
      </c>
      <c r="X1893">
        <v>4</v>
      </c>
    </row>
    <row r="1894" spans="2:24">
      <c r="B1894" t="s">
        <v>2052</v>
      </c>
      <c r="C1894" t="s">
        <v>160</v>
      </c>
      <c r="D1894" t="s">
        <v>41</v>
      </c>
      <c r="E1894" t="s">
        <v>3549</v>
      </c>
      <c r="F1894" t="s">
        <v>159</v>
      </c>
      <c r="G1894" t="s">
        <v>94</v>
      </c>
      <c r="H1894">
        <v>36</v>
      </c>
      <c r="I1894" t="s">
        <v>3550</v>
      </c>
      <c r="J1894" t="s">
        <v>30</v>
      </c>
      <c r="K1894" t="s">
        <v>43</v>
      </c>
      <c r="L1894" t="s">
        <v>91</v>
      </c>
      <c r="M1894" t="s">
        <v>95</v>
      </c>
      <c r="N1894" t="s">
        <v>81</v>
      </c>
      <c r="O1894" t="s">
        <v>20</v>
      </c>
      <c r="P1894">
        <v>2</v>
      </c>
      <c r="Q1894">
        <v>1200</v>
      </c>
      <c r="R1894">
        <v>81</v>
      </c>
      <c r="S1894" t="s">
        <v>78</v>
      </c>
      <c r="T1894" t="s">
        <v>30</v>
      </c>
      <c r="U1894" t="s">
        <v>5883</v>
      </c>
      <c r="V1894" t="s">
        <v>36</v>
      </c>
      <c r="W1894" t="s">
        <v>82</v>
      </c>
      <c r="X1894">
        <v>4</v>
      </c>
    </row>
    <row r="1895" spans="2:24">
      <c r="B1895" t="s">
        <v>2053</v>
      </c>
      <c r="C1895" t="s">
        <v>160</v>
      </c>
      <c r="D1895" t="s">
        <v>55</v>
      </c>
      <c r="E1895" t="s">
        <v>3549</v>
      </c>
      <c r="F1895" t="s">
        <v>159</v>
      </c>
      <c r="G1895" t="s">
        <v>94</v>
      </c>
      <c r="H1895">
        <v>37</v>
      </c>
      <c r="I1895" t="s">
        <v>3550</v>
      </c>
      <c r="J1895" t="s">
        <v>63</v>
      </c>
      <c r="K1895" t="s">
        <v>42</v>
      </c>
      <c r="L1895" t="s">
        <v>91</v>
      </c>
      <c r="M1895" t="s">
        <v>95</v>
      </c>
      <c r="N1895" t="s">
        <v>81</v>
      </c>
      <c r="O1895" t="s">
        <v>35</v>
      </c>
      <c r="P1895">
        <v>2.9</v>
      </c>
      <c r="Q1895">
        <v>1200</v>
      </c>
      <c r="R1895">
        <v>84</v>
      </c>
      <c r="S1895" t="s">
        <v>78</v>
      </c>
      <c r="T1895" t="s">
        <v>30</v>
      </c>
      <c r="U1895" t="s">
        <v>5884</v>
      </c>
      <c r="V1895" t="s">
        <v>36</v>
      </c>
      <c r="W1895" t="s">
        <v>82</v>
      </c>
      <c r="X1895">
        <v>4</v>
      </c>
    </row>
    <row r="1896" spans="2:24">
      <c r="B1896" t="s">
        <v>2054</v>
      </c>
      <c r="C1896" t="s">
        <v>160</v>
      </c>
      <c r="D1896" t="s">
        <v>55</v>
      </c>
      <c r="E1896" t="s">
        <v>3549</v>
      </c>
      <c r="F1896" t="s">
        <v>159</v>
      </c>
      <c r="G1896" t="s">
        <v>94</v>
      </c>
      <c r="H1896">
        <v>37</v>
      </c>
      <c r="I1896" t="s">
        <v>3550</v>
      </c>
      <c r="J1896" t="s">
        <v>28</v>
      </c>
      <c r="K1896" t="s">
        <v>42</v>
      </c>
      <c r="L1896" t="s">
        <v>91</v>
      </c>
      <c r="M1896" t="s">
        <v>95</v>
      </c>
      <c r="N1896" t="s">
        <v>81</v>
      </c>
      <c r="O1896" t="s">
        <v>35</v>
      </c>
      <c r="P1896">
        <v>2.9</v>
      </c>
      <c r="Q1896">
        <v>1200</v>
      </c>
      <c r="R1896">
        <v>84</v>
      </c>
      <c r="S1896" t="s">
        <v>78</v>
      </c>
      <c r="T1896" t="s">
        <v>30</v>
      </c>
      <c r="U1896" t="s">
        <v>5885</v>
      </c>
      <c r="V1896" t="s">
        <v>36</v>
      </c>
      <c r="W1896" t="s">
        <v>82</v>
      </c>
      <c r="X1896">
        <v>4</v>
      </c>
    </row>
    <row r="1897" spans="2:24">
      <c r="B1897" t="s">
        <v>2055</v>
      </c>
      <c r="C1897" t="s">
        <v>160</v>
      </c>
      <c r="D1897" t="s">
        <v>55</v>
      </c>
      <c r="E1897" t="s">
        <v>3549</v>
      </c>
      <c r="F1897" t="s">
        <v>159</v>
      </c>
      <c r="G1897" t="s">
        <v>94</v>
      </c>
      <c r="H1897">
        <v>37</v>
      </c>
      <c r="I1897" t="s">
        <v>3550</v>
      </c>
      <c r="J1897" t="s">
        <v>79</v>
      </c>
      <c r="K1897" t="s">
        <v>42</v>
      </c>
      <c r="L1897" t="s">
        <v>91</v>
      </c>
      <c r="M1897" t="s">
        <v>95</v>
      </c>
      <c r="N1897" t="s">
        <v>81</v>
      </c>
      <c r="O1897" t="s">
        <v>35</v>
      </c>
      <c r="P1897">
        <v>2.9</v>
      </c>
      <c r="Q1897">
        <v>1200</v>
      </c>
      <c r="R1897">
        <v>84</v>
      </c>
      <c r="S1897" t="s">
        <v>78</v>
      </c>
      <c r="T1897" t="s">
        <v>30</v>
      </c>
      <c r="U1897" t="s">
        <v>5886</v>
      </c>
      <c r="V1897" t="s">
        <v>36</v>
      </c>
      <c r="W1897" t="s">
        <v>82</v>
      </c>
      <c r="X1897">
        <v>4</v>
      </c>
    </row>
    <row r="1898" spans="2:24">
      <c r="B1898" t="s">
        <v>2056</v>
      </c>
      <c r="C1898" t="s">
        <v>160</v>
      </c>
      <c r="D1898" t="s">
        <v>55</v>
      </c>
      <c r="E1898" t="s">
        <v>3549</v>
      </c>
      <c r="F1898" t="s">
        <v>159</v>
      </c>
      <c r="G1898" t="s">
        <v>94</v>
      </c>
      <c r="H1898">
        <v>37</v>
      </c>
      <c r="I1898" t="s">
        <v>3550</v>
      </c>
      <c r="J1898" t="s">
        <v>30</v>
      </c>
      <c r="K1898" t="s">
        <v>42</v>
      </c>
      <c r="L1898" t="s">
        <v>91</v>
      </c>
      <c r="M1898" t="s">
        <v>95</v>
      </c>
      <c r="N1898" t="s">
        <v>81</v>
      </c>
      <c r="O1898" t="s">
        <v>35</v>
      </c>
      <c r="P1898">
        <v>2.9</v>
      </c>
      <c r="Q1898">
        <v>1200</v>
      </c>
      <c r="R1898">
        <v>84</v>
      </c>
      <c r="S1898" t="s">
        <v>78</v>
      </c>
      <c r="T1898" t="s">
        <v>30</v>
      </c>
      <c r="U1898" t="s">
        <v>5887</v>
      </c>
      <c r="V1898" t="s">
        <v>36</v>
      </c>
      <c r="W1898" t="s">
        <v>82</v>
      </c>
      <c r="X1898">
        <v>4</v>
      </c>
    </row>
    <row r="1899" spans="2:24">
      <c r="B1899" t="s">
        <v>2057</v>
      </c>
      <c r="C1899" t="s">
        <v>160</v>
      </c>
      <c r="D1899" t="s">
        <v>55</v>
      </c>
      <c r="E1899" t="s">
        <v>3549</v>
      </c>
      <c r="F1899" t="s">
        <v>159</v>
      </c>
      <c r="G1899" t="s">
        <v>94</v>
      </c>
      <c r="H1899">
        <v>39</v>
      </c>
      <c r="I1899" t="s">
        <v>3550</v>
      </c>
      <c r="J1899" t="s">
        <v>63</v>
      </c>
      <c r="K1899" t="s">
        <v>42</v>
      </c>
      <c r="L1899" t="s">
        <v>91</v>
      </c>
      <c r="M1899" t="s">
        <v>95</v>
      </c>
      <c r="N1899" t="s">
        <v>81</v>
      </c>
      <c r="O1899" t="s">
        <v>35</v>
      </c>
      <c r="P1899">
        <v>2.9</v>
      </c>
      <c r="Q1899">
        <v>1200</v>
      </c>
      <c r="R1899">
        <v>87</v>
      </c>
      <c r="S1899" t="s">
        <v>78</v>
      </c>
      <c r="T1899" t="s">
        <v>30</v>
      </c>
      <c r="U1899" t="s">
        <v>5888</v>
      </c>
      <c r="V1899" t="s">
        <v>36</v>
      </c>
      <c r="W1899" t="s">
        <v>82</v>
      </c>
      <c r="X1899">
        <v>4</v>
      </c>
    </row>
    <row r="1900" spans="2:24">
      <c r="B1900" t="s">
        <v>2058</v>
      </c>
      <c r="C1900" t="s">
        <v>160</v>
      </c>
      <c r="D1900" t="s">
        <v>55</v>
      </c>
      <c r="E1900" t="s">
        <v>3549</v>
      </c>
      <c r="F1900" t="s">
        <v>159</v>
      </c>
      <c r="G1900" t="s">
        <v>94</v>
      </c>
      <c r="H1900">
        <v>39</v>
      </c>
      <c r="I1900" t="s">
        <v>3550</v>
      </c>
      <c r="J1900" t="s">
        <v>28</v>
      </c>
      <c r="K1900" t="s">
        <v>42</v>
      </c>
      <c r="L1900" t="s">
        <v>91</v>
      </c>
      <c r="M1900" t="s">
        <v>95</v>
      </c>
      <c r="N1900" t="s">
        <v>81</v>
      </c>
      <c r="O1900" t="s">
        <v>35</v>
      </c>
      <c r="P1900">
        <v>2.9</v>
      </c>
      <c r="Q1900">
        <v>1200</v>
      </c>
      <c r="R1900">
        <v>87</v>
      </c>
      <c r="S1900" t="s">
        <v>78</v>
      </c>
      <c r="T1900" t="s">
        <v>30</v>
      </c>
      <c r="U1900" t="s">
        <v>5889</v>
      </c>
      <c r="V1900" t="s">
        <v>36</v>
      </c>
      <c r="W1900" t="s">
        <v>82</v>
      </c>
      <c r="X1900">
        <v>4</v>
      </c>
    </row>
    <row r="1901" spans="2:24">
      <c r="B1901" t="s">
        <v>2059</v>
      </c>
      <c r="C1901" t="s">
        <v>160</v>
      </c>
      <c r="D1901" t="s">
        <v>55</v>
      </c>
      <c r="E1901" t="s">
        <v>3549</v>
      </c>
      <c r="F1901" t="s">
        <v>159</v>
      </c>
      <c r="G1901" t="s">
        <v>94</v>
      </c>
      <c r="H1901">
        <v>39</v>
      </c>
      <c r="I1901" t="s">
        <v>3550</v>
      </c>
      <c r="J1901" t="s">
        <v>79</v>
      </c>
      <c r="K1901" t="s">
        <v>42</v>
      </c>
      <c r="L1901" t="s">
        <v>91</v>
      </c>
      <c r="M1901" t="s">
        <v>95</v>
      </c>
      <c r="N1901" t="s">
        <v>81</v>
      </c>
      <c r="O1901" t="s">
        <v>35</v>
      </c>
      <c r="P1901">
        <v>2.9</v>
      </c>
      <c r="Q1901">
        <v>1200</v>
      </c>
      <c r="R1901">
        <v>87</v>
      </c>
      <c r="S1901" t="s">
        <v>78</v>
      </c>
      <c r="T1901" t="s">
        <v>30</v>
      </c>
      <c r="U1901" t="s">
        <v>5890</v>
      </c>
      <c r="V1901" t="s">
        <v>36</v>
      </c>
      <c r="W1901" t="s">
        <v>82</v>
      </c>
      <c r="X1901">
        <v>4</v>
      </c>
    </row>
    <row r="1902" spans="2:24">
      <c r="B1902" t="s">
        <v>2060</v>
      </c>
      <c r="C1902" t="s">
        <v>160</v>
      </c>
      <c r="D1902" t="s">
        <v>55</v>
      </c>
      <c r="E1902" t="s">
        <v>3549</v>
      </c>
      <c r="F1902" t="s">
        <v>159</v>
      </c>
      <c r="G1902" t="s">
        <v>94</v>
      </c>
      <c r="H1902">
        <v>39</v>
      </c>
      <c r="I1902" t="s">
        <v>3550</v>
      </c>
      <c r="J1902" t="s">
        <v>30</v>
      </c>
      <c r="K1902" t="s">
        <v>42</v>
      </c>
      <c r="L1902" t="s">
        <v>91</v>
      </c>
      <c r="M1902" t="s">
        <v>95</v>
      </c>
      <c r="N1902" t="s">
        <v>81</v>
      </c>
      <c r="O1902" t="s">
        <v>35</v>
      </c>
      <c r="P1902">
        <v>2.9</v>
      </c>
      <c r="Q1902">
        <v>1200</v>
      </c>
      <c r="R1902">
        <v>87</v>
      </c>
      <c r="S1902" t="s">
        <v>78</v>
      </c>
      <c r="T1902" t="s">
        <v>30</v>
      </c>
      <c r="U1902" t="s">
        <v>5891</v>
      </c>
      <c r="V1902" t="s">
        <v>36</v>
      </c>
      <c r="W1902" t="s">
        <v>82</v>
      </c>
      <c r="X1902">
        <v>4</v>
      </c>
    </row>
    <row r="1903" spans="2:24">
      <c r="B1903" t="s">
        <v>2061</v>
      </c>
      <c r="C1903" t="s">
        <v>160</v>
      </c>
      <c r="D1903" t="s">
        <v>41</v>
      </c>
      <c r="E1903" t="s">
        <v>3549</v>
      </c>
      <c r="F1903" t="s">
        <v>159</v>
      </c>
      <c r="G1903" t="s">
        <v>96</v>
      </c>
      <c r="H1903">
        <v>18</v>
      </c>
      <c r="I1903" t="s">
        <v>3550</v>
      </c>
      <c r="J1903" t="s">
        <v>63</v>
      </c>
      <c r="K1903" t="s">
        <v>43</v>
      </c>
      <c r="L1903" t="s">
        <v>91</v>
      </c>
      <c r="M1903" t="s">
        <v>92</v>
      </c>
      <c r="N1903" t="s">
        <v>80</v>
      </c>
      <c r="O1903" t="s">
        <v>3552</v>
      </c>
      <c r="P1903">
        <v>1.7</v>
      </c>
      <c r="Q1903">
        <v>600</v>
      </c>
      <c r="R1903">
        <v>78</v>
      </c>
      <c r="S1903" t="s">
        <v>78</v>
      </c>
      <c r="T1903" t="s">
        <v>30</v>
      </c>
      <c r="U1903" t="s">
        <v>5892</v>
      </c>
      <c r="V1903" t="s">
        <v>36</v>
      </c>
      <c r="W1903" t="s">
        <v>82</v>
      </c>
      <c r="X1903">
        <v>4</v>
      </c>
    </row>
    <row r="1904" spans="2:24">
      <c r="B1904" t="s">
        <v>2062</v>
      </c>
      <c r="C1904" t="s">
        <v>160</v>
      </c>
      <c r="D1904" t="s">
        <v>41</v>
      </c>
      <c r="E1904" t="s">
        <v>3549</v>
      </c>
      <c r="F1904" t="s">
        <v>159</v>
      </c>
      <c r="G1904" t="s">
        <v>96</v>
      </c>
      <c r="H1904">
        <v>18</v>
      </c>
      <c r="I1904" t="s">
        <v>3550</v>
      </c>
      <c r="J1904" t="s">
        <v>28</v>
      </c>
      <c r="K1904" t="s">
        <v>43</v>
      </c>
      <c r="L1904" t="s">
        <v>91</v>
      </c>
      <c r="M1904" t="s">
        <v>92</v>
      </c>
      <c r="N1904" t="s">
        <v>80</v>
      </c>
      <c r="O1904" t="s">
        <v>3552</v>
      </c>
      <c r="P1904">
        <v>1.7</v>
      </c>
      <c r="Q1904">
        <v>600</v>
      </c>
      <c r="R1904">
        <v>78</v>
      </c>
      <c r="S1904" t="s">
        <v>78</v>
      </c>
      <c r="T1904" t="s">
        <v>30</v>
      </c>
      <c r="U1904" t="s">
        <v>5893</v>
      </c>
      <c r="V1904" t="s">
        <v>36</v>
      </c>
      <c r="W1904" t="s">
        <v>82</v>
      </c>
      <c r="X1904">
        <v>4</v>
      </c>
    </row>
    <row r="1905" spans="2:24">
      <c r="B1905" t="s">
        <v>2063</v>
      </c>
      <c r="C1905" t="s">
        <v>160</v>
      </c>
      <c r="D1905" t="s">
        <v>41</v>
      </c>
      <c r="E1905" t="s">
        <v>3549</v>
      </c>
      <c r="F1905" t="s">
        <v>159</v>
      </c>
      <c r="G1905" t="s">
        <v>96</v>
      </c>
      <c r="H1905">
        <v>18</v>
      </c>
      <c r="I1905" t="s">
        <v>3550</v>
      </c>
      <c r="J1905" t="s">
        <v>79</v>
      </c>
      <c r="K1905" t="s">
        <v>43</v>
      </c>
      <c r="L1905" t="s">
        <v>91</v>
      </c>
      <c r="M1905" t="s">
        <v>92</v>
      </c>
      <c r="N1905" t="s">
        <v>80</v>
      </c>
      <c r="O1905" t="s">
        <v>3552</v>
      </c>
      <c r="P1905">
        <v>1.7</v>
      </c>
      <c r="Q1905">
        <v>600</v>
      </c>
      <c r="R1905">
        <v>78</v>
      </c>
      <c r="S1905" t="s">
        <v>78</v>
      </c>
      <c r="T1905" t="s">
        <v>30</v>
      </c>
      <c r="U1905" t="s">
        <v>5894</v>
      </c>
      <c r="V1905" t="s">
        <v>36</v>
      </c>
      <c r="W1905" t="s">
        <v>82</v>
      </c>
      <c r="X1905">
        <v>4</v>
      </c>
    </row>
    <row r="1906" spans="2:24">
      <c r="B1906" t="s">
        <v>2064</v>
      </c>
      <c r="C1906" t="s">
        <v>160</v>
      </c>
      <c r="D1906" t="s">
        <v>41</v>
      </c>
      <c r="E1906" t="s">
        <v>3549</v>
      </c>
      <c r="F1906" t="s">
        <v>159</v>
      </c>
      <c r="G1906" t="s">
        <v>96</v>
      </c>
      <c r="H1906">
        <v>18</v>
      </c>
      <c r="I1906" t="s">
        <v>3550</v>
      </c>
      <c r="J1906" t="s">
        <v>30</v>
      </c>
      <c r="K1906" t="s">
        <v>43</v>
      </c>
      <c r="L1906" t="s">
        <v>91</v>
      </c>
      <c r="M1906" t="s">
        <v>92</v>
      </c>
      <c r="N1906" t="s">
        <v>80</v>
      </c>
      <c r="O1906" t="s">
        <v>3552</v>
      </c>
      <c r="P1906">
        <v>1.7</v>
      </c>
      <c r="Q1906">
        <v>600</v>
      </c>
      <c r="R1906">
        <v>78</v>
      </c>
      <c r="S1906" t="s">
        <v>78</v>
      </c>
      <c r="T1906" t="s">
        <v>30</v>
      </c>
      <c r="U1906" t="s">
        <v>5895</v>
      </c>
      <c r="V1906" t="s">
        <v>36</v>
      </c>
      <c r="W1906" t="s">
        <v>82</v>
      </c>
      <c r="X1906">
        <v>4</v>
      </c>
    </row>
    <row r="1907" spans="2:24">
      <c r="B1907" t="s">
        <v>2065</v>
      </c>
      <c r="C1907" t="s">
        <v>160</v>
      </c>
      <c r="D1907" t="s">
        <v>55</v>
      </c>
      <c r="E1907" t="s">
        <v>3549</v>
      </c>
      <c r="F1907" t="s">
        <v>159</v>
      </c>
      <c r="G1907" t="s">
        <v>96</v>
      </c>
      <c r="H1907">
        <v>19</v>
      </c>
      <c r="I1907" t="s">
        <v>3550</v>
      </c>
      <c r="J1907" t="s">
        <v>63</v>
      </c>
      <c r="K1907" t="s">
        <v>42</v>
      </c>
      <c r="L1907" t="s">
        <v>91</v>
      </c>
      <c r="M1907" t="s">
        <v>92</v>
      </c>
      <c r="N1907" t="s">
        <v>80</v>
      </c>
      <c r="O1907" t="s">
        <v>20</v>
      </c>
      <c r="P1907">
        <v>0.8</v>
      </c>
      <c r="Q1907">
        <v>600</v>
      </c>
      <c r="R1907">
        <v>81</v>
      </c>
      <c r="S1907" t="s">
        <v>78</v>
      </c>
      <c r="T1907" t="s">
        <v>30</v>
      </c>
      <c r="U1907" t="s">
        <v>5896</v>
      </c>
      <c r="V1907" t="s">
        <v>36</v>
      </c>
      <c r="W1907" t="s">
        <v>82</v>
      </c>
      <c r="X1907">
        <v>4</v>
      </c>
    </row>
    <row r="1908" spans="2:24">
      <c r="B1908" t="s">
        <v>2066</v>
      </c>
      <c r="C1908" t="s">
        <v>160</v>
      </c>
      <c r="D1908" t="s">
        <v>55</v>
      </c>
      <c r="E1908" t="s">
        <v>3549</v>
      </c>
      <c r="F1908" t="s">
        <v>159</v>
      </c>
      <c r="G1908" t="s">
        <v>96</v>
      </c>
      <c r="H1908">
        <v>19</v>
      </c>
      <c r="I1908" t="s">
        <v>3550</v>
      </c>
      <c r="J1908" t="s">
        <v>28</v>
      </c>
      <c r="K1908" t="s">
        <v>42</v>
      </c>
      <c r="L1908" t="s">
        <v>91</v>
      </c>
      <c r="M1908" t="s">
        <v>92</v>
      </c>
      <c r="N1908" t="s">
        <v>80</v>
      </c>
      <c r="O1908" t="s">
        <v>20</v>
      </c>
      <c r="P1908">
        <v>0.8</v>
      </c>
      <c r="Q1908">
        <v>600</v>
      </c>
      <c r="R1908">
        <v>81</v>
      </c>
      <c r="S1908" t="s">
        <v>78</v>
      </c>
      <c r="T1908" t="s">
        <v>30</v>
      </c>
      <c r="U1908" t="s">
        <v>5897</v>
      </c>
      <c r="V1908" t="s">
        <v>36</v>
      </c>
      <c r="W1908" t="s">
        <v>82</v>
      </c>
      <c r="X1908">
        <v>4</v>
      </c>
    </row>
    <row r="1909" spans="2:24">
      <c r="B1909" t="s">
        <v>2067</v>
      </c>
      <c r="C1909" t="s">
        <v>160</v>
      </c>
      <c r="D1909" t="s">
        <v>55</v>
      </c>
      <c r="E1909" t="s">
        <v>3549</v>
      </c>
      <c r="F1909" t="s">
        <v>159</v>
      </c>
      <c r="G1909" t="s">
        <v>96</v>
      </c>
      <c r="H1909">
        <v>19</v>
      </c>
      <c r="I1909" t="s">
        <v>3550</v>
      </c>
      <c r="J1909" t="s">
        <v>79</v>
      </c>
      <c r="K1909" t="s">
        <v>42</v>
      </c>
      <c r="L1909" t="s">
        <v>91</v>
      </c>
      <c r="M1909" t="s">
        <v>92</v>
      </c>
      <c r="N1909" t="s">
        <v>80</v>
      </c>
      <c r="O1909" t="s">
        <v>20</v>
      </c>
      <c r="P1909">
        <v>0.8</v>
      </c>
      <c r="Q1909">
        <v>600</v>
      </c>
      <c r="R1909">
        <v>81</v>
      </c>
      <c r="S1909" t="s">
        <v>78</v>
      </c>
      <c r="T1909" t="s">
        <v>30</v>
      </c>
      <c r="U1909" t="s">
        <v>5898</v>
      </c>
      <c r="V1909" t="s">
        <v>36</v>
      </c>
      <c r="W1909" t="s">
        <v>82</v>
      </c>
      <c r="X1909">
        <v>4</v>
      </c>
    </row>
    <row r="1910" spans="2:24">
      <c r="B1910" t="s">
        <v>2068</v>
      </c>
      <c r="C1910" t="s">
        <v>160</v>
      </c>
      <c r="D1910" t="s">
        <v>55</v>
      </c>
      <c r="E1910" t="s">
        <v>3549</v>
      </c>
      <c r="F1910" t="s">
        <v>159</v>
      </c>
      <c r="G1910" t="s">
        <v>96</v>
      </c>
      <c r="H1910">
        <v>19</v>
      </c>
      <c r="I1910" t="s">
        <v>3550</v>
      </c>
      <c r="J1910" t="s">
        <v>30</v>
      </c>
      <c r="K1910" t="s">
        <v>42</v>
      </c>
      <c r="L1910" t="s">
        <v>91</v>
      </c>
      <c r="M1910" t="s">
        <v>92</v>
      </c>
      <c r="N1910" t="s">
        <v>80</v>
      </c>
      <c r="O1910" t="s">
        <v>20</v>
      </c>
      <c r="P1910">
        <v>0.8</v>
      </c>
      <c r="Q1910">
        <v>600</v>
      </c>
      <c r="R1910">
        <v>81</v>
      </c>
      <c r="S1910" t="s">
        <v>78</v>
      </c>
      <c r="T1910" t="s">
        <v>30</v>
      </c>
      <c r="U1910" t="s">
        <v>5899</v>
      </c>
      <c r="V1910" t="s">
        <v>36</v>
      </c>
      <c r="W1910" t="s">
        <v>82</v>
      </c>
      <c r="X1910">
        <v>4</v>
      </c>
    </row>
    <row r="1911" spans="2:24">
      <c r="B1911" t="s">
        <v>2069</v>
      </c>
      <c r="C1911" t="s">
        <v>160</v>
      </c>
      <c r="D1911" t="s">
        <v>41</v>
      </c>
      <c r="E1911" t="s">
        <v>3549</v>
      </c>
      <c r="F1911" t="s">
        <v>159</v>
      </c>
      <c r="G1911" t="s">
        <v>96</v>
      </c>
      <c r="H1911">
        <v>24</v>
      </c>
      <c r="I1911" t="s">
        <v>3550</v>
      </c>
      <c r="J1911" t="s">
        <v>63</v>
      </c>
      <c r="K1911" t="s">
        <v>43</v>
      </c>
      <c r="L1911" t="s">
        <v>91</v>
      </c>
      <c r="M1911" t="s">
        <v>92</v>
      </c>
      <c r="N1911" t="s">
        <v>80</v>
      </c>
      <c r="O1911" t="s">
        <v>3552</v>
      </c>
      <c r="P1911">
        <v>1.7</v>
      </c>
      <c r="Q1911">
        <v>800</v>
      </c>
      <c r="R1911">
        <v>78</v>
      </c>
      <c r="S1911" t="s">
        <v>78</v>
      </c>
      <c r="T1911" t="s">
        <v>30</v>
      </c>
      <c r="U1911" t="s">
        <v>5900</v>
      </c>
      <c r="V1911" t="s">
        <v>36</v>
      </c>
      <c r="W1911" t="s">
        <v>82</v>
      </c>
      <c r="X1911">
        <v>4</v>
      </c>
    </row>
    <row r="1912" spans="2:24">
      <c r="B1912" t="s">
        <v>2070</v>
      </c>
      <c r="C1912" t="s">
        <v>160</v>
      </c>
      <c r="D1912" t="s">
        <v>41</v>
      </c>
      <c r="E1912" t="s">
        <v>3549</v>
      </c>
      <c r="F1912" t="s">
        <v>159</v>
      </c>
      <c r="G1912" t="s">
        <v>96</v>
      </c>
      <c r="H1912">
        <v>24</v>
      </c>
      <c r="I1912" t="s">
        <v>3550</v>
      </c>
      <c r="J1912" t="s">
        <v>28</v>
      </c>
      <c r="K1912" t="s">
        <v>43</v>
      </c>
      <c r="L1912" t="s">
        <v>91</v>
      </c>
      <c r="M1912" t="s">
        <v>92</v>
      </c>
      <c r="N1912" t="s">
        <v>80</v>
      </c>
      <c r="O1912" t="s">
        <v>3552</v>
      </c>
      <c r="P1912">
        <v>1.7</v>
      </c>
      <c r="Q1912">
        <v>800</v>
      </c>
      <c r="R1912">
        <v>78</v>
      </c>
      <c r="S1912" t="s">
        <v>78</v>
      </c>
      <c r="T1912" t="s">
        <v>30</v>
      </c>
      <c r="U1912" t="s">
        <v>5901</v>
      </c>
      <c r="V1912" t="s">
        <v>36</v>
      </c>
      <c r="W1912" t="s">
        <v>82</v>
      </c>
      <c r="X1912">
        <v>4</v>
      </c>
    </row>
    <row r="1913" spans="2:24">
      <c r="B1913" t="s">
        <v>2071</v>
      </c>
      <c r="C1913" t="s">
        <v>160</v>
      </c>
      <c r="D1913" t="s">
        <v>41</v>
      </c>
      <c r="E1913" t="s">
        <v>3549</v>
      </c>
      <c r="F1913" t="s">
        <v>159</v>
      </c>
      <c r="G1913" t="s">
        <v>96</v>
      </c>
      <c r="H1913">
        <v>24</v>
      </c>
      <c r="I1913" t="s">
        <v>3550</v>
      </c>
      <c r="J1913" t="s">
        <v>79</v>
      </c>
      <c r="K1913" t="s">
        <v>43</v>
      </c>
      <c r="L1913" t="s">
        <v>91</v>
      </c>
      <c r="M1913" t="s">
        <v>92</v>
      </c>
      <c r="N1913" t="s">
        <v>80</v>
      </c>
      <c r="O1913" t="s">
        <v>3552</v>
      </c>
      <c r="P1913">
        <v>1.7</v>
      </c>
      <c r="Q1913">
        <v>800</v>
      </c>
      <c r="R1913">
        <v>78</v>
      </c>
      <c r="S1913" t="s">
        <v>78</v>
      </c>
      <c r="T1913" t="s">
        <v>30</v>
      </c>
      <c r="U1913" t="s">
        <v>5902</v>
      </c>
      <c r="V1913" t="s">
        <v>36</v>
      </c>
      <c r="W1913" t="s">
        <v>82</v>
      </c>
      <c r="X1913">
        <v>4</v>
      </c>
    </row>
    <row r="1914" spans="2:24">
      <c r="B1914" t="s">
        <v>2072</v>
      </c>
      <c r="C1914" t="s">
        <v>160</v>
      </c>
      <c r="D1914" t="s">
        <v>41</v>
      </c>
      <c r="E1914" t="s">
        <v>3549</v>
      </c>
      <c r="F1914" t="s">
        <v>159</v>
      </c>
      <c r="G1914" t="s">
        <v>96</v>
      </c>
      <c r="H1914">
        <v>24</v>
      </c>
      <c r="I1914" t="s">
        <v>3550</v>
      </c>
      <c r="J1914" t="s">
        <v>30</v>
      </c>
      <c r="K1914" t="s">
        <v>43</v>
      </c>
      <c r="L1914" t="s">
        <v>91</v>
      </c>
      <c r="M1914" t="s">
        <v>92</v>
      </c>
      <c r="N1914" t="s">
        <v>80</v>
      </c>
      <c r="O1914" t="s">
        <v>3552</v>
      </c>
      <c r="P1914">
        <v>1.7</v>
      </c>
      <c r="Q1914">
        <v>800</v>
      </c>
      <c r="R1914">
        <v>78</v>
      </c>
      <c r="S1914" t="s">
        <v>78</v>
      </c>
      <c r="T1914" t="s">
        <v>30</v>
      </c>
      <c r="U1914" t="s">
        <v>5903</v>
      </c>
      <c r="V1914" t="s">
        <v>36</v>
      </c>
      <c r="W1914" t="s">
        <v>82</v>
      </c>
      <c r="X1914">
        <v>4</v>
      </c>
    </row>
    <row r="1915" spans="2:24">
      <c r="B1915" t="s">
        <v>2073</v>
      </c>
      <c r="C1915" t="s">
        <v>160</v>
      </c>
      <c r="D1915" t="s">
        <v>55</v>
      </c>
      <c r="E1915" t="s">
        <v>3549</v>
      </c>
      <c r="F1915" t="s">
        <v>159</v>
      </c>
      <c r="G1915" t="s">
        <v>96</v>
      </c>
      <c r="H1915">
        <v>25</v>
      </c>
      <c r="I1915" t="s">
        <v>3550</v>
      </c>
      <c r="J1915" t="s">
        <v>63</v>
      </c>
      <c r="K1915" t="s">
        <v>42</v>
      </c>
      <c r="L1915" t="s">
        <v>91</v>
      </c>
      <c r="M1915" t="s">
        <v>92</v>
      </c>
      <c r="N1915" t="s">
        <v>80</v>
      </c>
      <c r="O1915" t="s">
        <v>20</v>
      </c>
      <c r="P1915">
        <v>1.7</v>
      </c>
      <c r="Q1915">
        <v>800</v>
      </c>
      <c r="R1915">
        <v>81</v>
      </c>
      <c r="S1915" t="s">
        <v>78</v>
      </c>
      <c r="T1915" t="s">
        <v>30</v>
      </c>
      <c r="U1915" t="s">
        <v>5904</v>
      </c>
      <c r="V1915" t="s">
        <v>36</v>
      </c>
      <c r="W1915" t="s">
        <v>82</v>
      </c>
      <c r="X1915">
        <v>4</v>
      </c>
    </row>
    <row r="1916" spans="2:24">
      <c r="B1916" t="s">
        <v>2074</v>
      </c>
      <c r="C1916" t="s">
        <v>160</v>
      </c>
      <c r="D1916" t="s">
        <v>55</v>
      </c>
      <c r="E1916" t="s">
        <v>3549</v>
      </c>
      <c r="F1916" t="s">
        <v>159</v>
      </c>
      <c r="G1916" t="s">
        <v>96</v>
      </c>
      <c r="H1916">
        <v>25</v>
      </c>
      <c r="I1916" t="s">
        <v>3550</v>
      </c>
      <c r="J1916" t="s">
        <v>28</v>
      </c>
      <c r="K1916" t="s">
        <v>42</v>
      </c>
      <c r="L1916" t="s">
        <v>91</v>
      </c>
      <c r="M1916" t="s">
        <v>92</v>
      </c>
      <c r="N1916" t="s">
        <v>80</v>
      </c>
      <c r="O1916" t="s">
        <v>20</v>
      </c>
      <c r="P1916">
        <v>1.7</v>
      </c>
      <c r="Q1916">
        <v>800</v>
      </c>
      <c r="R1916">
        <v>81</v>
      </c>
      <c r="S1916" t="s">
        <v>78</v>
      </c>
      <c r="T1916" t="s">
        <v>30</v>
      </c>
      <c r="U1916" t="s">
        <v>5905</v>
      </c>
      <c r="V1916" t="s">
        <v>36</v>
      </c>
      <c r="W1916" t="s">
        <v>82</v>
      </c>
      <c r="X1916">
        <v>4</v>
      </c>
    </row>
    <row r="1917" spans="2:24">
      <c r="B1917" t="s">
        <v>2075</v>
      </c>
      <c r="C1917" t="s">
        <v>160</v>
      </c>
      <c r="D1917" t="s">
        <v>55</v>
      </c>
      <c r="E1917" t="s">
        <v>3549</v>
      </c>
      <c r="F1917" t="s">
        <v>159</v>
      </c>
      <c r="G1917" t="s">
        <v>96</v>
      </c>
      <c r="H1917">
        <v>25</v>
      </c>
      <c r="I1917" t="s">
        <v>3550</v>
      </c>
      <c r="J1917" t="s">
        <v>79</v>
      </c>
      <c r="K1917" t="s">
        <v>42</v>
      </c>
      <c r="L1917" t="s">
        <v>91</v>
      </c>
      <c r="M1917" t="s">
        <v>92</v>
      </c>
      <c r="N1917" t="s">
        <v>80</v>
      </c>
      <c r="O1917" t="s">
        <v>20</v>
      </c>
      <c r="P1917">
        <v>1.7</v>
      </c>
      <c r="Q1917">
        <v>800</v>
      </c>
      <c r="R1917">
        <v>81</v>
      </c>
      <c r="S1917" t="s">
        <v>78</v>
      </c>
      <c r="T1917" t="s">
        <v>30</v>
      </c>
      <c r="U1917" t="s">
        <v>5906</v>
      </c>
      <c r="V1917" t="s">
        <v>36</v>
      </c>
      <c r="W1917" t="s">
        <v>82</v>
      </c>
      <c r="X1917">
        <v>4</v>
      </c>
    </row>
    <row r="1918" spans="2:24">
      <c r="B1918" t="s">
        <v>2076</v>
      </c>
      <c r="C1918" t="s">
        <v>160</v>
      </c>
      <c r="D1918" t="s">
        <v>55</v>
      </c>
      <c r="E1918" t="s">
        <v>3549</v>
      </c>
      <c r="F1918" t="s">
        <v>159</v>
      </c>
      <c r="G1918" t="s">
        <v>96</v>
      </c>
      <c r="H1918">
        <v>25</v>
      </c>
      <c r="I1918" t="s">
        <v>3550</v>
      </c>
      <c r="J1918" t="s">
        <v>30</v>
      </c>
      <c r="K1918" t="s">
        <v>42</v>
      </c>
      <c r="L1918" t="s">
        <v>91</v>
      </c>
      <c r="M1918" t="s">
        <v>92</v>
      </c>
      <c r="N1918" t="s">
        <v>80</v>
      </c>
      <c r="O1918" t="s">
        <v>20</v>
      </c>
      <c r="P1918">
        <v>1.7</v>
      </c>
      <c r="Q1918">
        <v>800</v>
      </c>
      <c r="R1918">
        <v>81</v>
      </c>
      <c r="S1918" t="s">
        <v>78</v>
      </c>
      <c r="T1918" t="s">
        <v>30</v>
      </c>
      <c r="U1918" t="s">
        <v>5907</v>
      </c>
      <c r="V1918" t="s">
        <v>36</v>
      </c>
      <c r="W1918" t="s">
        <v>82</v>
      </c>
      <c r="X1918">
        <v>4</v>
      </c>
    </row>
    <row r="1919" spans="2:24">
      <c r="B1919" t="s">
        <v>2077</v>
      </c>
      <c r="C1919" t="s">
        <v>160</v>
      </c>
      <c r="D1919" t="s">
        <v>41</v>
      </c>
      <c r="E1919" t="s">
        <v>3549</v>
      </c>
      <c r="F1919" t="s">
        <v>159</v>
      </c>
      <c r="G1919" t="s">
        <v>96</v>
      </c>
      <c r="H1919">
        <v>30</v>
      </c>
      <c r="I1919" t="s">
        <v>3550</v>
      </c>
      <c r="J1919" t="s">
        <v>63</v>
      </c>
      <c r="K1919" t="s">
        <v>43</v>
      </c>
      <c r="L1919" t="s">
        <v>91</v>
      </c>
      <c r="M1919" t="s">
        <v>92</v>
      </c>
      <c r="N1919" t="s">
        <v>80</v>
      </c>
      <c r="O1919" t="s">
        <v>20</v>
      </c>
      <c r="P1919">
        <v>2</v>
      </c>
      <c r="Q1919">
        <v>1000</v>
      </c>
      <c r="R1919">
        <v>81</v>
      </c>
      <c r="S1919" t="s">
        <v>78</v>
      </c>
      <c r="T1919" t="s">
        <v>30</v>
      </c>
      <c r="U1919" t="s">
        <v>5908</v>
      </c>
      <c r="V1919" t="s">
        <v>36</v>
      </c>
      <c r="W1919" t="s">
        <v>82</v>
      </c>
      <c r="X1919">
        <v>4</v>
      </c>
    </row>
    <row r="1920" spans="2:24">
      <c r="B1920" t="s">
        <v>2078</v>
      </c>
      <c r="C1920" t="s">
        <v>160</v>
      </c>
      <c r="D1920" t="s">
        <v>41</v>
      </c>
      <c r="E1920" t="s">
        <v>3549</v>
      </c>
      <c r="F1920" t="s">
        <v>159</v>
      </c>
      <c r="G1920" t="s">
        <v>96</v>
      </c>
      <c r="H1920">
        <v>30</v>
      </c>
      <c r="I1920" t="s">
        <v>3550</v>
      </c>
      <c r="J1920" t="s">
        <v>28</v>
      </c>
      <c r="K1920" t="s">
        <v>43</v>
      </c>
      <c r="L1920" t="s">
        <v>91</v>
      </c>
      <c r="M1920" t="s">
        <v>92</v>
      </c>
      <c r="N1920" t="s">
        <v>80</v>
      </c>
      <c r="O1920" t="s">
        <v>20</v>
      </c>
      <c r="P1920">
        <v>2</v>
      </c>
      <c r="Q1920">
        <v>1000</v>
      </c>
      <c r="R1920">
        <v>81</v>
      </c>
      <c r="S1920" t="s">
        <v>78</v>
      </c>
      <c r="T1920" t="s">
        <v>30</v>
      </c>
      <c r="U1920" t="s">
        <v>5909</v>
      </c>
      <c r="V1920" t="s">
        <v>36</v>
      </c>
      <c r="W1920" t="s">
        <v>82</v>
      </c>
      <c r="X1920">
        <v>4</v>
      </c>
    </row>
    <row r="1921" spans="2:24">
      <c r="B1921" t="s">
        <v>2079</v>
      </c>
      <c r="C1921" t="s">
        <v>160</v>
      </c>
      <c r="D1921" t="s">
        <v>41</v>
      </c>
      <c r="E1921" t="s">
        <v>3549</v>
      </c>
      <c r="F1921" t="s">
        <v>159</v>
      </c>
      <c r="G1921" t="s">
        <v>96</v>
      </c>
      <c r="H1921">
        <v>30</v>
      </c>
      <c r="I1921" t="s">
        <v>3550</v>
      </c>
      <c r="J1921" t="s">
        <v>79</v>
      </c>
      <c r="K1921" t="s">
        <v>43</v>
      </c>
      <c r="L1921" t="s">
        <v>91</v>
      </c>
      <c r="M1921" t="s">
        <v>92</v>
      </c>
      <c r="N1921" t="s">
        <v>80</v>
      </c>
      <c r="O1921" t="s">
        <v>20</v>
      </c>
      <c r="P1921">
        <v>2</v>
      </c>
      <c r="Q1921">
        <v>1000</v>
      </c>
      <c r="R1921">
        <v>81</v>
      </c>
      <c r="S1921" t="s">
        <v>78</v>
      </c>
      <c r="T1921" t="s">
        <v>30</v>
      </c>
      <c r="U1921" t="s">
        <v>5910</v>
      </c>
      <c r="V1921" t="s">
        <v>36</v>
      </c>
      <c r="W1921" t="s">
        <v>82</v>
      </c>
      <c r="X1921">
        <v>4</v>
      </c>
    </row>
    <row r="1922" spans="2:24">
      <c r="B1922" t="s">
        <v>2080</v>
      </c>
      <c r="C1922" t="s">
        <v>160</v>
      </c>
      <c r="D1922" t="s">
        <v>41</v>
      </c>
      <c r="E1922" t="s">
        <v>3549</v>
      </c>
      <c r="F1922" t="s">
        <v>159</v>
      </c>
      <c r="G1922" t="s">
        <v>96</v>
      </c>
      <c r="H1922">
        <v>30</v>
      </c>
      <c r="I1922" t="s">
        <v>3550</v>
      </c>
      <c r="J1922" t="s">
        <v>30</v>
      </c>
      <c r="K1922" t="s">
        <v>43</v>
      </c>
      <c r="L1922" t="s">
        <v>91</v>
      </c>
      <c r="M1922" t="s">
        <v>92</v>
      </c>
      <c r="N1922" t="s">
        <v>80</v>
      </c>
      <c r="O1922" t="s">
        <v>20</v>
      </c>
      <c r="P1922">
        <v>2</v>
      </c>
      <c r="Q1922">
        <v>1000</v>
      </c>
      <c r="R1922">
        <v>81</v>
      </c>
      <c r="S1922" t="s">
        <v>78</v>
      </c>
      <c r="T1922" t="s">
        <v>30</v>
      </c>
      <c r="U1922" t="s">
        <v>5911</v>
      </c>
      <c r="V1922" t="s">
        <v>36</v>
      </c>
      <c r="W1922" t="s">
        <v>82</v>
      </c>
      <c r="X1922">
        <v>4</v>
      </c>
    </row>
    <row r="1923" spans="2:24">
      <c r="B1923" t="s">
        <v>2081</v>
      </c>
      <c r="C1923" t="s">
        <v>160</v>
      </c>
      <c r="D1923" t="s">
        <v>55</v>
      </c>
      <c r="E1923" t="s">
        <v>3549</v>
      </c>
      <c r="F1923" t="s">
        <v>159</v>
      </c>
      <c r="G1923" t="s">
        <v>96</v>
      </c>
      <c r="H1923">
        <v>31</v>
      </c>
      <c r="I1923" t="s">
        <v>3550</v>
      </c>
      <c r="J1923" t="s">
        <v>63</v>
      </c>
      <c r="K1923" t="s">
        <v>42</v>
      </c>
      <c r="L1923" t="s">
        <v>91</v>
      </c>
      <c r="M1923" t="s">
        <v>92</v>
      </c>
      <c r="N1923" t="s">
        <v>80</v>
      </c>
      <c r="O1923" t="s">
        <v>20</v>
      </c>
      <c r="P1923">
        <v>2.2000000000000002</v>
      </c>
      <c r="Q1923">
        <v>1000</v>
      </c>
      <c r="R1923">
        <v>84</v>
      </c>
      <c r="S1923" t="s">
        <v>78</v>
      </c>
      <c r="T1923" t="s">
        <v>30</v>
      </c>
      <c r="U1923" t="s">
        <v>5912</v>
      </c>
      <c r="V1923" t="s">
        <v>36</v>
      </c>
      <c r="W1923" t="s">
        <v>82</v>
      </c>
      <c r="X1923">
        <v>4</v>
      </c>
    </row>
    <row r="1924" spans="2:24">
      <c r="B1924" t="s">
        <v>2082</v>
      </c>
      <c r="C1924" t="s">
        <v>160</v>
      </c>
      <c r="D1924" t="s">
        <v>55</v>
      </c>
      <c r="E1924" t="s">
        <v>3549</v>
      </c>
      <c r="F1924" t="s">
        <v>159</v>
      </c>
      <c r="G1924" t="s">
        <v>96</v>
      </c>
      <c r="H1924">
        <v>31</v>
      </c>
      <c r="I1924" t="s">
        <v>3550</v>
      </c>
      <c r="J1924" t="s">
        <v>28</v>
      </c>
      <c r="K1924" t="s">
        <v>42</v>
      </c>
      <c r="L1924" t="s">
        <v>91</v>
      </c>
      <c r="M1924" t="s">
        <v>92</v>
      </c>
      <c r="N1924" t="s">
        <v>80</v>
      </c>
      <c r="O1924" t="s">
        <v>20</v>
      </c>
      <c r="P1924">
        <v>2.2000000000000002</v>
      </c>
      <c r="Q1924">
        <v>1000</v>
      </c>
      <c r="R1924">
        <v>84</v>
      </c>
      <c r="S1924" t="s">
        <v>78</v>
      </c>
      <c r="T1924" t="s">
        <v>30</v>
      </c>
      <c r="U1924" t="s">
        <v>5913</v>
      </c>
      <c r="V1924" t="s">
        <v>36</v>
      </c>
      <c r="W1924" t="s">
        <v>82</v>
      </c>
      <c r="X1924">
        <v>4</v>
      </c>
    </row>
    <row r="1925" spans="2:24">
      <c r="B1925" t="s">
        <v>2083</v>
      </c>
      <c r="C1925" t="s">
        <v>160</v>
      </c>
      <c r="D1925" t="s">
        <v>55</v>
      </c>
      <c r="E1925" t="s">
        <v>3549</v>
      </c>
      <c r="F1925" t="s">
        <v>159</v>
      </c>
      <c r="G1925" t="s">
        <v>96</v>
      </c>
      <c r="H1925">
        <v>31</v>
      </c>
      <c r="I1925" t="s">
        <v>3550</v>
      </c>
      <c r="J1925" t="s">
        <v>79</v>
      </c>
      <c r="K1925" t="s">
        <v>42</v>
      </c>
      <c r="L1925" t="s">
        <v>91</v>
      </c>
      <c r="M1925" t="s">
        <v>92</v>
      </c>
      <c r="N1925" t="s">
        <v>80</v>
      </c>
      <c r="O1925" t="s">
        <v>20</v>
      </c>
      <c r="P1925">
        <v>2.2000000000000002</v>
      </c>
      <c r="Q1925">
        <v>1000</v>
      </c>
      <c r="R1925">
        <v>84</v>
      </c>
      <c r="S1925" t="s">
        <v>78</v>
      </c>
      <c r="T1925" t="s">
        <v>30</v>
      </c>
      <c r="U1925" t="s">
        <v>5914</v>
      </c>
      <c r="V1925" t="s">
        <v>36</v>
      </c>
      <c r="W1925" t="s">
        <v>82</v>
      </c>
      <c r="X1925">
        <v>4</v>
      </c>
    </row>
    <row r="1926" spans="2:24">
      <c r="B1926" t="s">
        <v>2084</v>
      </c>
      <c r="C1926" t="s">
        <v>160</v>
      </c>
      <c r="D1926" t="s">
        <v>55</v>
      </c>
      <c r="E1926" t="s">
        <v>3549</v>
      </c>
      <c r="F1926" t="s">
        <v>159</v>
      </c>
      <c r="G1926" t="s">
        <v>96</v>
      </c>
      <c r="H1926">
        <v>31</v>
      </c>
      <c r="I1926" t="s">
        <v>3550</v>
      </c>
      <c r="J1926" t="s">
        <v>30</v>
      </c>
      <c r="K1926" t="s">
        <v>42</v>
      </c>
      <c r="L1926" t="s">
        <v>91</v>
      </c>
      <c r="M1926" t="s">
        <v>92</v>
      </c>
      <c r="N1926" t="s">
        <v>80</v>
      </c>
      <c r="O1926" t="s">
        <v>20</v>
      </c>
      <c r="P1926">
        <v>2.2000000000000002</v>
      </c>
      <c r="Q1926">
        <v>1000</v>
      </c>
      <c r="R1926">
        <v>84</v>
      </c>
      <c r="S1926" t="s">
        <v>78</v>
      </c>
      <c r="T1926" t="s">
        <v>30</v>
      </c>
      <c r="U1926" t="s">
        <v>5915</v>
      </c>
      <c r="V1926" t="s">
        <v>36</v>
      </c>
      <c r="W1926" t="s">
        <v>82</v>
      </c>
      <c r="X1926">
        <v>4</v>
      </c>
    </row>
    <row r="1927" spans="2:24">
      <c r="B1927" t="s">
        <v>2085</v>
      </c>
      <c r="C1927" t="s">
        <v>160</v>
      </c>
      <c r="D1927" t="s">
        <v>41</v>
      </c>
      <c r="E1927" t="s">
        <v>3549</v>
      </c>
      <c r="F1927" t="s">
        <v>159</v>
      </c>
      <c r="G1927" t="s">
        <v>96</v>
      </c>
      <c r="H1927">
        <v>36</v>
      </c>
      <c r="I1927" t="s">
        <v>3550</v>
      </c>
      <c r="J1927" t="s">
        <v>63</v>
      </c>
      <c r="K1927" t="s">
        <v>43</v>
      </c>
      <c r="L1927" t="s">
        <v>91</v>
      </c>
      <c r="M1927" t="s">
        <v>92</v>
      </c>
      <c r="N1927" t="s">
        <v>80</v>
      </c>
      <c r="O1927" t="s">
        <v>20</v>
      </c>
      <c r="P1927">
        <v>2</v>
      </c>
      <c r="Q1927">
        <v>1200</v>
      </c>
      <c r="R1927">
        <v>81</v>
      </c>
      <c r="S1927" t="s">
        <v>78</v>
      </c>
      <c r="T1927" t="s">
        <v>30</v>
      </c>
      <c r="U1927" t="s">
        <v>5916</v>
      </c>
      <c r="V1927" t="s">
        <v>36</v>
      </c>
      <c r="W1927" t="s">
        <v>82</v>
      </c>
      <c r="X1927">
        <v>4</v>
      </c>
    </row>
    <row r="1928" spans="2:24">
      <c r="B1928" t="s">
        <v>2086</v>
      </c>
      <c r="C1928" t="s">
        <v>160</v>
      </c>
      <c r="D1928" t="s">
        <v>41</v>
      </c>
      <c r="E1928" t="s">
        <v>3549</v>
      </c>
      <c r="F1928" t="s">
        <v>159</v>
      </c>
      <c r="G1928" t="s">
        <v>96</v>
      </c>
      <c r="H1928">
        <v>36</v>
      </c>
      <c r="I1928" t="s">
        <v>3550</v>
      </c>
      <c r="J1928" t="s">
        <v>28</v>
      </c>
      <c r="K1928" t="s">
        <v>43</v>
      </c>
      <c r="L1928" t="s">
        <v>91</v>
      </c>
      <c r="M1928" t="s">
        <v>92</v>
      </c>
      <c r="N1928" t="s">
        <v>80</v>
      </c>
      <c r="O1928" t="s">
        <v>20</v>
      </c>
      <c r="P1928">
        <v>2</v>
      </c>
      <c r="Q1928">
        <v>1200</v>
      </c>
      <c r="R1928">
        <v>81</v>
      </c>
      <c r="S1928" t="s">
        <v>78</v>
      </c>
      <c r="T1928" t="s">
        <v>30</v>
      </c>
      <c r="U1928" t="s">
        <v>5917</v>
      </c>
      <c r="V1928" t="s">
        <v>36</v>
      </c>
      <c r="W1928" t="s">
        <v>82</v>
      </c>
      <c r="X1928">
        <v>4</v>
      </c>
    </row>
    <row r="1929" spans="2:24">
      <c r="B1929" t="s">
        <v>2087</v>
      </c>
      <c r="C1929" t="s">
        <v>160</v>
      </c>
      <c r="D1929" t="s">
        <v>41</v>
      </c>
      <c r="E1929" t="s">
        <v>3549</v>
      </c>
      <c r="F1929" t="s">
        <v>159</v>
      </c>
      <c r="G1929" t="s">
        <v>96</v>
      </c>
      <c r="H1929">
        <v>36</v>
      </c>
      <c r="I1929" t="s">
        <v>3550</v>
      </c>
      <c r="J1929" t="s">
        <v>79</v>
      </c>
      <c r="K1929" t="s">
        <v>43</v>
      </c>
      <c r="L1929" t="s">
        <v>91</v>
      </c>
      <c r="M1929" t="s">
        <v>92</v>
      </c>
      <c r="N1929" t="s">
        <v>80</v>
      </c>
      <c r="O1929" t="s">
        <v>20</v>
      </c>
      <c r="P1929">
        <v>2</v>
      </c>
      <c r="Q1929">
        <v>1200</v>
      </c>
      <c r="R1929">
        <v>81</v>
      </c>
      <c r="S1929" t="s">
        <v>78</v>
      </c>
      <c r="T1929" t="s">
        <v>30</v>
      </c>
      <c r="U1929" t="s">
        <v>5918</v>
      </c>
      <c r="V1929" t="s">
        <v>36</v>
      </c>
      <c r="W1929" t="s">
        <v>82</v>
      </c>
      <c r="X1929">
        <v>4</v>
      </c>
    </row>
    <row r="1930" spans="2:24">
      <c r="B1930" t="s">
        <v>2088</v>
      </c>
      <c r="C1930" t="s">
        <v>160</v>
      </c>
      <c r="D1930" t="s">
        <v>41</v>
      </c>
      <c r="E1930" t="s">
        <v>3549</v>
      </c>
      <c r="F1930" t="s">
        <v>159</v>
      </c>
      <c r="G1930" t="s">
        <v>96</v>
      </c>
      <c r="H1930">
        <v>36</v>
      </c>
      <c r="I1930" t="s">
        <v>3550</v>
      </c>
      <c r="J1930" t="s">
        <v>30</v>
      </c>
      <c r="K1930" t="s">
        <v>43</v>
      </c>
      <c r="L1930" t="s">
        <v>91</v>
      </c>
      <c r="M1930" t="s">
        <v>92</v>
      </c>
      <c r="N1930" t="s">
        <v>80</v>
      </c>
      <c r="O1930" t="s">
        <v>20</v>
      </c>
      <c r="P1930">
        <v>2</v>
      </c>
      <c r="Q1930">
        <v>1200</v>
      </c>
      <c r="R1930">
        <v>81</v>
      </c>
      <c r="S1930" t="s">
        <v>78</v>
      </c>
      <c r="T1930" t="s">
        <v>30</v>
      </c>
      <c r="U1930" t="s">
        <v>5919</v>
      </c>
      <c r="V1930" t="s">
        <v>36</v>
      </c>
      <c r="W1930" t="s">
        <v>82</v>
      </c>
      <c r="X1930">
        <v>4</v>
      </c>
    </row>
    <row r="1931" spans="2:24">
      <c r="B1931" t="s">
        <v>2089</v>
      </c>
      <c r="C1931" t="s">
        <v>160</v>
      </c>
      <c r="D1931" t="s">
        <v>55</v>
      </c>
      <c r="E1931" t="s">
        <v>3549</v>
      </c>
      <c r="F1931" t="s">
        <v>159</v>
      </c>
      <c r="G1931" t="s">
        <v>96</v>
      </c>
      <c r="H1931">
        <v>37</v>
      </c>
      <c r="I1931" t="s">
        <v>3550</v>
      </c>
      <c r="J1931" t="s">
        <v>63</v>
      </c>
      <c r="K1931" t="s">
        <v>42</v>
      </c>
      <c r="L1931" t="s">
        <v>91</v>
      </c>
      <c r="M1931" t="s">
        <v>92</v>
      </c>
      <c r="N1931" t="s">
        <v>80</v>
      </c>
      <c r="O1931" t="s">
        <v>35</v>
      </c>
      <c r="P1931">
        <v>2.9</v>
      </c>
      <c r="Q1931">
        <v>1200</v>
      </c>
      <c r="R1931">
        <v>84</v>
      </c>
      <c r="S1931" t="s">
        <v>78</v>
      </c>
      <c r="T1931" t="s">
        <v>30</v>
      </c>
      <c r="U1931" t="s">
        <v>5920</v>
      </c>
      <c r="V1931" t="s">
        <v>36</v>
      </c>
      <c r="W1931" t="s">
        <v>82</v>
      </c>
      <c r="X1931">
        <v>4</v>
      </c>
    </row>
    <row r="1932" spans="2:24">
      <c r="B1932" t="s">
        <v>2090</v>
      </c>
      <c r="C1932" t="s">
        <v>160</v>
      </c>
      <c r="D1932" t="s">
        <v>55</v>
      </c>
      <c r="E1932" t="s">
        <v>3549</v>
      </c>
      <c r="F1932" t="s">
        <v>159</v>
      </c>
      <c r="G1932" t="s">
        <v>96</v>
      </c>
      <c r="H1932">
        <v>37</v>
      </c>
      <c r="I1932" t="s">
        <v>3550</v>
      </c>
      <c r="J1932" t="s">
        <v>28</v>
      </c>
      <c r="K1932" t="s">
        <v>42</v>
      </c>
      <c r="L1932" t="s">
        <v>91</v>
      </c>
      <c r="M1932" t="s">
        <v>92</v>
      </c>
      <c r="N1932" t="s">
        <v>80</v>
      </c>
      <c r="O1932" t="s">
        <v>35</v>
      </c>
      <c r="P1932">
        <v>2.9</v>
      </c>
      <c r="Q1932">
        <v>1200</v>
      </c>
      <c r="R1932">
        <v>84</v>
      </c>
      <c r="S1932" t="s">
        <v>78</v>
      </c>
      <c r="T1932" t="s">
        <v>30</v>
      </c>
      <c r="U1932" t="s">
        <v>5921</v>
      </c>
      <c r="V1932" t="s">
        <v>36</v>
      </c>
      <c r="W1932" t="s">
        <v>82</v>
      </c>
      <c r="X1932">
        <v>4</v>
      </c>
    </row>
    <row r="1933" spans="2:24">
      <c r="B1933" t="s">
        <v>2091</v>
      </c>
      <c r="C1933" t="s">
        <v>160</v>
      </c>
      <c r="D1933" t="s">
        <v>55</v>
      </c>
      <c r="E1933" t="s">
        <v>3549</v>
      </c>
      <c r="F1933" t="s">
        <v>159</v>
      </c>
      <c r="G1933" t="s">
        <v>96</v>
      </c>
      <c r="H1933">
        <v>37</v>
      </c>
      <c r="I1933" t="s">
        <v>3550</v>
      </c>
      <c r="J1933" t="s">
        <v>79</v>
      </c>
      <c r="K1933" t="s">
        <v>42</v>
      </c>
      <c r="L1933" t="s">
        <v>91</v>
      </c>
      <c r="M1933" t="s">
        <v>92</v>
      </c>
      <c r="N1933" t="s">
        <v>80</v>
      </c>
      <c r="O1933" t="s">
        <v>35</v>
      </c>
      <c r="P1933">
        <v>2.9</v>
      </c>
      <c r="Q1933">
        <v>1200</v>
      </c>
      <c r="R1933">
        <v>84</v>
      </c>
      <c r="S1933" t="s">
        <v>78</v>
      </c>
      <c r="T1933" t="s">
        <v>30</v>
      </c>
      <c r="U1933" t="s">
        <v>5922</v>
      </c>
      <c r="V1933" t="s">
        <v>36</v>
      </c>
      <c r="W1933" t="s">
        <v>82</v>
      </c>
      <c r="X1933">
        <v>4</v>
      </c>
    </row>
    <row r="1934" spans="2:24">
      <c r="B1934" t="s">
        <v>2092</v>
      </c>
      <c r="C1934" t="s">
        <v>160</v>
      </c>
      <c r="D1934" t="s">
        <v>55</v>
      </c>
      <c r="E1934" t="s">
        <v>3549</v>
      </c>
      <c r="F1934" t="s">
        <v>159</v>
      </c>
      <c r="G1934" t="s">
        <v>96</v>
      </c>
      <c r="H1934">
        <v>37</v>
      </c>
      <c r="I1934" t="s">
        <v>3550</v>
      </c>
      <c r="J1934" t="s">
        <v>30</v>
      </c>
      <c r="K1934" t="s">
        <v>42</v>
      </c>
      <c r="L1934" t="s">
        <v>91</v>
      </c>
      <c r="M1934" t="s">
        <v>92</v>
      </c>
      <c r="N1934" t="s">
        <v>80</v>
      </c>
      <c r="O1934" t="s">
        <v>35</v>
      </c>
      <c r="P1934">
        <v>2.9</v>
      </c>
      <c r="Q1934">
        <v>1200</v>
      </c>
      <c r="R1934">
        <v>84</v>
      </c>
      <c r="S1934" t="s">
        <v>78</v>
      </c>
      <c r="T1934" t="s">
        <v>30</v>
      </c>
      <c r="U1934" t="s">
        <v>5923</v>
      </c>
      <c r="V1934" t="s">
        <v>36</v>
      </c>
      <c r="W1934" t="s">
        <v>82</v>
      </c>
      <c r="X1934">
        <v>4</v>
      </c>
    </row>
    <row r="1935" spans="2:24">
      <c r="B1935" t="s">
        <v>2093</v>
      </c>
      <c r="C1935" t="s">
        <v>160</v>
      </c>
      <c r="D1935" t="s">
        <v>55</v>
      </c>
      <c r="E1935" t="s">
        <v>3549</v>
      </c>
      <c r="F1935" t="s">
        <v>159</v>
      </c>
      <c r="G1935" t="s">
        <v>96</v>
      </c>
      <c r="H1935">
        <v>39</v>
      </c>
      <c r="I1935" t="s">
        <v>3550</v>
      </c>
      <c r="J1935" t="s">
        <v>63</v>
      </c>
      <c r="K1935" t="s">
        <v>42</v>
      </c>
      <c r="L1935" t="s">
        <v>91</v>
      </c>
      <c r="M1935" t="s">
        <v>92</v>
      </c>
      <c r="N1935" t="s">
        <v>80</v>
      </c>
      <c r="O1935" t="s">
        <v>35</v>
      </c>
      <c r="P1935">
        <v>2.9</v>
      </c>
      <c r="Q1935">
        <v>1200</v>
      </c>
      <c r="R1935">
        <v>87</v>
      </c>
      <c r="S1935" t="s">
        <v>78</v>
      </c>
      <c r="T1935" t="s">
        <v>30</v>
      </c>
      <c r="U1935" t="s">
        <v>5924</v>
      </c>
      <c r="V1935" t="s">
        <v>36</v>
      </c>
      <c r="W1935" t="s">
        <v>82</v>
      </c>
      <c r="X1935">
        <v>4</v>
      </c>
    </row>
    <row r="1936" spans="2:24">
      <c r="B1936" t="s">
        <v>2094</v>
      </c>
      <c r="C1936" t="s">
        <v>160</v>
      </c>
      <c r="D1936" t="s">
        <v>55</v>
      </c>
      <c r="E1936" t="s">
        <v>3549</v>
      </c>
      <c r="F1936" t="s">
        <v>159</v>
      </c>
      <c r="G1936" t="s">
        <v>96</v>
      </c>
      <c r="H1936">
        <v>39</v>
      </c>
      <c r="I1936" t="s">
        <v>3550</v>
      </c>
      <c r="J1936" t="s">
        <v>28</v>
      </c>
      <c r="K1936" t="s">
        <v>42</v>
      </c>
      <c r="L1936" t="s">
        <v>91</v>
      </c>
      <c r="M1936" t="s">
        <v>92</v>
      </c>
      <c r="N1936" t="s">
        <v>80</v>
      </c>
      <c r="O1936" t="s">
        <v>35</v>
      </c>
      <c r="P1936">
        <v>2.9</v>
      </c>
      <c r="Q1936">
        <v>1200</v>
      </c>
      <c r="R1936">
        <v>87</v>
      </c>
      <c r="S1936" t="s">
        <v>78</v>
      </c>
      <c r="T1936" t="s">
        <v>30</v>
      </c>
      <c r="U1936" t="s">
        <v>5925</v>
      </c>
      <c r="V1936" t="s">
        <v>36</v>
      </c>
      <c r="W1936" t="s">
        <v>82</v>
      </c>
      <c r="X1936">
        <v>4</v>
      </c>
    </row>
    <row r="1937" spans="2:24">
      <c r="B1937" t="s">
        <v>2095</v>
      </c>
      <c r="C1937" t="s">
        <v>160</v>
      </c>
      <c r="D1937" t="s">
        <v>55</v>
      </c>
      <c r="E1937" t="s">
        <v>3549</v>
      </c>
      <c r="F1937" t="s">
        <v>159</v>
      </c>
      <c r="G1937" t="s">
        <v>96</v>
      </c>
      <c r="H1937">
        <v>39</v>
      </c>
      <c r="I1937" t="s">
        <v>3550</v>
      </c>
      <c r="J1937" t="s">
        <v>79</v>
      </c>
      <c r="K1937" t="s">
        <v>42</v>
      </c>
      <c r="L1937" t="s">
        <v>91</v>
      </c>
      <c r="M1937" t="s">
        <v>92</v>
      </c>
      <c r="N1937" t="s">
        <v>80</v>
      </c>
      <c r="O1937" t="s">
        <v>35</v>
      </c>
      <c r="P1937">
        <v>2.9</v>
      </c>
      <c r="Q1937">
        <v>1200</v>
      </c>
      <c r="R1937">
        <v>87</v>
      </c>
      <c r="S1937" t="s">
        <v>78</v>
      </c>
      <c r="T1937" t="s">
        <v>30</v>
      </c>
      <c r="U1937" t="s">
        <v>5926</v>
      </c>
      <c r="V1937" t="s">
        <v>36</v>
      </c>
      <c r="W1937" t="s">
        <v>82</v>
      </c>
      <c r="X1937">
        <v>4</v>
      </c>
    </row>
    <row r="1938" spans="2:24">
      <c r="B1938" t="s">
        <v>2096</v>
      </c>
      <c r="C1938" t="s">
        <v>160</v>
      </c>
      <c r="D1938" t="s">
        <v>55</v>
      </c>
      <c r="E1938" t="s">
        <v>3549</v>
      </c>
      <c r="F1938" t="s">
        <v>159</v>
      </c>
      <c r="G1938" t="s">
        <v>96</v>
      </c>
      <c r="H1938">
        <v>39</v>
      </c>
      <c r="I1938" t="s">
        <v>3550</v>
      </c>
      <c r="J1938" t="s">
        <v>30</v>
      </c>
      <c r="K1938" t="s">
        <v>42</v>
      </c>
      <c r="L1938" t="s">
        <v>91</v>
      </c>
      <c r="M1938" t="s">
        <v>92</v>
      </c>
      <c r="N1938" t="s">
        <v>80</v>
      </c>
      <c r="O1938" t="s">
        <v>35</v>
      </c>
      <c r="P1938">
        <v>2.9</v>
      </c>
      <c r="Q1938">
        <v>1200</v>
      </c>
      <c r="R1938">
        <v>87</v>
      </c>
      <c r="S1938" t="s">
        <v>78</v>
      </c>
      <c r="T1938" t="s">
        <v>30</v>
      </c>
      <c r="U1938" t="s">
        <v>5927</v>
      </c>
      <c r="V1938" t="s">
        <v>36</v>
      </c>
      <c r="W1938" t="s">
        <v>82</v>
      </c>
      <c r="X1938">
        <v>4</v>
      </c>
    </row>
    <row r="1939" spans="2:24">
      <c r="B1939" t="s">
        <v>2097</v>
      </c>
      <c r="C1939" t="s">
        <v>160</v>
      </c>
      <c r="D1939" t="s">
        <v>41</v>
      </c>
      <c r="E1939" t="s">
        <v>3549</v>
      </c>
      <c r="F1939" t="s">
        <v>110</v>
      </c>
      <c r="G1939" t="s">
        <v>45</v>
      </c>
      <c r="H1939">
        <v>18</v>
      </c>
      <c r="I1939" t="s">
        <v>3550</v>
      </c>
      <c r="J1939" t="s">
        <v>63</v>
      </c>
      <c r="K1939" t="s">
        <v>43</v>
      </c>
      <c r="L1939" t="s">
        <v>39</v>
      </c>
      <c r="M1939" t="s">
        <v>107</v>
      </c>
      <c r="N1939" t="s">
        <v>33</v>
      </c>
      <c r="O1939" t="s">
        <v>3552</v>
      </c>
      <c r="P1939">
        <v>1.7</v>
      </c>
      <c r="Q1939">
        <v>600</v>
      </c>
      <c r="R1939">
        <v>73</v>
      </c>
      <c r="S1939" t="s">
        <v>78</v>
      </c>
      <c r="T1939" t="s">
        <v>30</v>
      </c>
      <c r="U1939" t="s">
        <v>3551</v>
      </c>
      <c r="V1939" t="s">
        <v>36</v>
      </c>
      <c r="W1939" t="s">
        <v>82</v>
      </c>
      <c r="X1939">
        <v>4</v>
      </c>
    </row>
    <row r="1940" spans="2:24">
      <c r="B1940" t="s">
        <v>2098</v>
      </c>
      <c r="C1940" t="s">
        <v>160</v>
      </c>
      <c r="D1940" t="s">
        <v>41</v>
      </c>
      <c r="E1940" t="s">
        <v>3549</v>
      </c>
      <c r="F1940" t="s">
        <v>110</v>
      </c>
      <c r="G1940" t="s">
        <v>45</v>
      </c>
      <c r="H1940">
        <v>18</v>
      </c>
      <c r="I1940" t="s">
        <v>3550</v>
      </c>
      <c r="J1940" t="s">
        <v>28</v>
      </c>
      <c r="K1940" t="s">
        <v>43</v>
      </c>
      <c r="L1940" t="s">
        <v>39</v>
      </c>
      <c r="M1940" t="s">
        <v>107</v>
      </c>
      <c r="N1940" t="s">
        <v>33</v>
      </c>
      <c r="O1940" t="s">
        <v>3552</v>
      </c>
      <c r="P1940">
        <v>1.7</v>
      </c>
      <c r="Q1940">
        <v>600</v>
      </c>
      <c r="R1940">
        <v>73</v>
      </c>
      <c r="S1940" t="s">
        <v>78</v>
      </c>
      <c r="T1940" t="s">
        <v>30</v>
      </c>
      <c r="U1940" t="s">
        <v>3553</v>
      </c>
      <c r="V1940" t="s">
        <v>36</v>
      </c>
      <c r="W1940" t="s">
        <v>82</v>
      </c>
      <c r="X1940">
        <v>4</v>
      </c>
    </row>
    <row r="1941" spans="2:24">
      <c r="B1941" t="s">
        <v>2099</v>
      </c>
      <c r="C1941" t="s">
        <v>160</v>
      </c>
      <c r="D1941" t="s">
        <v>41</v>
      </c>
      <c r="E1941" t="s">
        <v>3549</v>
      </c>
      <c r="F1941" t="s">
        <v>110</v>
      </c>
      <c r="G1941" t="s">
        <v>45</v>
      </c>
      <c r="H1941">
        <v>18</v>
      </c>
      <c r="I1941" t="s">
        <v>3550</v>
      </c>
      <c r="J1941" t="s">
        <v>79</v>
      </c>
      <c r="K1941" t="s">
        <v>43</v>
      </c>
      <c r="L1941" t="s">
        <v>39</v>
      </c>
      <c r="M1941" t="s">
        <v>107</v>
      </c>
      <c r="N1941" t="s">
        <v>33</v>
      </c>
      <c r="O1941" t="s">
        <v>3552</v>
      </c>
      <c r="P1941">
        <v>1.7</v>
      </c>
      <c r="Q1941">
        <v>600</v>
      </c>
      <c r="R1941">
        <v>73</v>
      </c>
      <c r="S1941" t="s">
        <v>78</v>
      </c>
      <c r="T1941" t="s">
        <v>30</v>
      </c>
      <c r="U1941" t="s">
        <v>3554</v>
      </c>
      <c r="V1941" t="s">
        <v>36</v>
      </c>
      <c r="W1941" t="s">
        <v>82</v>
      </c>
      <c r="X1941">
        <v>4</v>
      </c>
    </row>
    <row r="1942" spans="2:24">
      <c r="B1942" t="s">
        <v>2100</v>
      </c>
      <c r="C1942" t="s">
        <v>160</v>
      </c>
      <c r="D1942" t="s">
        <v>41</v>
      </c>
      <c r="E1942" t="s">
        <v>3549</v>
      </c>
      <c r="F1942" t="s">
        <v>110</v>
      </c>
      <c r="G1942" t="s">
        <v>45</v>
      </c>
      <c r="H1942">
        <v>18</v>
      </c>
      <c r="I1942" t="s">
        <v>3550</v>
      </c>
      <c r="J1942" t="s">
        <v>30</v>
      </c>
      <c r="K1942" t="s">
        <v>43</v>
      </c>
      <c r="L1942" t="s">
        <v>39</v>
      </c>
      <c r="M1942" t="s">
        <v>107</v>
      </c>
      <c r="N1942" t="s">
        <v>33</v>
      </c>
      <c r="O1942" t="s">
        <v>3552</v>
      </c>
      <c r="P1942">
        <v>1.7</v>
      </c>
      <c r="Q1942">
        <v>600</v>
      </c>
      <c r="R1942">
        <v>73</v>
      </c>
      <c r="S1942" t="s">
        <v>78</v>
      </c>
      <c r="T1942" t="s">
        <v>30</v>
      </c>
      <c r="U1942" t="s">
        <v>3555</v>
      </c>
      <c r="V1942" t="s">
        <v>36</v>
      </c>
      <c r="W1942" t="s">
        <v>82</v>
      </c>
      <c r="X1942">
        <v>4</v>
      </c>
    </row>
    <row r="1943" spans="2:24">
      <c r="B1943" t="s">
        <v>2101</v>
      </c>
      <c r="C1943" t="s">
        <v>160</v>
      </c>
      <c r="D1943" t="s">
        <v>55</v>
      </c>
      <c r="E1943" t="s">
        <v>3549</v>
      </c>
      <c r="F1943" t="s">
        <v>110</v>
      </c>
      <c r="G1943" t="s">
        <v>45</v>
      </c>
      <c r="H1943">
        <v>19</v>
      </c>
      <c r="I1943" t="s">
        <v>3550</v>
      </c>
      <c r="J1943" t="s">
        <v>63</v>
      </c>
      <c r="K1943" t="s">
        <v>42</v>
      </c>
      <c r="L1943" t="s">
        <v>39</v>
      </c>
      <c r="M1943" t="s">
        <v>107</v>
      </c>
      <c r="N1943" t="s">
        <v>33</v>
      </c>
      <c r="O1943" t="s">
        <v>20</v>
      </c>
      <c r="P1943">
        <v>0.8</v>
      </c>
      <c r="Q1943">
        <v>600</v>
      </c>
      <c r="R1943">
        <v>76</v>
      </c>
      <c r="S1943" t="s">
        <v>78</v>
      </c>
      <c r="T1943" t="s">
        <v>30</v>
      </c>
      <c r="U1943" t="s">
        <v>3556</v>
      </c>
      <c r="V1943" t="s">
        <v>36</v>
      </c>
      <c r="W1943" t="s">
        <v>82</v>
      </c>
      <c r="X1943">
        <v>4</v>
      </c>
    </row>
    <row r="1944" spans="2:24">
      <c r="B1944" t="s">
        <v>2102</v>
      </c>
      <c r="C1944" t="s">
        <v>160</v>
      </c>
      <c r="D1944" t="s">
        <v>55</v>
      </c>
      <c r="E1944" t="s">
        <v>3549</v>
      </c>
      <c r="F1944" t="s">
        <v>110</v>
      </c>
      <c r="G1944" t="s">
        <v>45</v>
      </c>
      <c r="H1944">
        <v>19</v>
      </c>
      <c r="I1944" t="s">
        <v>3550</v>
      </c>
      <c r="J1944" t="s">
        <v>28</v>
      </c>
      <c r="K1944" t="s">
        <v>42</v>
      </c>
      <c r="L1944" t="s">
        <v>39</v>
      </c>
      <c r="M1944" t="s">
        <v>107</v>
      </c>
      <c r="N1944" t="s">
        <v>33</v>
      </c>
      <c r="O1944" t="s">
        <v>20</v>
      </c>
      <c r="P1944">
        <v>0.8</v>
      </c>
      <c r="Q1944">
        <v>600</v>
      </c>
      <c r="R1944">
        <v>76</v>
      </c>
      <c r="S1944" t="s">
        <v>78</v>
      </c>
      <c r="T1944" t="s">
        <v>30</v>
      </c>
      <c r="U1944" t="s">
        <v>3557</v>
      </c>
      <c r="V1944" t="s">
        <v>36</v>
      </c>
      <c r="W1944" t="s">
        <v>82</v>
      </c>
      <c r="X1944">
        <v>4</v>
      </c>
    </row>
    <row r="1945" spans="2:24">
      <c r="B1945" t="s">
        <v>2103</v>
      </c>
      <c r="C1945" t="s">
        <v>160</v>
      </c>
      <c r="D1945" t="s">
        <v>55</v>
      </c>
      <c r="E1945" t="s">
        <v>3549</v>
      </c>
      <c r="F1945" t="s">
        <v>110</v>
      </c>
      <c r="G1945" t="s">
        <v>45</v>
      </c>
      <c r="H1945">
        <v>19</v>
      </c>
      <c r="I1945" t="s">
        <v>3550</v>
      </c>
      <c r="J1945" t="s">
        <v>79</v>
      </c>
      <c r="K1945" t="s">
        <v>42</v>
      </c>
      <c r="L1945" t="s">
        <v>39</v>
      </c>
      <c r="M1945" t="s">
        <v>107</v>
      </c>
      <c r="N1945" t="s">
        <v>33</v>
      </c>
      <c r="O1945" t="s">
        <v>20</v>
      </c>
      <c r="P1945">
        <v>0.8</v>
      </c>
      <c r="Q1945">
        <v>600</v>
      </c>
      <c r="R1945">
        <v>76</v>
      </c>
      <c r="S1945" t="s">
        <v>78</v>
      </c>
      <c r="T1945" t="s">
        <v>30</v>
      </c>
      <c r="U1945" t="s">
        <v>3558</v>
      </c>
      <c r="V1945" t="s">
        <v>36</v>
      </c>
      <c r="W1945" t="s">
        <v>82</v>
      </c>
      <c r="X1945">
        <v>4</v>
      </c>
    </row>
    <row r="1946" spans="2:24">
      <c r="B1946" t="s">
        <v>2104</v>
      </c>
      <c r="C1946" t="s">
        <v>160</v>
      </c>
      <c r="D1946" t="s">
        <v>55</v>
      </c>
      <c r="E1946" t="s">
        <v>3549</v>
      </c>
      <c r="F1946" t="s">
        <v>110</v>
      </c>
      <c r="G1946" t="s">
        <v>45</v>
      </c>
      <c r="H1946">
        <v>19</v>
      </c>
      <c r="I1946" t="s">
        <v>3550</v>
      </c>
      <c r="J1946" t="s">
        <v>30</v>
      </c>
      <c r="K1946" t="s">
        <v>42</v>
      </c>
      <c r="L1946" t="s">
        <v>39</v>
      </c>
      <c r="M1946" t="s">
        <v>107</v>
      </c>
      <c r="N1946" t="s">
        <v>33</v>
      </c>
      <c r="O1946" t="s">
        <v>20</v>
      </c>
      <c r="P1946">
        <v>0.8</v>
      </c>
      <c r="Q1946">
        <v>600</v>
      </c>
      <c r="R1946">
        <v>76</v>
      </c>
      <c r="S1946" t="s">
        <v>78</v>
      </c>
      <c r="T1946" t="s">
        <v>30</v>
      </c>
      <c r="U1946" t="s">
        <v>3559</v>
      </c>
      <c r="V1946" t="s">
        <v>36</v>
      </c>
      <c r="W1946" t="s">
        <v>82</v>
      </c>
      <c r="X1946">
        <v>4</v>
      </c>
    </row>
    <row r="1947" spans="2:24">
      <c r="B1947" t="s">
        <v>2105</v>
      </c>
      <c r="C1947" t="s">
        <v>160</v>
      </c>
      <c r="D1947" t="s">
        <v>41</v>
      </c>
      <c r="E1947" t="s">
        <v>3549</v>
      </c>
      <c r="F1947" t="s">
        <v>110</v>
      </c>
      <c r="G1947" t="s">
        <v>45</v>
      </c>
      <c r="H1947">
        <v>24</v>
      </c>
      <c r="I1947" t="s">
        <v>3550</v>
      </c>
      <c r="J1947" t="s">
        <v>63</v>
      </c>
      <c r="K1947" t="s">
        <v>43</v>
      </c>
      <c r="L1947" t="s">
        <v>39</v>
      </c>
      <c r="M1947" t="s">
        <v>107</v>
      </c>
      <c r="N1947" t="s">
        <v>33</v>
      </c>
      <c r="O1947" t="s">
        <v>3552</v>
      </c>
      <c r="P1947">
        <v>1.7</v>
      </c>
      <c r="Q1947">
        <v>800</v>
      </c>
      <c r="R1947">
        <v>73</v>
      </c>
      <c r="S1947" t="s">
        <v>78</v>
      </c>
      <c r="T1947" t="s">
        <v>30</v>
      </c>
      <c r="U1947" t="s">
        <v>3560</v>
      </c>
      <c r="V1947" t="s">
        <v>36</v>
      </c>
      <c r="W1947" t="s">
        <v>82</v>
      </c>
      <c r="X1947">
        <v>4</v>
      </c>
    </row>
    <row r="1948" spans="2:24">
      <c r="B1948" t="s">
        <v>2106</v>
      </c>
      <c r="C1948" t="s">
        <v>160</v>
      </c>
      <c r="D1948" t="s">
        <v>41</v>
      </c>
      <c r="E1948" t="s">
        <v>3549</v>
      </c>
      <c r="F1948" t="s">
        <v>110</v>
      </c>
      <c r="G1948" t="s">
        <v>45</v>
      </c>
      <c r="H1948">
        <v>24</v>
      </c>
      <c r="I1948" t="s">
        <v>3550</v>
      </c>
      <c r="J1948" t="s">
        <v>28</v>
      </c>
      <c r="K1948" t="s">
        <v>43</v>
      </c>
      <c r="L1948" t="s">
        <v>39</v>
      </c>
      <c r="M1948" t="s">
        <v>107</v>
      </c>
      <c r="N1948" t="s">
        <v>33</v>
      </c>
      <c r="O1948" t="s">
        <v>3552</v>
      </c>
      <c r="P1948">
        <v>1.7</v>
      </c>
      <c r="Q1948">
        <v>800</v>
      </c>
      <c r="R1948">
        <v>73</v>
      </c>
      <c r="S1948" t="s">
        <v>78</v>
      </c>
      <c r="T1948" t="s">
        <v>30</v>
      </c>
      <c r="U1948" t="s">
        <v>3561</v>
      </c>
      <c r="V1948" t="s">
        <v>36</v>
      </c>
      <c r="W1948" t="s">
        <v>82</v>
      </c>
      <c r="X1948">
        <v>4</v>
      </c>
    </row>
    <row r="1949" spans="2:24">
      <c r="B1949" t="s">
        <v>2107</v>
      </c>
      <c r="C1949" t="s">
        <v>160</v>
      </c>
      <c r="D1949" t="s">
        <v>41</v>
      </c>
      <c r="E1949" t="s">
        <v>3549</v>
      </c>
      <c r="F1949" t="s">
        <v>110</v>
      </c>
      <c r="G1949" t="s">
        <v>45</v>
      </c>
      <c r="H1949">
        <v>24</v>
      </c>
      <c r="I1949" t="s">
        <v>3550</v>
      </c>
      <c r="J1949" t="s">
        <v>79</v>
      </c>
      <c r="K1949" t="s">
        <v>43</v>
      </c>
      <c r="L1949" t="s">
        <v>39</v>
      </c>
      <c r="M1949" t="s">
        <v>107</v>
      </c>
      <c r="N1949" t="s">
        <v>33</v>
      </c>
      <c r="O1949" t="s">
        <v>3552</v>
      </c>
      <c r="P1949">
        <v>1.7</v>
      </c>
      <c r="Q1949">
        <v>800</v>
      </c>
      <c r="R1949">
        <v>73</v>
      </c>
      <c r="S1949" t="s">
        <v>78</v>
      </c>
      <c r="T1949" t="s">
        <v>30</v>
      </c>
      <c r="U1949" t="s">
        <v>3562</v>
      </c>
      <c r="V1949" t="s">
        <v>36</v>
      </c>
      <c r="W1949" t="s">
        <v>82</v>
      </c>
      <c r="X1949">
        <v>4</v>
      </c>
    </row>
    <row r="1950" spans="2:24">
      <c r="B1950" t="s">
        <v>2108</v>
      </c>
      <c r="C1950" t="s">
        <v>160</v>
      </c>
      <c r="D1950" t="s">
        <v>41</v>
      </c>
      <c r="E1950" t="s">
        <v>3549</v>
      </c>
      <c r="F1950" t="s">
        <v>110</v>
      </c>
      <c r="G1950" t="s">
        <v>45</v>
      </c>
      <c r="H1950">
        <v>24</v>
      </c>
      <c r="I1950" t="s">
        <v>3550</v>
      </c>
      <c r="J1950" t="s">
        <v>30</v>
      </c>
      <c r="K1950" t="s">
        <v>43</v>
      </c>
      <c r="L1950" t="s">
        <v>39</v>
      </c>
      <c r="M1950" t="s">
        <v>107</v>
      </c>
      <c r="N1950" t="s">
        <v>33</v>
      </c>
      <c r="O1950" t="s">
        <v>3552</v>
      </c>
      <c r="P1950">
        <v>1.7</v>
      </c>
      <c r="Q1950">
        <v>800</v>
      </c>
      <c r="R1950">
        <v>73</v>
      </c>
      <c r="S1950" t="s">
        <v>78</v>
      </c>
      <c r="T1950" t="s">
        <v>30</v>
      </c>
      <c r="U1950" t="s">
        <v>3563</v>
      </c>
      <c r="V1950" t="s">
        <v>36</v>
      </c>
      <c r="W1950" t="s">
        <v>82</v>
      </c>
      <c r="X1950">
        <v>4</v>
      </c>
    </row>
    <row r="1951" spans="2:24">
      <c r="B1951" t="s">
        <v>2109</v>
      </c>
      <c r="C1951" t="s">
        <v>160</v>
      </c>
      <c r="D1951" t="s">
        <v>55</v>
      </c>
      <c r="E1951" t="s">
        <v>3549</v>
      </c>
      <c r="F1951" t="s">
        <v>110</v>
      </c>
      <c r="G1951" t="s">
        <v>45</v>
      </c>
      <c r="H1951">
        <v>25</v>
      </c>
      <c r="I1951" t="s">
        <v>3550</v>
      </c>
      <c r="J1951" t="s">
        <v>63</v>
      </c>
      <c r="K1951" t="s">
        <v>42</v>
      </c>
      <c r="L1951" t="s">
        <v>39</v>
      </c>
      <c r="M1951" t="s">
        <v>107</v>
      </c>
      <c r="N1951" t="s">
        <v>33</v>
      </c>
      <c r="O1951" t="s">
        <v>20</v>
      </c>
      <c r="P1951">
        <v>1.7</v>
      </c>
      <c r="Q1951">
        <v>800</v>
      </c>
      <c r="R1951">
        <v>76</v>
      </c>
      <c r="S1951" t="s">
        <v>78</v>
      </c>
      <c r="T1951" t="s">
        <v>30</v>
      </c>
      <c r="U1951" t="s">
        <v>3564</v>
      </c>
      <c r="V1951" t="s">
        <v>36</v>
      </c>
      <c r="W1951" t="s">
        <v>82</v>
      </c>
      <c r="X1951">
        <v>4</v>
      </c>
    </row>
    <row r="1952" spans="2:24">
      <c r="B1952" t="s">
        <v>2110</v>
      </c>
      <c r="C1952" t="s">
        <v>160</v>
      </c>
      <c r="D1952" t="s">
        <v>55</v>
      </c>
      <c r="E1952" t="s">
        <v>3549</v>
      </c>
      <c r="F1952" t="s">
        <v>110</v>
      </c>
      <c r="G1952" t="s">
        <v>45</v>
      </c>
      <c r="H1952">
        <v>25</v>
      </c>
      <c r="I1952" t="s">
        <v>3550</v>
      </c>
      <c r="J1952" t="s">
        <v>28</v>
      </c>
      <c r="K1952" t="s">
        <v>42</v>
      </c>
      <c r="L1952" t="s">
        <v>39</v>
      </c>
      <c r="M1952" t="s">
        <v>107</v>
      </c>
      <c r="N1952" t="s">
        <v>33</v>
      </c>
      <c r="O1952" t="s">
        <v>20</v>
      </c>
      <c r="P1952">
        <v>1.7</v>
      </c>
      <c r="Q1952">
        <v>800</v>
      </c>
      <c r="R1952">
        <v>76</v>
      </c>
      <c r="S1952" t="s">
        <v>78</v>
      </c>
      <c r="T1952" t="s">
        <v>30</v>
      </c>
      <c r="U1952" t="s">
        <v>3565</v>
      </c>
      <c r="V1952" t="s">
        <v>36</v>
      </c>
      <c r="W1952" t="s">
        <v>82</v>
      </c>
      <c r="X1952">
        <v>4</v>
      </c>
    </row>
    <row r="1953" spans="2:24">
      <c r="B1953" t="s">
        <v>2111</v>
      </c>
      <c r="C1953" t="s">
        <v>160</v>
      </c>
      <c r="D1953" t="s">
        <v>55</v>
      </c>
      <c r="E1953" t="s">
        <v>3549</v>
      </c>
      <c r="F1953" t="s">
        <v>110</v>
      </c>
      <c r="G1953" t="s">
        <v>45</v>
      </c>
      <c r="H1953">
        <v>25</v>
      </c>
      <c r="I1953" t="s">
        <v>3550</v>
      </c>
      <c r="J1953" t="s">
        <v>79</v>
      </c>
      <c r="K1953" t="s">
        <v>42</v>
      </c>
      <c r="L1953" t="s">
        <v>39</v>
      </c>
      <c r="M1953" t="s">
        <v>107</v>
      </c>
      <c r="N1953" t="s">
        <v>33</v>
      </c>
      <c r="O1953" t="s">
        <v>20</v>
      </c>
      <c r="P1953">
        <v>1.7</v>
      </c>
      <c r="Q1953">
        <v>800</v>
      </c>
      <c r="R1953">
        <v>76</v>
      </c>
      <c r="S1953" t="s">
        <v>78</v>
      </c>
      <c r="T1953" t="s">
        <v>30</v>
      </c>
      <c r="U1953" t="s">
        <v>3566</v>
      </c>
      <c r="V1953" t="s">
        <v>36</v>
      </c>
      <c r="W1953" t="s">
        <v>82</v>
      </c>
      <c r="X1953">
        <v>4</v>
      </c>
    </row>
    <row r="1954" spans="2:24">
      <c r="B1954" t="s">
        <v>2112</v>
      </c>
      <c r="C1954" t="s">
        <v>160</v>
      </c>
      <c r="D1954" t="s">
        <v>55</v>
      </c>
      <c r="E1954" t="s">
        <v>3549</v>
      </c>
      <c r="F1954" t="s">
        <v>110</v>
      </c>
      <c r="G1954" t="s">
        <v>45</v>
      </c>
      <c r="H1954">
        <v>25</v>
      </c>
      <c r="I1954" t="s">
        <v>3550</v>
      </c>
      <c r="J1954" t="s">
        <v>30</v>
      </c>
      <c r="K1954" t="s">
        <v>42</v>
      </c>
      <c r="L1954" t="s">
        <v>39</v>
      </c>
      <c r="M1954" t="s">
        <v>107</v>
      </c>
      <c r="N1954" t="s">
        <v>33</v>
      </c>
      <c r="O1954" t="s">
        <v>20</v>
      </c>
      <c r="P1954">
        <v>1.7</v>
      </c>
      <c r="Q1954">
        <v>800</v>
      </c>
      <c r="R1954">
        <v>76</v>
      </c>
      <c r="S1954" t="s">
        <v>78</v>
      </c>
      <c r="T1954" t="s">
        <v>30</v>
      </c>
      <c r="U1954" t="s">
        <v>3567</v>
      </c>
      <c r="V1954" t="s">
        <v>36</v>
      </c>
      <c r="W1954" t="s">
        <v>82</v>
      </c>
      <c r="X1954">
        <v>4</v>
      </c>
    </row>
    <row r="1955" spans="2:24">
      <c r="B1955" t="s">
        <v>2113</v>
      </c>
      <c r="C1955" t="s">
        <v>160</v>
      </c>
      <c r="D1955" t="s">
        <v>41</v>
      </c>
      <c r="E1955" t="s">
        <v>3549</v>
      </c>
      <c r="F1955" t="s">
        <v>110</v>
      </c>
      <c r="G1955" t="s">
        <v>45</v>
      </c>
      <c r="H1955">
        <v>30</v>
      </c>
      <c r="I1955" t="s">
        <v>3550</v>
      </c>
      <c r="J1955" t="s">
        <v>63</v>
      </c>
      <c r="K1955" t="s">
        <v>43</v>
      </c>
      <c r="L1955" t="s">
        <v>39</v>
      </c>
      <c r="M1955" t="s">
        <v>107</v>
      </c>
      <c r="N1955" t="s">
        <v>33</v>
      </c>
      <c r="O1955" t="s">
        <v>20</v>
      </c>
      <c r="P1955">
        <v>2</v>
      </c>
      <c r="Q1955">
        <v>1000</v>
      </c>
      <c r="R1955">
        <v>76</v>
      </c>
      <c r="S1955" t="s">
        <v>78</v>
      </c>
      <c r="T1955" t="s">
        <v>30</v>
      </c>
      <c r="U1955" t="s">
        <v>3568</v>
      </c>
      <c r="V1955" t="s">
        <v>36</v>
      </c>
      <c r="W1955" t="s">
        <v>82</v>
      </c>
      <c r="X1955">
        <v>4</v>
      </c>
    </row>
    <row r="1956" spans="2:24">
      <c r="B1956" t="s">
        <v>2114</v>
      </c>
      <c r="C1956" t="s">
        <v>160</v>
      </c>
      <c r="D1956" t="s">
        <v>41</v>
      </c>
      <c r="E1956" t="s">
        <v>3549</v>
      </c>
      <c r="F1956" t="s">
        <v>110</v>
      </c>
      <c r="G1956" t="s">
        <v>45</v>
      </c>
      <c r="H1956">
        <v>30</v>
      </c>
      <c r="I1956" t="s">
        <v>3550</v>
      </c>
      <c r="J1956" t="s">
        <v>28</v>
      </c>
      <c r="K1956" t="s">
        <v>43</v>
      </c>
      <c r="L1956" t="s">
        <v>39</v>
      </c>
      <c r="M1956" t="s">
        <v>107</v>
      </c>
      <c r="N1956" t="s">
        <v>33</v>
      </c>
      <c r="O1956" t="s">
        <v>20</v>
      </c>
      <c r="P1956">
        <v>2</v>
      </c>
      <c r="Q1956">
        <v>1000</v>
      </c>
      <c r="R1956">
        <v>76</v>
      </c>
      <c r="S1956" t="s">
        <v>78</v>
      </c>
      <c r="T1956" t="s">
        <v>30</v>
      </c>
      <c r="U1956" t="s">
        <v>3569</v>
      </c>
      <c r="V1956" t="s">
        <v>36</v>
      </c>
      <c r="W1956" t="s">
        <v>82</v>
      </c>
      <c r="X1956">
        <v>4</v>
      </c>
    </row>
    <row r="1957" spans="2:24">
      <c r="B1957" t="s">
        <v>2115</v>
      </c>
      <c r="C1957" t="s">
        <v>160</v>
      </c>
      <c r="D1957" t="s">
        <v>41</v>
      </c>
      <c r="E1957" t="s">
        <v>3549</v>
      </c>
      <c r="F1957" t="s">
        <v>110</v>
      </c>
      <c r="G1957" t="s">
        <v>45</v>
      </c>
      <c r="H1957">
        <v>30</v>
      </c>
      <c r="I1957" t="s">
        <v>3550</v>
      </c>
      <c r="J1957" t="s">
        <v>79</v>
      </c>
      <c r="K1957" t="s">
        <v>43</v>
      </c>
      <c r="L1957" t="s">
        <v>39</v>
      </c>
      <c r="M1957" t="s">
        <v>107</v>
      </c>
      <c r="N1957" t="s">
        <v>33</v>
      </c>
      <c r="O1957" t="s">
        <v>20</v>
      </c>
      <c r="P1957">
        <v>2</v>
      </c>
      <c r="Q1957">
        <v>1000</v>
      </c>
      <c r="R1957">
        <v>76</v>
      </c>
      <c r="S1957" t="s">
        <v>78</v>
      </c>
      <c r="T1957" t="s">
        <v>30</v>
      </c>
      <c r="U1957" t="s">
        <v>3570</v>
      </c>
      <c r="V1957" t="s">
        <v>36</v>
      </c>
      <c r="W1957" t="s">
        <v>82</v>
      </c>
      <c r="X1957">
        <v>4</v>
      </c>
    </row>
    <row r="1958" spans="2:24">
      <c r="B1958" t="s">
        <v>2116</v>
      </c>
      <c r="C1958" t="s">
        <v>160</v>
      </c>
      <c r="D1958" t="s">
        <v>41</v>
      </c>
      <c r="E1958" t="s">
        <v>3549</v>
      </c>
      <c r="F1958" t="s">
        <v>110</v>
      </c>
      <c r="G1958" t="s">
        <v>45</v>
      </c>
      <c r="H1958">
        <v>30</v>
      </c>
      <c r="I1958" t="s">
        <v>3550</v>
      </c>
      <c r="J1958" t="s">
        <v>30</v>
      </c>
      <c r="K1958" t="s">
        <v>43</v>
      </c>
      <c r="L1958" t="s">
        <v>39</v>
      </c>
      <c r="M1958" t="s">
        <v>107</v>
      </c>
      <c r="N1958" t="s">
        <v>33</v>
      </c>
      <c r="O1958" t="s">
        <v>20</v>
      </c>
      <c r="P1958">
        <v>2</v>
      </c>
      <c r="Q1958">
        <v>1000</v>
      </c>
      <c r="R1958">
        <v>76</v>
      </c>
      <c r="S1958" t="s">
        <v>78</v>
      </c>
      <c r="T1958" t="s">
        <v>30</v>
      </c>
      <c r="U1958" t="s">
        <v>3571</v>
      </c>
      <c r="V1958" t="s">
        <v>36</v>
      </c>
      <c r="W1958" t="s">
        <v>82</v>
      </c>
      <c r="X1958">
        <v>4</v>
      </c>
    </row>
    <row r="1959" spans="2:24">
      <c r="B1959" t="s">
        <v>2117</v>
      </c>
      <c r="C1959" t="s">
        <v>160</v>
      </c>
      <c r="D1959" t="s">
        <v>55</v>
      </c>
      <c r="E1959" t="s">
        <v>3549</v>
      </c>
      <c r="F1959" t="s">
        <v>110</v>
      </c>
      <c r="G1959" t="s">
        <v>45</v>
      </c>
      <c r="H1959">
        <v>31</v>
      </c>
      <c r="I1959" t="s">
        <v>3550</v>
      </c>
      <c r="J1959" t="s">
        <v>63</v>
      </c>
      <c r="K1959" t="s">
        <v>42</v>
      </c>
      <c r="L1959" t="s">
        <v>39</v>
      </c>
      <c r="M1959" t="s">
        <v>107</v>
      </c>
      <c r="N1959" t="s">
        <v>33</v>
      </c>
      <c r="O1959" t="s">
        <v>20</v>
      </c>
      <c r="P1959">
        <v>2.2000000000000002</v>
      </c>
      <c r="Q1959">
        <v>1000</v>
      </c>
      <c r="R1959">
        <v>79</v>
      </c>
      <c r="S1959" t="s">
        <v>78</v>
      </c>
      <c r="T1959" t="s">
        <v>30</v>
      </c>
      <c r="U1959" t="s">
        <v>3572</v>
      </c>
      <c r="V1959" t="s">
        <v>36</v>
      </c>
      <c r="W1959" t="s">
        <v>82</v>
      </c>
      <c r="X1959">
        <v>4</v>
      </c>
    </row>
    <row r="1960" spans="2:24">
      <c r="B1960" t="s">
        <v>2118</v>
      </c>
      <c r="C1960" t="s">
        <v>160</v>
      </c>
      <c r="D1960" t="s">
        <v>55</v>
      </c>
      <c r="E1960" t="s">
        <v>3549</v>
      </c>
      <c r="F1960" t="s">
        <v>110</v>
      </c>
      <c r="G1960" t="s">
        <v>45</v>
      </c>
      <c r="H1960">
        <v>31</v>
      </c>
      <c r="I1960" t="s">
        <v>3550</v>
      </c>
      <c r="J1960" t="s">
        <v>28</v>
      </c>
      <c r="K1960" t="s">
        <v>42</v>
      </c>
      <c r="L1960" t="s">
        <v>39</v>
      </c>
      <c r="M1960" t="s">
        <v>107</v>
      </c>
      <c r="N1960" t="s">
        <v>33</v>
      </c>
      <c r="O1960" t="s">
        <v>20</v>
      </c>
      <c r="P1960">
        <v>2.2000000000000002</v>
      </c>
      <c r="Q1960">
        <v>1000</v>
      </c>
      <c r="R1960">
        <v>79</v>
      </c>
      <c r="S1960" t="s">
        <v>78</v>
      </c>
      <c r="T1960" t="s">
        <v>30</v>
      </c>
      <c r="U1960" t="s">
        <v>3573</v>
      </c>
      <c r="V1960" t="s">
        <v>36</v>
      </c>
      <c r="W1960" t="s">
        <v>82</v>
      </c>
      <c r="X1960">
        <v>4</v>
      </c>
    </row>
    <row r="1961" spans="2:24">
      <c r="B1961" t="s">
        <v>2119</v>
      </c>
      <c r="C1961" t="s">
        <v>160</v>
      </c>
      <c r="D1961" t="s">
        <v>55</v>
      </c>
      <c r="E1961" t="s">
        <v>3549</v>
      </c>
      <c r="F1961" t="s">
        <v>110</v>
      </c>
      <c r="G1961" t="s">
        <v>45</v>
      </c>
      <c r="H1961">
        <v>31</v>
      </c>
      <c r="I1961" t="s">
        <v>3550</v>
      </c>
      <c r="J1961" t="s">
        <v>79</v>
      </c>
      <c r="K1961" t="s">
        <v>42</v>
      </c>
      <c r="L1961" t="s">
        <v>39</v>
      </c>
      <c r="M1961" t="s">
        <v>107</v>
      </c>
      <c r="N1961" t="s">
        <v>33</v>
      </c>
      <c r="O1961" t="s">
        <v>20</v>
      </c>
      <c r="P1961">
        <v>2.2000000000000002</v>
      </c>
      <c r="Q1961">
        <v>1000</v>
      </c>
      <c r="R1961">
        <v>79</v>
      </c>
      <c r="S1961" t="s">
        <v>78</v>
      </c>
      <c r="T1961" t="s">
        <v>30</v>
      </c>
      <c r="U1961" t="s">
        <v>3574</v>
      </c>
      <c r="V1961" t="s">
        <v>36</v>
      </c>
      <c r="W1961" t="s">
        <v>82</v>
      </c>
      <c r="X1961">
        <v>4</v>
      </c>
    </row>
    <row r="1962" spans="2:24">
      <c r="B1962" t="s">
        <v>2120</v>
      </c>
      <c r="C1962" t="s">
        <v>160</v>
      </c>
      <c r="D1962" t="s">
        <v>55</v>
      </c>
      <c r="E1962" t="s">
        <v>3549</v>
      </c>
      <c r="F1962" t="s">
        <v>110</v>
      </c>
      <c r="G1962" t="s">
        <v>45</v>
      </c>
      <c r="H1962">
        <v>31</v>
      </c>
      <c r="I1962" t="s">
        <v>3550</v>
      </c>
      <c r="J1962" t="s">
        <v>30</v>
      </c>
      <c r="K1962" t="s">
        <v>42</v>
      </c>
      <c r="L1962" t="s">
        <v>39</v>
      </c>
      <c r="M1962" t="s">
        <v>107</v>
      </c>
      <c r="N1962" t="s">
        <v>33</v>
      </c>
      <c r="O1962" t="s">
        <v>20</v>
      </c>
      <c r="P1962">
        <v>2.2000000000000002</v>
      </c>
      <c r="Q1962">
        <v>1000</v>
      </c>
      <c r="R1962">
        <v>79</v>
      </c>
      <c r="S1962" t="s">
        <v>78</v>
      </c>
      <c r="T1962" t="s">
        <v>30</v>
      </c>
      <c r="U1962" t="s">
        <v>3575</v>
      </c>
      <c r="V1962" t="s">
        <v>36</v>
      </c>
      <c r="W1962" t="s">
        <v>82</v>
      </c>
      <c r="X1962">
        <v>4</v>
      </c>
    </row>
    <row r="1963" spans="2:24">
      <c r="B1963" t="s">
        <v>2121</v>
      </c>
      <c r="C1963" t="s">
        <v>160</v>
      </c>
      <c r="D1963" t="s">
        <v>41</v>
      </c>
      <c r="E1963" t="s">
        <v>3549</v>
      </c>
      <c r="F1963" t="s">
        <v>110</v>
      </c>
      <c r="G1963" t="s">
        <v>45</v>
      </c>
      <c r="H1963">
        <v>36</v>
      </c>
      <c r="I1963" t="s">
        <v>3550</v>
      </c>
      <c r="J1963" t="s">
        <v>63</v>
      </c>
      <c r="K1963" t="s">
        <v>43</v>
      </c>
      <c r="L1963" t="s">
        <v>39</v>
      </c>
      <c r="M1963" t="s">
        <v>107</v>
      </c>
      <c r="N1963" t="s">
        <v>33</v>
      </c>
      <c r="O1963" t="s">
        <v>20</v>
      </c>
      <c r="P1963">
        <v>2</v>
      </c>
      <c r="Q1963">
        <v>1200</v>
      </c>
      <c r="R1963">
        <v>76</v>
      </c>
      <c r="S1963" t="s">
        <v>78</v>
      </c>
      <c r="T1963" t="s">
        <v>30</v>
      </c>
      <c r="U1963" t="s">
        <v>3576</v>
      </c>
      <c r="V1963" t="s">
        <v>36</v>
      </c>
      <c r="W1963" t="s">
        <v>82</v>
      </c>
      <c r="X1963">
        <v>4</v>
      </c>
    </row>
    <row r="1964" spans="2:24">
      <c r="B1964" t="s">
        <v>2122</v>
      </c>
      <c r="C1964" t="s">
        <v>160</v>
      </c>
      <c r="D1964" t="s">
        <v>41</v>
      </c>
      <c r="E1964" t="s">
        <v>3549</v>
      </c>
      <c r="F1964" t="s">
        <v>110</v>
      </c>
      <c r="G1964" t="s">
        <v>45</v>
      </c>
      <c r="H1964">
        <v>36</v>
      </c>
      <c r="I1964" t="s">
        <v>3550</v>
      </c>
      <c r="J1964" t="s">
        <v>28</v>
      </c>
      <c r="K1964" t="s">
        <v>43</v>
      </c>
      <c r="L1964" t="s">
        <v>39</v>
      </c>
      <c r="M1964" t="s">
        <v>107</v>
      </c>
      <c r="N1964" t="s">
        <v>33</v>
      </c>
      <c r="O1964" t="s">
        <v>20</v>
      </c>
      <c r="P1964">
        <v>2</v>
      </c>
      <c r="Q1964">
        <v>1200</v>
      </c>
      <c r="R1964">
        <v>76</v>
      </c>
      <c r="S1964" t="s">
        <v>78</v>
      </c>
      <c r="T1964" t="s">
        <v>30</v>
      </c>
      <c r="U1964" t="s">
        <v>3577</v>
      </c>
      <c r="V1964" t="s">
        <v>36</v>
      </c>
      <c r="W1964" t="s">
        <v>82</v>
      </c>
      <c r="X1964">
        <v>4</v>
      </c>
    </row>
    <row r="1965" spans="2:24">
      <c r="B1965" t="s">
        <v>2123</v>
      </c>
      <c r="C1965" t="s">
        <v>160</v>
      </c>
      <c r="D1965" t="s">
        <v>41</v>
      </c>
      <c r="E1965" t="s">
        <v>3549</v>
      </c>
      <c r="F1965" t="s">
        <v>110</v>
      </c>
      <c r="G1965" t="s">
        <v>45</v>
      </c>
      <c r="H1965">
        <v>36</v>
      </c>
      <c r="I1965" t="s">
        <v>3550</v>
      </c>
      <c r="J1965" t="s">
        <v>79</v>
      </c>
      <c r="K1965" t="s">
        <v>43</v>
      </c>
      <c r="L1965" t="s">
        <v>39</v>
      </c>
      <c r="M1965" t="s">
        <v>107</v>
      </c>
      <c r="N1965" t="s">
        <v>33</v>
      </c>
      <c r="O1965" t="s">
        <v>20</v>
      </c>
      <c r="P1965">
        <v>2</v>
      </c>
      <c r="Q1965">
        <v>1200</v>
      </c>
      <c r="R1965">
        <v>76</v>
      </c>
      <c r="S1965" t="s">
        <v>78</v>
      </c>
      <c r="T1965" t="s">
        <v>30</v>
      </c>
      <c r="U1965" t="s">
        <v>3578</v>
      </c>
      <c r="V1965" t="s">
        <v>36</v>
      </c>
      <c r="W1965" t="s">
        <v>82</v>
      </c>
      <c r="X1965">
        <v>4</v>
      </c>
    </row>
    <row r="1966" spans="2:24">
      <c r="B1966" t="s">
        <v>2124</v>
      </c>
      <c r="C1966" t="s">
        <v>160</v>
      </c>
      <c r="D1966" t="s">
        <v>41</v>
      </c>
      <c r="E1966" t="s">
        <v>3549</v>
      </c>
      <c r="F1966" t="s">
        <v>110</v>
      </c>
      <c r="G1966" t="s">
        <v>45</v>
      </c>
      <c r="H1966">
        <v>36</v>
      </c>
      <c r="I1966" t="s">
        <v>3550</v>
      </c>
      <c r="J1966" t="s">
        <v>30</v>
      </c>
      <c r="K1966" t="s">
        <v>43</v>
      </c>
      <c r="L1966" t="s">
        <v>39</v>
      </c>
      <c r="M1966" t="s">
        <v>107</v>
      </c>
      <c r="N1966" t="s">
        <v>33</v>
      </c>
      <c r="O1966" t="s">
        <v>20</v>
      </c>
      <c r="P1966">
        <v>2</v>
      </c>
      <c r="Q1966">
        <v>1200</v>
      </c>
      <c r="R1966">
        <v>76</v>
      </c>
      <c r="S1966" t="s">
        <v>78</v>
      </c>
      <c r="T1966" t="s">
        <v>30</v>
      </c>
      <c r="U1966" t="s">
        <v>3579</v>
      </c>
      <c r="V1966" t="s">
        <v>36</v>
      </c>
      <c r="W1966" t="s">
        <v>82</v>
      </c>
      <c r="X1966">
        <v>4</v>
      </c>
    </row>
    <row r="1967" spans="2:24">
      <c r="B1967" t="s">
        <v>2125</v>
      </c>
      <c r="C1967" t="s">
        <v>160</v>
      </c>
      <c r="D1967" t="s">
        <v>55</v>
      </c>
      <c r="E1967" t="s">
        <v>3549</v>
      </c>
      <c r="F1967" t="s">
        <v>110</v>
      </c>
      <c r="G1967" t="s">
        <v>45</v>
      </c>
      <c r="H1967">
        <v>37</v>
      </c>
      <c r="I1967" t="s">
        <v>3550</v>
      </c>
      <c r="J1967" t="s">
        <v>63</v>
      </c>
      <c r="K1967" t="s">
        <v>42</v>
      </c>
      <c r="L1967" t="s">
        <v>39</v>
      </c>
      <c r="M1967" t="s">
        <v>107</v>
      </c>
      <c r="N1967" t="s">
        <v>33</v>
      </c>
      <c r="O1967" t="s">
        <v>35</v>
      </c>
      <c r="P1967">
        <v>2.9</v>
      </c>
      <c r="Q1967">
        <v>1200</v>
      </c>
      <c r="R1967">
        <v>79</v>
      </c>
      <c r="S1967" t="s">
        <v>78</v>
      </c>
      <c r="T1967" t="s">
        <v>30</v>
      </c>
      <c r="U1967" t="s">
        <v>3580</v>
      </c>
      <c r="V1967" t="s">
        <v>36</v>
      </c>
      <c r="W1967" t="s">
        <v>82</v>
      </c>
      <c r="X1967">
        <v>4</v>
      </c>
    </row>
    <row r="1968" spans="2:24">
      <c r="B1968" t="s">
        <v>2126</v>
      </c>
      <c r="C1968" t="s">
        <v>160</v>
      </c>
      <c r="D1968" t="s">
        <v>55</v>
      </c>
      <c r="E1968" t="s">
        <v>3549</v>
      </c>
      <c r="F1968" t="s">
        <v>110</v>
      </c>
      <c r="G1968" t="s">
        <v>45</v>
      </c>
      <c r="H1968">
        <v>37</v>
      </c>
      <c r="I1968" t="s">
        <v>3550</v>
      </c>
      <c r="J1968" t="s">
        <v>28</v>
      </c>
      <c r="K1968" t="s">
        <v>42</v>
      </c>
      <c r="L1968" t="s">
        <v>39</v>
      </c>
      <c r="M1968" t="s">
        <v>107</v>
      </c>
      <c r="N1968" t="s">
        <v>33</v>
      </c>
      <c r="O1968" t="s">
        <v>35</v>
      </c>
      <c r="P1968">
        <v>2.9</v>
      </c>
      <c r="Q1968">
        <v>1200</v>
      </c>
      <c r="R1968">
        <v>79</v>
      </c>
      <c r="S1968" t="s">
        <v>78</v>
      </c>
      <c r="T1968" t="s">
        <v>30</v>
      </c>
      <c r="U1968" t="s">
        <v>3581</v>
      </c>
      <c r="V1968" t="s">
        <v>36</v>
      </c>
      <c r="W1968" t="s">
        <v>82</v>
      </c>
      <c r="X1968">
        <v>4</v>
      </c>
    </row>
    <row r="1969" spans="2:24">
      <c r="B1969" t="s">
        <v>2127</v>
      </c>
      <c r="C1969" t="s">
        <v>160</v>
      </c>
      <c r="D1969" t="s">
        <v>55</v>
      </c>
      <c r="E1969" t="s">
        <v>3549</v>
      </c>
      <c r="F1969" t="s">
        <v>110</v>
      </c>
      <c r="G1969" t="s">
        <v>45</v>
      </c>
      <c r="H1969">
        <v>37</v>
      </c>
      <c r="I1969" t="s">
        <v>3550</v>
      </c>
      <c r="J1969" t="s">
        <v>79</v>
      </c>
      <c r="K1969" t="s">
        <v>42</v>
      </c>
      <c r="L1969" t="s">
        <v>39</v>
      </c>
      <c r="M1969" t="s">
        <v>107</v>
      </c>
      <c r="N1969" t="s">
        <v>33</v>
      </c>
      <c r="O1969" t="s">
        <v>35</v>
      </c>
      <c r="P1969">
        <v>2.9</v>
      </c>
      <c r="Q1969">
        <v>1200</v>
      </c>
      <c r="R1969">
        <v>79</v>
      </c>
      <c r="S1969" t="s">
        <v>78</v>
      </c>
      <c r="T1969" t="s">
        <v>30</v>
      </c>
      <c r="U1969" t="s">
        <v>3582</v>
      </c>
      <c r="V1969" t="s">
        <v>36</v>
      </c>
      <c r="W1969" t="s">
        <v>82</v>
      </c>
      <c r="X1969">
        <v>4</v>
      </c>
    </row>
    <row r="1970" spans="2:24">
      <c r="B1970" t="s">
        <v>2128</v>
      </c>
      <c r="C1970" t="s">
        <v>160</v>
      </c>
      <c r="D1970" t="s">
        <v>55</v>
      </c>
      <c r="E1970" t="s">
        <v>3549</v>
      </c>
      <c r="F1970" t="s">
        <v>110</v>
      </c>
      <c r="G1970" t="s">
        <v>45</v>
      </c>
      <c r="H1970">
        <v>37</v>
      </c>
      <c r="I1970" t="s">
        <v>3550</v>
      </c>
      <c r="J1970" t="s">
        <v>30</v>
      </c>
      <c r="K1970" t="s">
        <v>42</v>
      </c>
      <c r="L1970" t="s">
        <v>39</v>
      </c>
      <c r="M1970" t="s">
        <v>107</v>
      </c>
      <c r="N1970" t="s">
        <v>33</v>
      </c>
      <c r="O1970" t="s">
        <v>35</v>
      </c>
      <c r="P1970">
        <v>2.9</v>
      </c>
      <c r="Q1970">
        <v>1200</v>
      </c>
      <c r="R1970">
        <v>79</v>
      </c>
      <c r="S1970" t="s">
        <v>78</v>
      </c>
      <c r="T1970" t="s">
        <v>30</v>
      </c>
      <c r="U1970" t="s">
        <v>3583</v>
      </c>
      <c r="V1970" t="s">
        <v>36</v>
      </c>
      <c r="W1970" t="s">
        <v>82</v>
      </c>
      <c r="X1970">
        <v>4</v>
      </c>
    </row>
    <row r="1971" spans="2:24">
      <c r="B1971" t="s">
        <v>2129</v>
      </c>
      <c r="C1971" t="s">
        <v>160</v>
      </c>
      <c r="D1971" t="s">
        <v>41</v>
      </c>
      <c r="E1971" t="s">
        <v>3549</v>
      </c>
      <c r="F1971" t="s">
        <v>110</v>
      </c>
      <c r="G1971" t="s">
        <v>46</v>
      </c>
      <c r="H1971">
        <v>18</v>
      </c>
      <c r="I1971" t="s">
        <v>3550</v>
      </c>
      <c r="J1971" t="s">
        <v>63</v>
      </c>
      <c r="K1971" t="s">
        <v>43</v>
      </c>
      <c r="L1971" t="s">
        <v>39</v>
      </c>
      <c r="M1971" t="s">
        <v>107</v>
      </c>
      <c r="N1971" t="s">
        <v>80</v>
      </c>
      <c r="O1971" t="s">
        <v>3552</v>
      </c>
      <c r="P1971">
        <v>1.7</v>
      </c>
      <c r="Q1971">
        <v>600</v>
      </c>
      <c r="R1971">
        <v>73</v>
      </c>
      <c r="S1971" t="s">
        <v>78</v>
      </c>
      <c r="T1971" t="s">
        <v>30</v>
      </c>
      <c r="U1971" t="s">
        <v>3584</v>
      </c>
      <c r="V1971" t="s">
        <v>36</v>
      </c>
      <c r="W1971" t="s">
        <v>82</v>
      </c>
      <c r="X1971">
        <v>4</v>
      </c>
    </row>
    <row r="1972" spans="2:24">
      <c r="B1972" t="s">
        <v>2130</v>
      </c>
      <c r="C1972" t="s">
        <v>160</v>
      </c>
      <c r="D1972" t="s">
        <v>41</v>
      </c>
      <c r="E1972" t="s">
        <v>3549</v>
      </c>
      <c r="F1972" t="s">
        <v>110</v>
      </c>
      <c r="G1972" t="s">
        <v>46</v>
      </c>
      <c r="H1972">
        <v>18</v>
      </c>
      <c r="I1972" t="s">
        <v>3550</v>
      </c>
      <c r="J1972" t="s">
        <v>28</v>
      </c>
      <c r="K1972" t="s">
        <v>43</v>
      </c>
      <c r="L1972" t="s">
        <v>39</v>
      </c>
      <c r="M1972" t="s">
        <v>107</v>
      </c>
      <c r="N1972" t="s">
        <v>80</v>
      </c>
      <c r="O1972" t="s">
        <v>3552</v>
      </c>
      <c r="P1972">
        <v>1.7</v>
      </c>
      <c r="Q1972">
        <v>600</v>
      </c>
      <c r="R1972">
        <v>73</v>
      </c>
      <c r="S1972" t="s">
        <v>78</v>
      </c>
      <c r="T1972" t="s">
        <v>30</v>
      </c>
      <c r="U1972" t="s">
        <v>3585</v>
      </c>
      <c r="V1972" t="s">
        <v>36</v>
      </c>
      <c r="W1972" t="s">
        <v>82</v>
      </c>
      <c r="X1972">
        <v>4</v>
      </c>
    </row>
    <row r="1973" spans="2:24">
      <c r="B1973" t="s">
        <v>2131</v>
      </c>
      <c r="C1973" t="s">
        <v>160</v>
      </c>
      <c r="D1973" t="s">
        <v>41</v>
      </c>
      <c r="E1973" t="s">
        <v>3549</v>
      </c>
      <c r="F1973" t="s">
        <v>110</v>
      </c>
      <c r="G1973" t="s">
        <v>46</v>
      </c>
      <c r="H1973">
        <v>18</v>
      </c>
      <c r="I1973" t="s">
        <v>3550</v>
      </c>
      <c r="J1973" t="s">
        <v>79</v>
      </c>
      <c r="K1973" t="s">
        <v>43</v>
      </c>
      <c r="L1973" t="s">
        <v>39</v>
      </c>
      <c r="M1973" t="s">
        <v>107</v>
      </c>
      <c r="N1973" t="s">
        <v>80</v>
      </c>
      <c r="O1973" t="s">
        <v>3552</v>
      </c>
      <c r="P1973">
        <v>1.7</v>
      </c>
      <c r="Q1973">
        <v>600</v>
      </c>
      <c r="R1973">
        <v>73</v>
      </c>
      <c r="S1973" t="s">
        <v>78</v>
      </c>
      <c r="T1973" t="s">
        <v>30</v>
      </c>
      <c r="U1973" t="s">
        <v>3586</v>
      </c>
      <c r="V1973" t="s">
        <v>36</v>
      </c>
      <c r="W1973" t="s">
        <v>82</v>
      </c>
      <c r="X1973">
        <v>4</v>
      </c>
    </row>
    <row r="1974" spans="2:24">
      <c r="B1974" t="s">
        <v>2132</v>
      </c>
      <c r="C1974" t="s">
        <v>160</v>
      </c>
      <c r="D1974" t="s">
        <v>41</v>
      </c>
      <c r="E1974" t="s">
        <v>3549</v>
      </c>
      <c r="F1974" t="s">
        <v>110</v>
      </c>
      <c r="G1974" t="s">
        <v>46</v>
      </c>
      <c r="H1974">
        <v>18</v>
      </c>
      <c r="I1974" t="s">
        <v>3550</v>
      </c>
      <c r="J1974" t="s">
        <v>30</v>
      </c>
      <c r="K1974" t="s">
        <v>43</v>
      </c>
      <c r="L1974" t="s">
        <v>39</v>
      </c>
      <c r="M1974" t="s">
        <v>107</v>
      </c>
      <c r="N1974" t="s">
        <v>80</v>
      </c>
      <c r="O1974" t="s">
        <v>3552</v>
      </c>
      <c r="P1974">
        <v>1.7</v>
      </c>
      <c r="Q1974">
        <v>600</v>
      </c>
      <c r="R1974">
        <v>73</v>
      </c>
      <c r="S1974" t="s">
        <v>78</v>
      </c>
      <c r="T1974" t="s">
        <v>30</v>
      </c>
      <c r="U1974" t="s">
        <v>3587</v>
      </c>
      <c r="V1974" t="s">
        <v>36</v>
      </c>
      <c r="W1974" t="s">
        <v>82</v>
      </c>
      <c r="X1974">
        <v>4</v>
      </c>
    </row>
    <row r="1975" spans="2:24">
      <c r="B1975" t="s">
        <v>2133</v>
      </c>
      <c r="C1975" t="s">
        <v>160</v>
      </c>
      <c r="D1975" t="s">
        <v>55</v>
      </c>
      <c r="E1975" t="s">
        <v>3549</v>
      </c>
      <c r="F1975" t="s">
        <v>110</v>
      </c>
      <c r="G1975" t="s">
        <v>46</v>
      </c>
      <c r="H1975">
        <v>19</v>
      </c>
      <c r="I1975" t="s">
        <v>3550</v>
      </c>
      <c r="J1975" t="s">
        <v>63</v>
      </c>
      <c r="K1975" t="s">
        <v>42</v>
      </c>
      <c r="L1975" t="s">
        <v>39</v>
      </c>
      <c r="M1975" t="s">
        <v>107</v>
      </c>
      <c r="N1975" t="s">
        <v>80</v>
      </c>
      <c r="O1975" t="s">
        <v>20</v>
      </c>
      <c r="P1975">
        <v>0.8</v>
      </c>
      <c r="Q1975">
        <v>600</v>
      </c>
      <c r="R1975">
        <v>76</v>
      </c>
      <c r="S1975" t="s">
        <v>78</v>
      </c>
      <c r="T1975" t="s">
        <v>30</v>
      </c>
      <c r="U1975" t="s">
        <v>3588</v>
      </c>
      <c r="V1975" t="s">
        <v>36</v>
      </c>
      <c r="W1975" t="s">
        <v>82</v>
      </c>
      <c r="X1975">
        <v>4</v>
      </c>
    </row>
    <row r="1976" spans="2:24">
      <c r="B1976" t="s">
        <v>2134</v>
      </c>
      <c r="C1976" t="s">
        <v>160</v>
      </c>
      <c r="D1976" t="s">
        <v>55</v>
      </c>
      <c r="E1976" t="s">
        <v>3549</v>
      </c>
      <c r="F1976" t="s">
        <v>110</v>
      </c>
      <c r="G1976" t="s">
        <v>46</v>
      </c>
      <c r="H1976">
        <v>19</v>
      </c>
      <c r="I1976" t="s">
        <v>3550</v>
      </c>
      <c r="J1976" t="s">
        <v>28</v>
      </c>
      <c r="K1976" t="s">
        <v>42</v>
      </c>
      <c r="L1976" t="s">
        <v>39</v>
      </c>
      <c r="M1976" t="s">
        <v>107</v>
      </c>
      <c r="N1976" t="s">
        <v>80</v>
      </c>
      <c r="O1976" t="s">
        <v>20</v>
      </c>
      <c r="P1976">
        <v>0.8</v>
      </c>
      <c r="Q1976">
        <v>600</v>
      </c>
      <c r="R1976">
        <v>76</v>
      </c>
      <c r="S1976" t="s">
        <v>78</v>
      </c>
      <c r="T1976" t="s">
        <v>30</v>
      </c>
      <c r="U1976" t="s">
        <v>3589</v>
      </c>
      <c r="V1976" t="s">
        <v>36</v>
      </c>
      <c r="W1976" t="s">
        <v>82</v>
      </c>
      <c r="X1976">
        <v>4</v>
      </c>
    </row>
    <row r="1977" spans="2:24">
      <c r="B1977" t="s">
        <v>2135</v>
      </c>
      <c r="C1977" t="s">
        <v>160</v>
      </c>
      <c r="D1977" t="s">
        <v>55</v>
      </c>
      <c r="E1977" t="s">
        <v>3549</v>
      </c>
      <c r="F1977" t="s">
        <v>110</v>
      </c>
      <c r="G1977" t="s">
        <v>46</v>
      </c>
      <c r="H1977">
        <v>19</v>
      </c>
      <c r="I1977" t="s">
        <v>3550</v>
      </c>
      <c r="J1977" t="s">
        <v>79</v>
      </c>
      <c r="K1977" t="s">
        <v>42</v>
      </c>
      <c r="L1977" t="s">
        <v>39</v>
      </c>
      <c r="M1977" t="s">
        <v>107</v>
      </c>
      <c r="N1977" t="s">
        <v>80</v>
      </c>
      <c r="O1977" t="s">
        <v>20</v>
      </c>
      <c r="P1977">
        <v>0.8</v>
      </c>
      <c r="Q1977">
        <v>600</v>
      </c>
      <c r="R1977">
        <v>76</v>
      </c>
      <c r="S1977" t="s">
        <v>78</v>
      </c>
      <c r="T1977" t="s">
        <v>30</v>
      </c>
      <c r="U1977" t="s">
        <v>3590</v>
      </c>
      <c r="V1977" t="s">
        <v>36</v>
      </c>
      <c r="W1977" t="s">
        <v>82</v>
      </c>
      <c r="X1977">
        <v>4</v>
      </c>
    </row>
    <row r="1978" spans="2:24">
      <c r="B1978" t="s">
        <v>2136</v>
      </c>
      <c r="C1978" t="s">
        <v>160</v>
      </c>
      <c r="D1978" t="s">
        <v>55</v>
      </c>
      <c r="E1978" t="s">
        <v>3549</v>
      </c>
      <c r="F1978" t="s">
        <v>110</v>
      </c>
      <c r="G1978" t="s">
        <v>46</v>
      </c>
      <c r="H1978">
        <v>19</v>
      </c>
      <c r="I1978" t="s">
        <v>3550</v>
      </c>
      <c r="J1978" t="s">
        <v>30</v>
      </c>
      <c r="K1978" t="s">
        <v>42</v>
      </c>
      <c r="L1978" t="s">
        <v>39</v>
      </c>
      <c r="M1978" t="s">
        <v>107</v>
      </c>
      <c r="N1978" t="s">
        <v>80</v>
      </c>
      <c r="O1978" t="s">
        <v>20</v>
      </c>
      <c r="P1978">
        <v>0.8</v>
      </c>
      <c r="Q1978">
        <v>600</v>
      </c>
      <c r="R1978">
        <v>76</v>
      </c>
      <c r="S1978" t="s">
        <v>78</v>
      </c>
      <c r="T1978" t="s">
        <v>30</v>
      </c>
      <c r="U1978" t="s">
        <v>3591</v>
      </c>
      <c r="V1978" t="s">
        <v>36</v>
      </c>
      <c r="W1978" t="s">
        <v>82</v>
      </c>
      <c r="X1978">
        <v>4</v>
      </c>
    </row>
    <row r="1979" spans="2:24">
      <c r="B1979" t="s">
        <v>2137</v>
      </c>
      <c r="C1979" t="s">
        <v>160</v>
      </c>
      <c r="D1979" t="s">
        <v>41</v>
      </c>
      <c r="E1979" t="s">
        <v>3549</v>
      </c>
      <c r="F1979" t="s">
        <v>110</v>
      </c>
      <c r="G1979" t="s">
        <v>46</v>
      </c>
      <c r="H1979">
        <v>24</v>
      </c>
      <c r="I1979" t="s">
        <v>3550</v>
      </c>
      <c r="J1979" t="s">
        <v>63</v>
      </c>
      <c r="K1979" t="s">
        <v>43</v>
      </c>
      <c r="L1979" t="s">
        <v>39</v>
      </c>
      <c r="M1979" t="s">
        <v>107</v>
      </c>
      <c r="N1979" t="s">
        <v>80</v>
      </c>
      <c r="O1979" t="s">
        <v>3552</v>
      </c>
      <c r="P1979">
        <v>1.7</v>
      </c>
      <c r="Q1979">
        <v>800</v>
      </c>
      <c r="R1979">
        <v>73</v>
      </c>
      <c r="S1979" t="s">
        <v>78</v>
      </c>
      <c r="T1979" t="s">
        <v>30</v>
      </c>
      <c r="U1979" t="s">
        <v>3592</v>
      </c>
      <c r="V1979" t="s">
        <v>36</v>
      </c>
      <c r="W1979" t="s">
        <v>82</v>
      </c>
      <c r="X1979">
        <v>4</v>
      </c>
    </row>
    <row r="1980" spans="2:24">
      <c r="B1980" t="s">
        <v>2138</v>
      </c>
      <c r="C1980" t="s">
        <v>160</v>
      </c>
      <c r="D1980" t="s">
        <v>41</v>
      </c>
      <c r="E1980" t="s">
        <v>3549</v>
      </c>
      <c r="F1980" t="s">
        <v>110</v>
      </c>
      <c r="G1980" t="s">
        <v>46</v>
      </c>
      <c r="H1980">
        <v>24</v>
      </c>
      <c r="I1980" t="s">
        <v>3550</v>
      </c>
      <c r="J1980" t="s">
        <v>28</v>
      </c>
      <c r="K1980" t="s">
        <v>43</v>
      </c>
      <c r="L1980" t="s">
        <v>39</v>
      </c>
      <c r="M1980" t="s">
        <v>107</v>
      </c>
      <c r="N1980" t="s">
        <v>80</v>
      </c>
      <c r="O1980" t="s">
        <v>3552</v>
      </c>
      <c r="P1980">
        <v>1.7</v>
      </c>
      <c r="Q1980">
        <v>800</v>
      </c>
      <c r="R1980">
        <v>73</v>
      </c>
      <c r="S1980" t="s">
        <v>78</v>
      </c>
      <c r="T1980" t="s">
        <v>30</v>
      </c>
      <c r="U1980" t="s">
        <v>3593</v>
      </c>
      <c r="V1980" t="s">
        <v>36</v>
      </c>
      <c r="W1980" t="s">
        <v>82</v>
      </c>
      <c r="X1980">
        <v>4</v>
      </c>
    </row>
    <row r="1981" spans="2:24">
      <c r="B1981" t="s">
        <v>2139</v>
      </c>
      <c r="C1981" t="s">
        <v>160</v>
      </c>
      <c r="D1981" t="s">
        <v>41</v>
      </c>
      <c r="E1981" t="s">
        <v>3549</v>
      </c>
      <c r="F1981" t="s">
        <v>110</v>
      </c>
      <c r="G1981" t="s">
        <v>46</v>
      </c>
      <c r="H1981">
        <v>24</v>
      </c>
      <c r="I1981" t="s">
        <v>3550</v>
      </c>
      <c r="J1981" t="s">
        <v>79</v>
      </c>
      <c r="K1981" t="s">
        <v>43</v>
      </c>
      <c r="L1981" t="s">
        <v>39</v>
      </c>
      <c r="M1981" t="s">
        <v>107</v>
      </c>
      <c r="N1981" t="s">
        <v>80</v>
      </c>
      <c r="O1981" t="s">
        <v>3552</v>
      </c>
      <c r="P1981">
        <v>1.7</v>
      </c>
      <c r="Q1981">
        <v>800</v>
      </c>
      <c r="R1981">
        <v>73</v>
      </c>
      <c r="S1981" t="s">
        <v>78</v>
      </c>
      <c r="T1981" t="s">
        <v>30</v>
      </c>
      <c r="U1981" t="s">
        <v>3594</v>
      </c>
      <c r="V1981" t="s">
        <v>36</v>
      </c>
      <c r="W1981" t="s">
        <v>82</v>
      </c>
      <c r="X1981">
        <v>4</v>
      </c>
    </row>
    <row r="1982" spans="2:24">
      <c r="B1982" t="s">
        <v>2140</v>
      </c>
      <c r="C1982" t="s">
        <v>160</v>
      </c>
      <c r="D1982" t="s">
        <v>41</v>
      </c>
      <c r="E1982" t="s">
        <v>3549</v>
      </c>
      <c r="F1982" t="s">
        <v>110</v>
      </c>
      <c r="G1982" t="s">
        <v>46</v>
      </c>
      <c r="H1982">
        <v>24</v>
      </c>
      <c r="I1982" t="s">
        <v>3550</v>
      </c>
      <c r="J1982" t="s">
        <v>30</v>
      </c>
      <c r="K1982" t="s">
        <v>43</v>
      </c>
      <c r="L1982" t="s">
        <v>39</v>
      </c>
      <c r="M1982" t="s">
        <v>107</v>
      </c>
      <c r="N1982" t="s">
        <v>80</v>
      </c>
      <c r="O1982" t="s">
        <v>3552</v>
      </c>
      <c r="P1982">
        <v>1.7</v>
      </c>
      <c r="Q1982">
        <v>800</v>
      </c>
      <c r="R1982">
        <v>73</v>
      </c>
      <c r="S1982" t="s">
        <v>78</v>
      </c>
      <c r="T1982" t="s">
        <v>30</v>
      </c>
      <c r="U1982" t="s">
        <v>3595</v>
      </c>
      <c r="V1982" t="s">
        <v>36</v>
      </c>
      <c r="W1982" t="s">
        <v>82</v>
      </c>
      <c r="X1982">
        <v>4</v>
      </c>
    </row>
    <row r="1983" spans="2:24">
      <c r="B1983" t="s">
        <v>2141</v>
      </c>
      <c r="C1983" t="s">
        <v>160</v>
      </c>
      <c r="D1983" t="s">
        <v>55</v>
      </c>
      <c r="E1983" t="s">
        <v>3549</v>
      </c>
      <c r="F1983" t="s">
        <v>110</v>
      </c>
      <c r="G1983" t="s">
        <v>46</v>
      </c>
      <c r="H1983">
        <v>25</v>
      </c>
      <c r="I1983" t="s">
        <v>3550</v>
      </c>
      <c r="J1983" t="s">
        <v>63</v>
      </c>
      <c r="K1983" t="s">
        <v>42</v>
      </c>
      <c r="L1983" t="s">
        <v>39</v>
      </c>
      <c r="M1983" t="s">
        <v>107</v>
      </c>
      <c r="N1983" t="s">
        <v>80</v>
      </c>
      <c r="O1983" t="s">
        <v>20</v>
      </c>
      <c r="P1983">
        <v>1.7</v>
      </c>
      <c r="Q1983">
        <v>800</v>
      </c>
      <c r="R1983">
        <v>76</v>
      </c>
      <c r="S1983" t="s">
        <v>78</v>
      </c>
      <c r="T1983" t="s">
        <v>30</v>
      </c>
      <c r="U1983" t="s">
        <v>3596</v>
      </c>
      <c r="V1983" t="s">
        <v>36</v>
      </c>
      <c r="W1983" t="s">
        <v>82</v>
      </c>
      <c r="X1983">
        <v>4</v>
      </c>
    </row>
    <row r="1984" spans="2:24">
      <c r="B1984" t="s">
        <v>2142</v>
      </c>
      <c r="C1984" t="s">
        <v>160</v>
      </c>
      <c r="D1984" t="s">
        <v>55</v>
      </c>
      <c r="E1984" t="s">
        <v>3549</v>
      </c>
      <c r="F1984" t="s">
        <v>110</v>
      </c>
      <c r="G1984" t="s">
        <v>46</v>
      </c>
      <c r="H1984">
        <v>25</v>
      </c>
      <c r="I1984" t="s">
        <v>3550</v>
      </c>
      <c r="J1984" t="s">
        <v>28</v>
      </c>
      <c r="K1984" t="s">
        <v>42</v>
      </c>
      <c r="L1984" t="s">
        <v>39</v>
      </c>
      <c r="M1984" t="s">
        <v>107</v>
      </c>
      <c r="N1984" t="s">
        <v>80</v>
      </c>
      <c r="O1984" t="s">
        <v>20</v>
      </c>
      <c r="P1984">
        <v>1.7</v>
      </c>
      <c r="Q1984">
        <v>800</v>
      </c>
      <c r="R1984">
        <v>76</v>
      </c>
      <c r="S1984" t="s">
        <v>78</v>
      </c>
      <c r="T1984" t="s">
        <v>30</v>
      </c>
      <c r="U1984" t="s">
        <v>3597</v>
      </c>
      <c r="V1984" t="s">
        <v>36</v>
      </c>
      <c r="W1984" t="s">
        <v>82</v>
      </c>
      <c r="X1984">
        <v>4</v>
      </c>
    </row>
    <row r="1985" spans="2:24">
      <c r="B1985" t="s">
        <v>2143</v>
      </c>
      <c r="C1985" t="s">
        <v>160</v>
      </c>
      <c r="D1985" t="s">
        <v>55</v>
      </c>
      <c r="E1985" t="s">
        <v>3549</v>
      </c>
      <c r="F1985" t="s">
        <v>110</v>
      </c>
      <c r="G1985" t="s">
        <v>46</v>
      </c>
      <c r="H1985">
        <v>25</v>
      </c>
      <c r="I1985" t="s">
        <v>3550</v>
      </c>
      <c r="J1985" t="s">
        <v>79</v>
      </c>
      <c r="K1985" t="s">
        <v>42</v>
      </c>
      <c r="L1985" t="s">
        <v>39</v>
      </c>
      <c r="M1985" t="s">
        <v>107</v>
      </c>
      <c r="N1985" t="s">
        <v>80</v>
      </c>
      <c r="O1985" t="s">
        <v>20</v>
      </c>
      <c r="P1985">
        <v>1.7</v>
      </c>
      <c r="Q1985">
        <v>800</v>
      </c>
      <c r="R1985">
        <v>76</v>
      </c>
      <c r="S1985" t="s">
        <v>78</v>
      </c>
      <c r="T1985" t="s">
        <v>30</v>
      </c>
      <c r="U1985" t="s">
        <v>3598</v>
      </c>
      <c r="V1985" t="s">
        <v>36</v>
      </c>
      <c r="W1985" t="s">
        <v>82</v>
      </c>
      <c r="X1985">
        <v>4</v>
      </c>
    </row>
    <row r="1986" spans="2:24">
      <c r="B1986" t="s">
        <v>2144</v>
      </c>
      <c r="C1986" t="s">
        <v>160</v>
      </c>
      <c r="D1986" t="s">
        <v>55</v>
      </c>
      <c r="E1986" t="s">
        <v>3549</v>
      </c>
      <c r="F1986" t="s">
        <v>110</v>
      </c>
      <c r="G1986" t="s">
        <v>46</v>
      </c>
      <c r="H1986">
        <v>25</v>
      </c>
      <c r="I1986" t="s">
        <v>3550</v>
      </c>
      <c r="J1986" t="s">
        <v>30</v>
      </c>
      <c r="K1986" t="s">
        <v>42</v>
      </c>
      <c r="L1986" t="s">
        <v>39</v>
      </c>
      <c r="M1986" t="s">
        <v>107</v>
      </c>
      <c r="N1986" t="s">
        <v>80</v>
      </c>
      <c r="O1986" t="s">
        <v>20</v>
      </c>
      <c r="P1986">
        <v>1.7</v>
      </c>
      <c r="Q1986">
        <v>800</v>
      </c>
      <c r="R1986">
        <v>76</v>
      </c>
      <c r="S1986" t="s">
        <v>78</v>
      </c>
      <c r="T1986" t="s">
        <v>30</v>
      </c>
      <c r="U1986" t="s">
        <v>3599</v>
      </c>
      <c r="V1986" t="s">
        <v>36</v>
      </c>
      <c r="W1986" t="s">
        <v>82</v>
      </c>
      <c r="X1986">
        <v>4</v>
      </c>
    </row>
    <row r="1987" spans="2:24">
      <c r="B1987" t="s">
        <v>2145</v>
      </c>
      <c r="C1987" t="s">
        <v>160</v>
      </c>
      <c r="D1987" t="s">
        <v>41</v>
      </c>
      <c r="E1987" t="s">
        <v>3549</v>
      </c>
      <c r="F1987" t="s">
        <v>110</v>
      </c>
      <c r="G1987" t="s">
        <v>46</v>
      </c>
      <c r="H1987">
        <v>30</v>
      </c>
      <c r="I1987" t="s">
        <v>3550</v>
      </c>
      <c r="J1987" t="s">
        <v>63</v>
      </c>
      <c r="K1987" t="s">
        <v>43</v>
      </c>
      <c r="L1987" t="s">
        <v>39</v>
      </c>
      <c r="M1987" t="s">
        <v>107</v>
      </c>
      <c r="N1987" t="s">
        <v>80</v>
      </c>
      <c r="O1987" t="s">
        <v>20</v>
      </c>
      <c r="P1987">
        <v>2</v>
      </c>
      <c r="Q1987">
        <v>1000</v>
      </c>
      <c r="R1987">
        <v>76</v>
      </c>
      <c r="S1987" t="s">
        <v>78</v>
      </c>
      <c r="T1987" t="s">
        <v>30</v>
      </c>
      <c r="U1987" t="s">
        <v>3600</v>
      </c>
      <c r="V1987" t="s">
        <v>36</v>
      </c>
      <c r="W1987" t="s">
        <v>82</v>
      </c>
      <c r="X1987">
        <v>4</v>
      </c>
    </row>
    <row r="1988" spans="2:24">
      <c r="B1988" t="s">
        <v>2146</v>
      </c>
      <c r="C1988" t="s">
        <v>160</v>
      </c>
      <c r="D1988" t="s">
        <v>41</v>
      </c>
      <c r="E1988" t="s">
        <v>3549</v>
      </c>
      <c r="F1988" t="s">
        <v>110</v>
      </c>
      <c r="G1988" t="s">
        <v>46</v>
      </c>
      <c r="H1988">
        <v>30</v>
      </c>
      <c r="I1988" t="s">
        <v>3550</v>
      </c>
      <c r="J1988" t="s">
        <v>28</v>
      </c>
      <c r="K1988" t="s">
        <v>43</v>
      </c>
      <c r="L1988" t="s">
        <v>39</v>
      </c>
      <c r="M1988" t="s">
        <v>107</v>
      </c>
      <c r="N1988" t="s">
        <v>80</v>
      </c>
      <c r="O1988" t="s">
        <v>20</v>
      </c>
      <c r="P1988">
        <v>2</v>
      </c>
      <c r="Q1988">
        <v>1000</v>
      </c>
      <c r="R1988">
        <v>76</v>
      </c>
      <c r="S1988" t="s">
        <v>78</v>
      </c>
      <c r="T1988" t="s">
        <v>30</v>
      </c>
      <c r="U1988" t="s">
        <v>3601</v>
      </c>
      <c r="V1988" t="s">
        <v>36</v>
      </c>
      <c r="W1988" t="s">
        <v>82</v>
      </c>
      <c r="X1988">
        <v>4</v>
      </c>
    </row>
    <row r="1989" spans="2:24">
      <c r="B1989" t="s">
        <v>2147</v>
      </c>
      <c r="C1989" t="s">
        <v>160</v>
      </c>
      <c r="D1989" t="s">
        <v>41</v>
      </c>
      <c r="E1989" t="s">
        <v>3549</v>
      </c>
      <c r="F1989" t="s">
        <v>110</v>
      </c>
      <c r="G1989" t="s">
        <v>46</v>
      </c>
      <c r="H1989">
        <v>30</v>
      </c>
      <c r="I1989" t="s">
        <v>3550</v>
      </c>
      <c r="J1989" t="s">
        <v>79</v>
      </c>
      <c r="K1989" t="s">
        <v>43</v>
      </c>
      <c r="L1989" t="s">
        <v>39</v>
      </c>
      <c r="M1989" t="s">
        <v>107</v>
      </c>
      <c r="N1989" t="s">
        <v>80</v>
      </c>
      <c r="O1989" t="s">
        <v>20</v>
      </c>
      <c r="P1989">
        <v>2</v>
      </c>
      <c r="Q1989">
        <v>1000</v>
      </c>
      <c r="R1989">
        <v>76</v>
      </c>
      <c r="S1989" t="s">
        <v>78</v>
      </c>
      <c r="T1989" t="s">
        <v>30</v>
      </c>
      <c r="U1989" t="s">
        <v>3602</v>
      </c>
      <c r="V1989" t="s">
        <v>36</v>
      </c>
      <c r="W1989" t="s">
        <v>82</v>
      </c>
      <c r="X1989">
        <v>4</v>
      </c>
    </row>
    <row r="1990" spans="2:24">
      <c r="B1990" t="s">
        <v>2148</v>
      </c>
      <c r="C1990" t="s">
        <v>160</v>
      </c>
      <c r="D1990" t="s">
        <v>41</v>
      </c>
      <c r="E1990" t="s">
        <v>3549</v>
      </c>
      <c r="F1990" t="s">
        <v>110</v>
      </c>
      <c r="G1990" t="s">
        <v>46</v>
      </c>
      <c r="H1990">
        <v>30</v>
      </c>
      <c r="I1990" t="s">
        <v>3550</v>
      </c>
      <c r="J1990" t="s">
        <v>30</v>
      </c>
      <c r="K1990" t="s">
        <v>43</v>
      </c>
      <c r="L1990" t="s">
        <v>39</v>
      </c>
      <c r="M1990" t="s">
        <v>107</v>
      </c>
      <c r="N1990" t="s">
        <v>80</v>
      </c>
      <c r="O1990" t="s">
        <v>20</v>
      </c>
      <c r="P1990">
        <v>2</v>
      </c>
      <c r="Q1990">
        <v>1000</v>
      </c>
      <c r="R1990">
        <v>76</v>
      </c>
      <c r="S1990" t="s">
        <v>78</v>
      </c>
      <c r="T1990" t="s">
        <v>30</v>
      </c>
      <c r="U1990" t="s">
        <v>3603</v>
      </c>
      <c r="V1990" t="s">
        <v>36</v>
      </c>
      <c r="W1990" t="s">
        <v>82</v>
      </c>
      <c r="X1990">
        <v>4</v>
      </c>
    </row>
    <row r="1991" spans="2:24">
      <c r="B1991" t="s">
        <v>2149</v>
      </c>
      <c r="C1991" t="s">
        <v>160</v>
      </c>
      <c r="D1991" t="s">
        <v>55</v>
      </c>
      <c r="E1991" t="s">
        <v>3549</v>
      </c>
      <c r="F1991" t="s">
        <v>110</v>
      </c>
      <c r="G1991" t="s">
        <v>46</v>
      </c>
      <c r="H1991">
        <v>31</v>
      </c>
      <c r="I1991" t="s">
        <v>3550</v>
      </c>
      <c r="J1991" t="s">
        <v>63</v>
      </c>
      <c r="K1991" t="s">
        <v>42</v>
      </c>
      <c r="L1991" t="s">
        <v>39</v>
      </c>
      <c r="M1991" t="s">
        <v>107</v>
      </c>
      <c r="N1991" t="s">
        <v>80</v>
      </c>
      <c r="O1991" t="s">
        <v>20</v>
      </c>
      <c r="P1991">
        <v>2.2000000000000002</v>
      </c>
      <c r="Q1991">
        <v>1000</v>
      </c>
      <c r="R1991">
        <v>79</v>
      </c>
      <c r="S1991" t="s">
        <v>78</v>
      </c>
      <c r="T1991" t="s">
        <v>30</v>
      </c>
      <c r="U1991" t="s">
        <v>3604</v>
      </c>
      <c r="V1991" t="s">
        <v>36</v>
      </c>
      <c r="W1991" t="s">
        <v>82</v>
      </c>
      <c r="X1991">
        <v>4</v>
      </c>
    </row>
    <row r="1992" spans="2:24">
      <c r="B1992" t="s">
        <v>2150</v>
      </c>
      <c r="C1992" t="s">
        <v>160</v>
      </c>
      <c r="D1992" t="s">
        <v>55</v>
      </c>
      <c r="E1992" t="s">
        <v>3549</v>
      </c>
      <c r="F1992" t="s">
        <v>110</v>
      </c>
      <c r="G1992" t="s">
        <v>46</v>
      </c>
      <c r="H1992">
        <v>31</v>
      </c>
      <c r="I1992" t="s">
        <v>3550</v>
      </c>
      <c r="J1992" t="s">
        <v>28</v>
      </c>
      <c r="K1992" t="s">
        <v>42</v>
      </c>
      <c r="L1992" t="s">
        <v>39</v>
      </c>
      <c r="M1992" t="s">
        <v>107</v>
      </c>
      <c r="N1992" t="s">
        <v>80</v>
      </c>
      <c r="O1992" t="s">
        <v>20</v>
      </c>
      <c r="P1992">
        <v>2.2000000000000002</v>
      </c>
      <c r="Q1992">
        <v>1000</v>
      </c>
      <c r="R1992">
        <v>79</v>
      </c>
      <c r="S1992" t="s">
        <v>78</v>
      </c>
      <c r="T1992" t="s">
        <v>30</v>
      </c>
      <c r="U1992" t="s">
        <v>3605</v>
      </c>
      <c r="V1992" t="s">
        <v>36</v>
      </c>
      <c r="W1992" t="s">
        <v>82</v>
      </c>
      <c r="X1992">
        <v>4</v>
      </c>
    </row>
    <row r="1993" spans="2:24">
      <c r="B1993" t="s">
        <v>2151</v>
      </c>
      <c r="C1993" t="s">
        <v>160</v>
      </c>
      <c r="D1993" t="s">
        <v>55</v>
      </c>
      <c r="E1993" t="s">
        <v>3549</v>
      </c>
      <c r="F1993" t="s">
        <v>110</v>
      </c>
      <c r="G1993" t="s">
        <v>46</v>
      </c>
      <c r="H1993">
        <v>31</v>
      </c>
      <c r="I1993" t="s">
        <v>3550</v>
      </c>
      <c r="J1993" t="s">
        <v>79</v>
      </c>
      <c r="K1993" t="s">
        <v>42</v>
      </c>
      <c r="L1993" t="s">
        <v>39</v>
      </c>
      <c r="M1993" t="s">
        <v>107</v>
      </c>
      <c r="N1993" t="s">
        <v>80</v>
      </c>
      <c r="O1993" t="s">
        <v>20</v>
      </c>
      <c r="P1993">
        <v>2.2000000000000002</v>
      </c>
      <c r="Q1993">
        <v>1000</v>
      </c>
      <c r="R1993">
        <v>79</v>
      </c>
      <c r="S1993" t="s">
        <v>78</v>
      </c>
      <c r="T1993" t="s">
        <v>30</v>
      </c>
      <c r="U1993" t="s">
        <v>3606</v>
      </c>
      <c r="V1993" t="s">
        <v>36</v>
      </c>
      <c r="W1993" t="s">
        <v>82</v>
      </c>
      <c r="X1993">
        <v>4</v>
      </c>
    </row>
    <row r="1994" spans="2:24">
      <c r="B1994" t="s">
        <v>2152</v>
      </c>
      <c r="C1994" t="s">
        <v>160</v>
      </c>
      <c r="D1994" t="s">
        <v>55</v>
      </c>
      <c r="E1994" t="s">
        <v>3549</v>
      </c>
      <c r="F1994" t="s">
        <v>110</v>
      </c>
      <c r="G1994" t="s">
        <v>46</v>
      </c>
      <c r="H1994">
        <v>31</v>
      </c>
      <c r="I1994" t="s">
        <v>3550</v>
      </c>
      <c r="J1994" t="s">
        <v>30</v>
      </c>
      <c r="K1994" t="s">
        <v>42</v>
      </c>
      <c r="L1994" t="s">
        <v>39</v>
      </c>
      <c r="M1994" t="s">
        <v>107</v>
      </c>
      <c r="N1994" t="s">
        <v>80</v>
      </c>
      <c r="O1994" t="s">
        <v>20</v>
      </c>
      <c r="P1994">
        <v>2.2000000000000002</v>
      </c>
      <c r="Q1994">
        <v>1000</v>
      </c>
      <c r="R1994">
        <v>79</v>
      </c>
      <c r="S1994" t="s">
        <v>78</v>
      </c>
      <c r="T1994" t="s">
        <v>30</v>
      </c>
      <c r="U1994" t="s">
        <v>3607</v>
      </c>
      <c r="V1994" t="s">
        <v>36</v>
      </c>
      <c r="W1994" t="s">
        <v>82</v>
      </c>
      <c r="X1994">
        <v>4</v>
      </c>
    </row>
    <row r="1995" spans="2:24">
      <c r="B1995" t="s">
        <v>2153</v>
      </c>
      <c r="C1995" t="s">
        <v>160</v>
      </c>
      <c r="D1995" t="s">
        <v>41</v>
      </c>
      <c r="E1995" t="s">
        <v>3549</v>
      </c>
      <c r="F1995" t="s">
        <v>110</v>
      </c>
      <c r="G1995" t="s">
        <v>46</v>
      </c>
      <c r="H1995">
        <v>36</v>
      </c>
      <c r="I1995" t="s">
        <v>3550</v>
      </c>
      <c r="J1995" t="s">
        <v>63</v>
      </c>
      <c r="K1995" t="s">
        <v>43</v>
      </c>
      <c r="L1995" t="s">
        <v>39</v>
      </c>
      <c r="M1995" t="s">
        <v>107</v>
      </c>
      <c r="N1995" t="s">
        <v>80</v>
      </c>
      <c r="O1995" t="s">
        <v>20</v>
      </c>
      <c r="P1995">
        <v>2</v>
      </c>
      <c r="Q1995">
        <v>1200</v>
      </c>
      <c r="R1995">
        <v>76</v>
      </c>
      <c r="S1995" t="s">
        <v>78</v>
      </c>
      <c r="T1995" t="s">
        <v>30</v>
      </c>
      <c r="U1995" t="s">
        <v>3608</v>
      </c>
      <c r="V1995" t="s">
        <v>36</v>
      </c>
      <c r="W1995" t="s">
        <v>82</v>
      </c>
      <c r="X1995">
        <v>4</v>
      </c>
    </row>
    <row r="1996" spans="2:24">
      <c r="B1996" t="s">
        <v>2154</v>
      </c>
      <c r="C1996" t="s">
        <v>160</v>
      </c>
      <c r="D1996" t="s">
        <v>41</v>
      </c>
      <c r="E1996" t="s">
        <v>3549</v>
      </c>
      <c r="F1996" t="s">
        <v>110</v>
      </c>
      <c r="G1996" t="s">
        <v>46</v>
      </c>
      <c r="H1996">
        <v>36</v>
      </c>
      <c r="I1996" t="s">
        <v>3550</v>
      </c>
      <c r="J1996" t="s">
        <v>28</v>
      </c>
      <c r="K1996" t="s">
        <v>43</v>
      </c>
      <c r="L1996" t="s">
        <v>39</v>
      </c>
      <c r="M1996" t="s">
        <v>107</v>
      </c>
      <c r="N1996" t="s">
        <v>80</v>
      </c>
      <c r="O1996" t="s">
        <v>20</v>
      </c>
      <c r="P1996">
        <v>2</v>
      </c>
      <c r="Q1996">
        <v>1200</v>
      </c>
      <c r="R1996">
        <v>76</v>
      </c>
      <c r="S1996" t="s">
        <v>78</v>
      </c>
      <c r="T1996" t="s">
        <v>30</v>
      </c>
      <c r="U1996" t="s">
        <v>3609</v>
      </c>
      <c r="V1996" t="s">
        <v>36</v>
      </c>
      <c r="W1996" t="s">
        <v>82</v>
      </c>
      <c r="X1996">
        <v>4</v>
      </c>
    </row>
    <row r="1997" spans="2:24">
      <c r="B1997" t="s">
        <v>2155</v>
      </c>
      <c r="C1997" t="s">
        <v>160</v>
      </c>
      <c r="D1997" t="s">
        <v>41</v>
      </c>
      <c r="E1997" t="s">
        <v>3549</v>
      </c>
      <c r="F1997" t="s">
        <v>110</v>
      </c>
      <c r="G1997" t="s">
        <v>46</v>
      </c>
      <c r="H1997">
        <v>36</v>
      </c>
      <c r="I1997" t="s">
        <v>3550</v>
      </c>
      <c r="J1997" t="s">
        <v>79</v>
      </c>
      <c r="K1997" t="s">
        <v>43</v>
      </c>
      <c r="L1997" t="s">
        <v>39</v>
      </c>
      <c r="M1997" t="s">
        <v>107</v>
      </c>
      <c r="N1997" t="s">
        <v>80</v>
      </c>
      <c r="O1997" t="s">
        <v>20</v>
      </c>
      <c r="P1997">
        <v>2</v>
      </c>
      <c r="Q1997">
        <v>1200</v>
      </c>
      <c r="R1997">
        <v>76</v>
      </c>
      <c r="S1997" t="s">
        <v>78</v>
      </c>
      <c r="T1997" t="s">
        <v>30</v>
      </c>
      <c r="U1997" t="s">
        <v>3610</v>
      </c>
      <c r="V1997" t="s">
        <v>36</v>
      </c>
      <c r="W1997" t="s">
        <v>82</v>
      </c>
      <c r="X1997">
        <v>4</v>
      </c>
    </row>
    <row r="1998" spans="2:24">
      <c r="B1998" t="s">
        <v>2156</v>
      </c>
      <c r="C1998" t="s">
        <v>160</v>
      </c>
      <c r="D1998" t="s">
        <v>41</v>
      </c>
      <c r="E1998" t="s">
        <v>3549</v>
      </c>
      <c r="F1998" t="s">
        <v>110</v>
      </c>
      <c r="G1998" t="s">
        <v>46</v>
      </c>
      <c r="H1998">
        <v>36</v>
      </c>
      <c r="I1998" t="s">
        <v>3550</v>
      </c>
      <c r="J1998" t="s">
        <v>30</v>
      </c>
      <c r="K1998" t="s">
        <v>43</v>
      </c>
      <c r="L1998" t="s">
        <v>39</v>
      </c>
      <c r="M1998" t="s">
        <v>107</v>
      </c>
      <c r="N1998" t="s">
        <v>80</v>
      </c>
      <c r="O1998" t="s">
        <v>20</v>
      </c>
      <c r="P1998">
        <v>2</v>
      </c>
      <c r="Q1998">
        <v>1200</v>
      </c>
      <c r="R1998">
        <v>76</v>
      </c>
      <c r="S1998" t="s">
        <v>78</v>
      </c>
      <c r="T1998" t="s">
        <v>30</v>
      </c>
      <c r="U1998" t="s">
        <v>3611</v>
      </c>
      <c r="V1998" t="s">
        <v>36</v>
      </c>
      <c r="W1998" t="s">
        <v>82</v>
      </c>
      <c r="X1998">
        <v>4</v>
      </c>
    </row>
    <row r="1999" spans="2:24">
      <c r="B1999" t="s">
        <v>2157</v>
      </c>
      <c r="C1999" t="s">
        <v>160</v>
      </c>
      <c r="D1999" t="s">
        <v>55</v>
      </c>
      <c r="E1999" t="s">
        <v>3549</v>
      </c>
      <c r="F1999" t="s">
        <v>110</v>
      </c>
      <c r="G1999" t="s">
        <v>46</v>
      </c>
      <c r="H1999">
        <v>37</v>
      </c>
      <c r="I1999" t="s">
        <v>3550</v>
      </c>
      <c r="J1999" t="s">
        <v>63</v>
      </c>
      <c r="K1999" t="s">
        <v>42</v>
      </c>
      <c r="L1999" t="s">
        <v>39</v>
      </c>
      <c r="M1999" t="s">
        <v>107</v>
      </c>
      <c r="N1999" t="s">
        <v>80</v>
      </c>
      <c r="O1999" t="s">
        <v>35</v>
      </c>
      <c r="P1999">
        <v>2.9</v>
      </c>
      <c r="Q1999">
        <v>1200</v>
      </c>
      <c r="R1999">
        <v>79</v>
      </c>
      <c r="S1999" t="s">
        <v>78</v>
      </c>
      <c r="T1999" t="s">
        <v>30</v>
      </c>
      <c r="U1999" t="s">
        <v>3612</v>
      </c>
      <c r="V1999" t="s">
        <v>36</v>
      </c>
      <c r="W1999" t="s">
        <v>82</v>
      </c>
      <c r="X1999">
        <v>4</v>
      </c>
    </row>
    <row r="2000" spans="2:24">
      <c r="B2000" t="s">
        <v>2158</v>
      </c>
      <c r="C2000" t="s">
        <v>160</v>
      </c>
      <c r="D2000" t="s">
        <v>55</v>
      </c>
      <c r="E2000" t="s">
        <v>3549</v>
      </c>
      <c r="F2000" t="s">
        <v>110</v>
      </c>
      <c r="G2000" t="s">
        <v>46</v>
      </c>
      <c r="H2000">
        <v>37</v>
      </c>
      <c r="I2000" t="s">
        <v>3550</v>
      </c>
      <c r="J2000" t="s">
        <v>28</v>
      </c>
      <c r="K2000" t="s">
        <v>42</v>
      </c>
      <c r="L2000" t="s">
        <v>39</v>
      </c>
      <c r="M2000" t="s">
        <v>107</v>
      </c>
      <c r="N2000" t="s">
        <v>80</v>
      </c>
      <c r="O2000" t="s">
        <v>35</v>
      </c>
      <c r="P2000">
        <v>2.9</v>
      </c>
      <c r="Q2000">
        <v>1200</v>
      </c>
      <c r="R2000">
        <v>79</v>
      </c>
      <c r="S2000" t="s">
        <v>78</v>
      </c>
      <c r="T2000" t="s">
        <v>30</v>
      </c>
      <c r="U2000" t="s">
        <v>3613</v>
      </c>
      <c r="V2000" t="s">
        <v>36</v>
      </c>
      <c r="W2000" t="s">
        <v>82</v>
      </c>
      <c r="X2000">
        <v>4</v>
      </c>
    </row>
    <row r="2001" spans="2:24">
      <c r="B2001" t="s">
        <v>2159</v>
      </c>
      <c r="C2001" t="s">
        <v>160</v>
      </c>
      <c r="D2001" t="s">
        <v>55</v>
      </c>
      <c r="E2001" t="s">
        <v>3549</v>
      </c>
      <c r="F2001" t="s">
        <v>110</v>
      </c>
      <c r="G2001" t="s">
        <v>46</v>
      </c>
      <c r="H2001">
        <v>37</v>
      </c>
      <c r="I2001" t="s">
        <v>3550</v>
      </c>
      <c r="J2001" t="s">
        <v>79</v>
      </c>
      <c r="K2001" t="s">
        <v>42</v>
      </c>
      <c r="L2001" t="s">
        <v>39</v>
      </c>
      <c r="M2001" t="s">
        <v>107</v>
      </c>
      <c r="N2001" t="s">
        <v>80</v>
      </c>
      <c r="O2001" t="s">
        <v>35</v>
      </c>
      <c r="P2001">
        <v>2.9</v>
      </c>
      <c r="Q2001">
        <v>1200</v>
      </c>
      <c r="R2001">
        <v>79</v>
      </c>
      <c r="S2001" t="s">
        <v>78</v>
      </c>
      <c r="T2001" t="s">
        <v>30</v>
      </c>
      <c r="U2001" t="s">
        <v>3614</v>
      </c>
      <c r="V2001" t="s">
        <v>36</v>
      </c>
      <c r="W2001" t="s">
        <v>82</v>
      </c>
      <c r="X2001">
        <v>4</v>
      </c>
    </row>
    <row r="2002" spans="2:24">
      <c r="B2002" t="s">
        <v>2160</v>
      </c>
      <c r="C2002" t="s">
        <v>160</v>
      </c>
      <c r="D2002" t="s">
        <v>55</v>
      </c>
      <c r="E2002" t="s">
        <v>3549</v>
      </c>
      <c r="F2002" t="s">
        <v>110</v>
      </c>
      <c r="G2002" t="s">
        <v>46</v>
      </c>
      <c r="H2002">
        <v>37</v>
      </c>
      <c r="I2002" t="s">
        <v>3550</v>
      </c>
      <c r="J2002" t="s">
        <v>30</v>
      </c>
      <c r="K2002" t="s">
        <v>42</v>
      </c>
      <c r="L2002" t="s">
        <v>39</v>
      </c>
      <c r="M2002" t="s">
        <v>107</v>
      </c>
      <c r="N2002" t="s">
        <v>80</v>
      </c>
      <c r="O2002" t="s">
        <v>35</v>
      </c>
      <c r="P2002">
        <v>2.9</v>
      </c>
      <c r="Q2002">
        <v>1200</v>
      </c>
      <c r="R2002">
        <v>79</v>
      </c>
      <c r="S2002" t="s">
        <v>78</v>
      </c>
      <c r="T2002" t="s">
        <v>30</v>
      </c>
      <c r="U2002" t="s">
        <v>3615</v>
      </c>
      <c r="V2002" t="s">
        <v>36</v>
      </c>
      <c r="W2002" t="s">
        <v>82</v>
      </c>
      <c r="X2002">
        <v>4</v>
      </c>
    </row>
    <row r="2003" spans="2:24">
      <c r="B2003" t="s">
        <v>2161</v>
      </c>
      <c r="C2003" t="s">
        <v>160</v>
      </c>
      <c r="D2003" t="s">
        <v>41</v>
      </c>
      <c r="E2003" t="s">
        <v>3549</v>
      </c>
      <c r="F2003" t="s">
        <v>110</v>
      </c>
      <c r="G2003" t="s">
        <v>47</v>
      </c>
      <c r="H2003">
        <v>18</v>
      </c>
      <c r="I2003" t="s">
        <v>3550</v>
      </c>
      <c r="J2003" t="s">
        <v>63</v>
      </c>
      <c r="K2003" t="s">
        <v>43</v>
      </c>
      <c r="L2003" t="s">
        <v>39</v>
      </c>
      <c r="M2003" t="s">
        <v>107</v>
      </c>
      <c r="N2003" t="s">
        <v>81</v>
      </c>
      <c r="O2003" t="s">
        <v>3552</v>
      </c>
      <c r="P2003">
        <v>1.7</v>
      </c>
      <c r="Q2003">
        <v>600</v>
      </c>
      <c r="R2003">
        <v>73</v>
      </c>
      <c r="S2003" t="s">
        <v>78</v>
      </c>
      <c r="T2003" t="s">
        <v>30</v>
      </c>
      <c r="U2003" t="s">
        <v>3616</v>
      </c>
      <c r="V2003" t="s">
        <v>36</v>
      </c>
      <c r="W2003" t="s">
        <v>82</v>
      </c>
      <c r="X2003">
        <v>4</v>
      </c>
    </row>
    <row r="2004" spans="2:24">
      <c r="B2004" t="s">
        <v>2162</v>
      </c>
      <c r="C2004" t="s">
        <v>160</v>
      </c>
      <c r="D2004" t="s">
        <v>41</v>
      </c>
      <c r="E2004" t="s">
        <v>3549</v>
      </c>
      <c r="F2004" t="s">
        <v>110</v>
      </c>
      <c r="G2004" t="s">
        <v>47</v>
      </c>
      <c r="H2004">
        <v>18</v>
      </c>
      <c r="I2004" t="s">
        <v>3550</v>
      </c>
      <c r="J2004" t="s">
        <v>28</v>
      </c>
      <c r="K2004" t="s">
        <v>43</v>
      </c>
      <c r="L2004" t="s">
        <v>39</v>
      </c>
      <c r="M2004" t="s">
        <v>107</v>
      </c>
      <c r="N2004" t="s">
        <v>81</v>
      </c>
      <c r="O2004" t="s">
        <v>3552</v>
      </c>
      <c r="P2004">
        <v>1.7</v>
      </c>
      <c r="Q2004">
        <v>600</v>
      </c>
      <c r="R2004">
        <v>73</v>
      </c>
      <c r="S2004" t="s">
        <v>78</v>
      </c>
      <c r="T2004" t="s">
        <v>30</v>
      </c>
      <c r="U2004" t="s">
        <v>3617</v>
      </c>
      <c r="V2004" t="s">
        <v>36</v>
      </c>
      <c r="W2004" t="s">
        <v>82</v>
      </c>
      <c r="X2004">
        <v>4</v>
      </c>
    </row>
    <row r="2005" spans="2:24">
      <c r="B2005" t="s">
        <v>2163</v>
      </c>
      <c r="C2005" t="s">
        <v>160</v>
      </c>
      <c r="D2005" t="s">
        <v>41</v>
      </c>
      <c r="E2005" t="s">
        <v>3549</v>
      </c>
      <c r="F2005" t="s">
        <v>110</v>
      </c>
      <c r="G2005" t="s">
        <v>47</v>
      </c>
      <c r="H2005">
        <v>18</v>
      </c>
      <c r="I2005" t="s">
        <v>3550</v>
      </c>
      <c r="J2005" t="s">
        <v>79</v>
      </c>
      <c r="K2005" t="s">
        <v>43</v>
      </c>
      <c r="L2005" t="s">
        <v>39</v>
      </c>
      <c r="M2005" t="s">
        <v>107</v>
      </c>
      <c r="N2005" t="s">
        <v>81</v>
      </c>
      <c r="O2005" t="s">
        <v>3552</v>
      </c>
      <c r="P2005">
        <v>1.7</v>
      </c>
      <c r="Q2005">
        <v>600</v>
      </c>
      <c r="R2005">
        <v>73</v>
      </c>
      <c r="S2005" t="s">
        <v>78</v>
      </c>
      <c r="T2005" t="s">
        <v>30</v>
      </c>
      <c r="U2005" t="s">
        <v>3618</v>
      </c>
      <c r="V2005" t="s">
        <v>36</v>
      </c>
      <c r="W2005" t="s">
        <v>82</v>
      </c>
      <c r="X2005">
        <v>4</v>
      </c>
    </row>
    <row r="2006" spans="2:24">
      <c r="B2006" t="s">
        <v>2164</v>
      </c>
      <c r="C2006" t="s">
        <v>160</v>
      </c>
      <c r="D2006" t="s">
        <v>41</v>
      </c>
      <c r="E2006" t="s">
        <v>3549</v>
      </c>
      <c r="F2006" t="s">
        <v>110</v>
      </c>
      <c r="G2006" t="s">
        <v>47</v>
      </c>
      <c r="H2006">
        <v>18</v>
      </c>
      <c r="I2006" t="s">
        <v>3550</v>
      </c>
      <c r="J2006" t="s">
        <v>30</v>
      </c>
      <c r="K2006" t="s">
        <v>43</v>
      </c>
      <c r="L2006" t="s">
        <v>39</v>
      </c>
      <c r="M2006" t="s">
        <v>107</v>
      </c>
      <c r="N2006" t="s">
        <v>81</v>
      </c>
      <c r="O2006" t="s">
        <v>3552</v>
      </c>
      <c r="P2006">
        <v>1.7</v>
      </c>
      <c r="Q2006">
        <v>600</v>
      </c>
      <c r="R2006">
        <v>73</v>
      </c>
      <c r="S2006" t="s">
        <v>78</v>
      </c>
      <c r="T2006" t="s">
        <v>30</v>
      </c>
      <c r="U2006" t="s">
        <v>3619</v>
      </c>
      <c r="V2006" t="s">
        <v>36</v>
      </c>
      <c r="W2006" t="s">
        <v>82</v>
      </c>
      <c r="X2006">
        <v>4</v>
      </c>
    </row>
    <row r="2007" spans="2:24">
      <c r="B2007" t="s">
        <v>2165</v>
      </c>
      <c r="C2007" t="s">
        <v>160</v>
      </c>
      <c r="D2007" t="s">
        <v>55</v>
      </c>
      <c r="E2007" t="s">
        <v>3549</v>
      </c>
      <c r="F2007" t="s">
        <v>110</v>
      </c>
      <c r="G2007" t="s">
        <v>47</v>
      </c>
      <c r="H2007">
        <v>19</v>
      </c>
      <c r="I2007" t="s">
        <v>3550</v>
      </c>
      <c r="J2007" t="s">
        <v>63</v>
      </c>
      <c r="K2007" t="s">
        <v>42</v>
      </c>
      <c r="L2007" t="s">
        <v>39</v>
      </c>
      <c r="M2007" t="s">
        <v>107</v>
      </c>
      <c r="N2007" t="s">
        <v>81</v>
      </c>
      <c r="O2007" t="s">
        <v>20</v>
      </c>
      <c r="P2007">
        <v>0.8</v>
      </c>
      <c r="Q2007">
        <v>600</v>
      </c>
      <c r="R2007">
        <v>76</v>
      </c>
      <c r="S2007" t="s">
        <v>78</v>
      </c>
      <c r="T2007" t="s">
        <v>30</v>
      </c>
      <c r="U2007" t="s">
        <v>3620</v>
      </c>
      <c r="V2007" t="s">
        <v>36</v>
      </c>
      <c r="W2007" t="s">
        <v>82</v>
      </c>
      <c r="X2007">
        <v>4</v>
      </c>
    </row>
    <row r="2008" spans="2:24">
      <c r="B2008" t="s">
        <v>2166</v>
      </c>
      <c r="C2008" t="s">
        <v>160</v>
      </c>
      <c r="D2008" t="s">
        <v>55</v>
      </c>
      <c r="E2008" t="s">
        <v>3549</v>
      </c>
      <c r="F2008" t="s">
        <v>110</v>
      </c>
      <c r="G2008" t="s">
        <v>47</v>
      </c>
      <c r="H2008">
        <v>19</v>
      </c>
      <c r="I2008" t="s">
        <v>3550</v>
      </c>
      <c r="J2008" t="s">
        <v>28</v>
      </c>
      <c r="K2008" t="s">
        <v>42</v>
      </c>
      <c r="L2008" t="s">
        <v>39</v>
      </c>
      <c r="M2008" t="s">
        <v>107</v>
      </c>
      <c r="N2008" t="s">
        <v>81</v>
      </c>
      <c r="O2008" t="s">
        <v>20</v>
      </c>
      <c r="P2008">
        <v>0.8</v>
      </c>
      <c r="Q2008">
        <v>600</v>
      </c>
      <c r="R2008">
        <v>76</v>
      </c>
      <c r="S2008" t="s">
        <v>78</v>
      </c>
      <c r="T2008" t="s">
        <v>30</v>
      </c>
      <c r="U2008" t="s">
        <v>3621</v>
      </c>
      <c r="V2008" t="s">
        <v>36</v>
      </c>
      <c r="W2008" t="s">
        <v>82</v>
      </c>
      <c r="X2008">
        <v>4</v>
      </c>
    </row>
    <row r="2009" spans="2:24">
      <c r="B2009" t="s">
        <v>2167</v>
      </c>
      <c r="C2009" t="s">
        <v>160</v>
      </c>
      <c r="D2009" t="s">
        <v>55</v>
      </c>
      <c r="E2009" t="s">
        <v>3549</v>
      </c>
      <c r="F2009" t="s">
        <v>110</v>
      </c>
      <c r="G2009" t="s">
        <v>47</v>
      </c>
      <c r="H2009">
        <v>19</v>
      </c>
      <c r="I2009" t="s">
        <v>3550</v>
      </c>
      <c r="J2009" t="s">
        <v>79</v>
      </c>
      <c r="K2009" t="s">
        <v>42</v>
      </c>
      <c r="L2009" t="s">
        <v>39</v>
      </c>
      <c r="M2009" t="s">
        <v>107</v>
      </c>
      <c r="N2009" t="s">
        <v>81</v>
      </c>
      <c r="O2009" t="s">
        <v>20</v>
      </c>
      <c r="P2009">
        <v>0.8</v>
      </c>
      <c r="Q2009">
        <v>600</v>
      </c>
      <c r="R2009">
        <v>76</v>
      </c>
      <c r="S2009" t="s">
        <v>78</v>
      </c>
      <c r="T2009" t="s">
        <v>30</v>
      </c>
      <c r="U2009" t="s">
        <v>3622</v>
      </c>
      <c r="V2009" t="s">
        <v>36</v>
      </c>
      <c r="W2009" t="s">
        <v>82</v>
      </c>
      <c r="X2009">
        <v>4</v>
      </c>
    </row>
    <row r="2010" spans="2:24">
      <c r="B2010" t="s">
        <v>2168</v>
      </c>
      <c r="C2010" t="s">
        <v>160</v>
      </c>
      <c r="D2010" t="s">
        <v>55</v>
      </c>
      <c r="E2010" t="s">
        <v>3549</v>
      </c>
      <c r="F2010" t="s">
        <v>110</v>
      </c>
      <c r="G2010" t="s">
        <v>47</v>
      </c>
      <c r="H2010">
        <v>19</v>
      </c>
      <c r="I2010" t="s">
        <v>3550</v>
      </c>
      <c r="J2010" t="s">
        <v>30</v>
      </c>
      <c r="K2010" t="s">
        <v>42</v>
      </c>
      <c r="L2010" t="s">
        <v>39</v>
      </c>
      <c r="M2010" t="s">
        <v>107</v>
      </c>
      <c r="N2010" t="s">
        <v>81</v>
      </c>
      <c r="O2010" t="s">
        <v>20</v>
      </c>
      <c r="P2010">
        <v>0.8</v>
      </c>
      <c r="Q2010">
        <v>600</v>
      </c>
      <c r="R2010">
        <v>76</v>
      </c>
      <c r="S2010" t="s">
        <v>78</v>
      </c>
      <c r="T2010" t="s">
        <v>30</v>
      </c>
      <c r="U2010" t="s">
        <v>3623</v>
      </c>
      <c r="V2010" t="s">
        <v>36</v>
      </c>
      <c r="W2010" t="s">
        <v>82</v>
      </c>
      <c r="X2010">
        <v>4</v>
      </c>
    </row>
    <row r="2011" spans="2:24">
      <c r="B2011" t="s">
        <v>2169</v>
      </c>
      <c r="C2011" t="s">
        <v>160</v>
      </c>
      <c r="D2011" t="s">
        <v>41</v>
      </c>
      <c r="E2011" t="s">
        <v>3549</v>
      </c>
      <c r="F2011" t="s">
        <v>110</v>
      </c>
      <c r="G2011" t="s">
        <v>47</v>
      </c>
      <c r="H2011">
        <v>24</v>
      </c>
      <c r="I2011" t="s">
        <v>3550</v>
      </c>
      <c r="J2011" t="s">
        <v>63</v>
      </c>
      <c r="K2011" t="s">
        <v>43</v>
      </c>
      <c r="L2011" t="s">
        <v>39</v>
      </c>
      <c r="M2011" t="s">
        <v>107</v>
      </c>
      <c r="N2011" t="s">
        <v>81</v>
      </c>
      <c r="O2011" t="s">
        <v>3552</v>
      </c>
      <c r="P2011">
        <v>1.7</v>
      </c>
      <c r="Q2011">
        <v>800</v>
      </c>
      <c r="R2011">
        <v>73</v>
      </c>
      <c r="S2011" t="s">
        <v>78</v>
      </c>
      <c r="T2011" t="s">
        <v>30</v>
      </c>
      <c r="U2011" t="s">
        <v>3624</v>
      </c>
      <c r="V2011" t="s">
        <v>36</v>
      </c>
      <c r="W2011" t="s">
        <v>82</v>
      </c>
      <c r="X2011">
        <v>4</v>
      </c>
    </row>
    <row r="2012" spans="2:24">
      <c r="B2012" t="s">
        <v>2170</v>
      </c>
      <c r="C2012" t="s">
        <v>160</v>
      </c>
      <c r="D2012" t="s">
        <v>41</v>
      </c>
      <c r="E2012" t="s">
        <v>3549</v>
      </c>
      <c r="F2012" t="s">
        <v>110</v>
      </c>
      <c r="G2012" t="s">
        <v>47</v>
      </c>
      <c r="H2012">
        <v>24</v>
      </c>
      <c r="I2012" t="s">
        <v>3550</v>
      </c>
      <c r="J2012" t="s">
        <v>28</v>
      </c>
      <c r="K2012" t="s">
        <v>43</v>
      </c>
      <c r="L2012" t="s">
        <v>39</v>
      </c>
      <c r="M2012" t="s">
        <v>107</v>
      </c>
      <c r="N2012" t="s">
        <v>81</v>
      </c>
      <c r="O2012" t="s">
        <v>3552</v>
      </c>
      <c r="P2012">
        <v>1.7</v>
      </c>
      <c r="Q2012">
        <v>800</v>
      </c>
      <c r="R2012">
        <v>73</v>
      </c>
      <c r="S2012" t="s">
        <v>78</v>
      </c>
      <c r="T2012" t="s">
        <v>30</v>
      </c>
      <c r="U2012" t="s">
        <v>3625</v>
      </c>
      <c r="V2012" t="s">
        <v>36</v>
      </c>
      <c r="W2012" t="s">
        <v>82</v>
      </c>
      <c r="X2012">
        <v>4</v>
      </c>
    </row>
    <row r="2013" spans="2:24">
      <c r="B2013" t="s">
        <v>2171</v>
      </c>
      <c r="C2013" t="s">
        <v>160</v>
      </c>
      <c r="D2013" t="s">
        <v>41</v>
      </c>
      <c r="E2013" t="s">
        <v>3549</v>
      </c>
      <c r="F2013" t="s">
        <v>110</v>
      </c>
      <c r="G2013" t="s">
        <v>47</v>
      </c>
      <c r="H2013">
        <v>24</v>
      </c>
      <c r="I2013" t="s">
        <v>3550</v>
      </c>
      <c r="J2013" t="s">
        <v>79</v>
      </c>
      <c r="K2013" t="s">
        <v>43</v>
      </c>
      <c r="L2013" t="s">
        <v>39</v>
      </c>
      <c r="M2013" t="s">
        <v>107</v>
      </c>
      <c r="N2013" t="s">
        <v>81</v>
      </c>
      <c r="O2013" t="s">
        <v>3552</v>
      </c>
      <c r="P2013">
        <v>1.7</v>
      </c>
      <c r="Q2013">
        <v>800</v>
      </c>
      <c r="R2013">
        <v>73</v>
      </c>
      <c r="S2013" t="s">
        <v>78</v>
      </c>
      <c r="T2013" t="s">
        <v>30</v>
      </c>
      <c r="U2013" t="s">
        <v>3626</v>
      </c>
      <c r="V2013" t="s">
        <v>36</v>
      </c>
      <c r="W2013" t="s">
        <v>82</v>
      </c>
      <c r="X2013">
        <v>4</v>
      </c>
    </row>
    <row r="2014" spans="2:24">
      <c r="B2014" t="s">
        <v>2172</v>
      </c>
      <c r="C2014" t="s">
        <v>160</v>
      </c>
      <c r="D2014" t="s">
        <v>41</v>
      </c>
      <c r="E2014" t="s">
        <v>3549</v>
      </c>
      <c r="F2014" t="s">
        <v>110</v>
      </c>
      <c r="G2014" t="s">
        <v>47</v>
      </c>
      <c r="H2014">
        <v>24</v>
      </c>
      <c r="I2014" t="s">
        <v>3550</v>
      </c>
      <c r="J2014" t="s">
        <v>30</v>
      </c>
      <c r="K2014" t="s">
        <v>43</v>
      </c>
      <c r="L2014" t="s">
        <v>39</v>
      </c>
      <c r="M2014" t="s">
        <v>107</v>
      </c>
      <c r="N2014" t="s">
        <v>81</v>
      </c>
      <c r="O2014" t="s">
        <v>3552</v>
      </c>
      <c r="P2014">
        <v>1.7</v>
      </c>
      <c r="Q2014">
        <v>800</v>
      </c>
      <c r="R2014">
        <v>73</v>
      </c>
      <c r="S2014" t="s">
        <v>78</v>
      </c>
      <c r="T2014" t="s">
        <v>30</v>
      </c>
      <c r="U2014" t="s">
        <v>3627</v>
      </c>
      <c r="V2014" t="s">
        <v>36</v>
      </c>
      <c r="W2014" t="s">
        <v>82</v>
      </c>
      <c r="X2014">
        <v>4</v>
      </c>
    </row>
    <row r="2015" spans="2:24">
      <c r="B2015" t="s">
        <v>2173</v>
      </c>
      <c r="C2015" t="s">
        <v>160</v>
      </c>
      <c r="D2015" t="s">
        <v>55</v>
      </c>
      <c r="E2015" t="s">
        <v>3549</v>
      </c>
      <c r="F2015" t="s">
        <v>110</v>
      </c>
      <c r="G2015" t="s">
        <v>47</v>
      </c>
      <c r="H2015">
        <v>25</v>
      </c>
      <c r="I2015" t="s">
        <v>3550</v>
      </c>
      <c r="J2015" t="s">
        <v>63</v>
      </c>
      <c r="K2015" t="s">
        <v>42</v>
      </c>
      <c r="L2015" t="s">
        <v>39</v>
      </c>
      <c r="M2015" t="s">
        <v>107</v>
      </c>
      <c r="N2015" t="s">
        <v>81</v>
      </c>
      <c r="O2015" t="s">
        <v>20</v>
      </c>
      <c r="P2015">
        <v>1.7</v>
      </c>
      <c r="Q2015">
        <v>800</v>
      </c>
      <c r="R2015">
        <v>76</v>
      </c>
      <c r="S2015" t="s">
        <v>78</v>
      </c>
      <c r="T2015" t="s">
        <v>30</v>
      </c>
      <c r="U2015" t="s">
        <v>3628</v>
      </c>
      <c r="V2015" t="s">
        <v>36</v>
      </c>
      <c r="W2015" t="s">
        <v>82</v>
      </c>
      <c r="X2015">
        <v>4</v>
      </c>
    </row>
    <row r="2016" spans="2:24">
      <c r="B2016" t="s">
        <v>2174</v>
      </c>
      <c r="C2016" t="s">
        <v>160</v>
      </c>
      <c r="D2016" t="s">
        <v>55</v>
      </c>
      <c r="E2016" t="s">
        <v>3549</v>
      </c>
      <c r="F2016" t="s">
        <v>110</v>
      </c>
      <c r="G2016" t="s">
        <v>47</v>
      </c>
      <c r="H2016">
        <v>25</v>
      </c>
      <c r="I2016" t="s">
        <v>3550</v>
      </c>
      <c r="J2016" t="s">
        <v>28</v>
      </c>
      <c r="K2016" t="s">
        <v>42</v>
      </c>
      <c r="L2016" t="s">
        <v>39</v>
      </c>
      <c r="M2016" t="s">
        <v>107</v>
      </c>
      <c r="N2016" t="s">
        <v>81</v>
      </c>
      <c r="O2016" t="s">
        <v>20</v>
      </c>
      <c r="P2016">
        <v>1.7</v>
      </c>
      <c r="Q2016">
        <v>800</v>
      </c>
      <c r="R2016">
        <v>76</v>
      </c>
      <c r="S2016" t="s">
        <v>78</v>
      </c>
      <c r="T2016" t="s">
        <v>30</v>
      </c>
      <c r="U2016" t="s">
        <v>3629</v>
      </c>
      <c r="V2016" t="s">
        <v>36</v>
      </c>
      <c r="W2016" t="s">
        <v>82</v>
      </c>
      <c r="X2016">
        <v>4</v>
      </c>
    </row>
    <row r="2017" spans="2:24">
      <c r="B2017" t="s">
        <v>2175</v>
      </c>
      <c r="C2017" t="s">
        <v>160</v>
      </c>
      <c r="D2017" t="s">
        <v>55</v>
      </c>
      <c r="E2017" t="s">
        <v>3549</v>
      </c>
      <c r="F2017" t="s">
        <v>110</v>
      </c>
      <c r="G2017" t="s">
        <v>47</v>
      </c>
      <c r="H2017">
        <v>25</v>
      </c>
      <c r="I2017" t="s">
        <v>3550</v>
      </c>
      <c r="J2017" t="s">
        <v>79</v>
      </c>
      <c r="K2017" t="s">
        <v>42</v>
      </c>
      <c r="L2017" t="s">
        <v>39</v>
      </c>
      <c r="M2017" t="s">
        <v>107</v>
      </c>
      <c r="N2017" t="s">
        <v>81</v>
      </c>
      <c r="O2017" t="s">
        <v>20</v>
      </c>
      <c r="P2017">
        <v>1.7</v>
      </c>
      <c r="Q2017">
        <v>800</v>
      </c>
      <c r="R2017">
        <v>76</v>
      </c>
      <c r="S2017" t="s">
        <v>78</v>
      </c>
      <c r="T2017" t="s">
        <v>30</v>
      </c>
      <c r="U2017" t="s">
        <v>3630</v>
      </c>
      <c r="V2017" t="s">
        <v>36</v>
      </c>
      <c r="W2017" t="s">
        <v>82</v>
      </c>
      <c r="X2017">
        <v>4</v>
      </c>
    </row>
    <row r="2018" spans="2:24">
      <c r="B2018" t="s">
        <v>2176</v>
      </c>
      <c r="C2018" t="s">
        <v>160</v>
      </c>
      <c r="D2018" t="s">
        <v>55</v>
      </c>
      <c r="E2018" t="s">
        <v>3549</v>
      </c>
      <c r="F2018" t="s">
        <v>110</v>
      </c>
      <c r="G2018" t="s">
        <v>47</v>
      </c>
      <c r="H2018">
        <v>25</v>
      </c>
      <c r="I2018" t="s">
        <v>3550</v>
      </c>
      <c r="J2018" t="s">
        <v>30</v>
      </c>
      <c r="K2018" t="s">
        <v>42</v>
      </c>
      <c r="L2018" t="s">
        <v>39</v>
      </c>
      <c r="M2018" t="s">
        <v>107</v>
      </c>
      <c r="N2018" t="s">
        <v>81</v>
      </c>
      <c r="O2018" t="s">
        <v>20</v>
      </c>
      <c r="P2018">
        <v>1.7</v>
      </c>
      <c r="Q2018">
        <v>800</v>
      </c>
      <c r="R2018">
        <v>76</v>
      </c>
      <c r="S2018" t="s">
        <v>78</v>
      </c>
      <c r="T2018" t="s">
        <v>30</v>
      </c>
      <c r="U2018" t="s">
        <v>3631</v>
      </c>
      <c r="V2018" t="s">
        <v>36</v>
      </c>
      <c r="W2018" t="s">
        <v>82</v>
      </c>
      <c r="X2018">
        <v>4</v>
      </c>
    </row>
    <row r="2019" spans="2:24">
      <c r="B2019" t="s">
        <v>2177</v>
      </c>
      <c r="C2019" t="s">
        <v>160</v>
      </c>
      <c r="D2019" t="s">
        <v>41</v>
      </c>
      <c r="E2019" t="s">
        <v>3549</v>
      </c>
      <c r="F2019" t="s">
        <v>110</v>
      </c>
      <c r="G2019" t="s">
        <v>47</v>
      </c>
      <c r="H2019">
        <v>30</v>
      </c>
      <c r="I2019" t="s">
        <v>3550</v>
      </c>
      <c r="J2019" t="s">
        <v>63</v>
      </c>
      <c r="K2019" t="s">
        <v>43</v>
      </c>
      <c r="L2019" t="s">
        <v>39</v>
      </c>
      <c r="M2019" t="s">
        <v>107</v>
      </c>
      <c r="N2019" t="s">
        <v>81</v>
      </c>
      <c r="O2019" t="s">
        <v>20</v>
      </c>
      <c r="P2019">
        <v>2</v>
      </c>
      <c r="Q2019">
        <v>1000</v>
      </c>
      <c r="R2019">
        <v>76</v>
      </c>
      <c r="S2019" t="s">
        <v>78</v>
      </c>
      <c r="T2019" t="s">
        <v>30</v>
      </c>
      <c r="U2019" t="s">
        <v>3632</v>
      </c>
      <c r="V2019" t="s">
        <v>36</v>
      </c>
      <c r="W2019" t="s">
        <v>82</v>
      </c>
      <c r="X2019">
        <v>4</v>
      </c>
    </row>
    <row r="2020" spans="2:24">
      <c r="B2020" t="s">
        <v>2178</v>
      </c>
      <c r="C2020" t="s">
        <v>160</v>
      </c>
      <c r="D2020" t="s">
        <v>41</v>
      </c>
      <c r="E2020" t="s">
        <v>3549</v>
      </c>
      <c r="F2020" t="s">
        <v>110</v>
      </c>
      <c r="G2020" t="s">
        <v>47</v>
      </c>
      <c r="H2020">
        <v>30</v>
      </c>
      <c r="I2020" t="s">
        <v>3550</v>
      </c>
      <c r="J2020" t="s">
        <v>28</v>
      </c>
      <c r="K2020" t="s">
        <v>43</v>
      </c>
      <c r="L2020" t="s">
        <v>39</v>
      </c>
      <c r="M2020" t="s">
        <v>107</v>
      </c>
      <c r="N2020" t="s">
        <v>81</v>
      </c>
      <c r="O2020" t="s">
        <v>20</v>
      </c>
      <c r="P2020">
        <v>2</v>
      </c>
      <c r="Q2020">
        <v>1000</v>
      </c>
      <c r="R2020">
        <v>76</v>
      </c>
      <c r="S2020" t="s">
        <v>78</v>
      </c>
      <c r="T2020" t="s">
        <v>30</v>
      </c>
      <c r="U2020" t="s">
        <v>3633</v>
      </c>
      <c r="V2020" t="s">
        <v>36</v>
      </c>
      <c r="W2020" t="s">
        <v>82</v>
      </c>
      <c r="X2020">
        <v>4</v>
      </c>
    </row>
    <row r="2021" spans="2:24">
      <c r="B2021" t="s">
        <v>2179</v>
      </c>
      <c r="C2021" t="s">
        <v>160</v>
      </c>
      <c r="D2021" t="s">
        <v>41</v>
      </c>
      <c r="E2021" t="s">
        <v>3549</v>
      </c>
      <c r="F2021" t="s">
        <v>110</v>
      </c>
      <c r="G2021" t="s">
        <v>47</v>
      </c>
      <c r="H2021">
        <v>30</v>
      </c>
      <c r="I2021" t="s">
        <v>3550</v>
      </c>
      <c r="J2021" t="s">
        <v>79</v>
      </c>
      <c r="K2021" t="s">
        <v>43</v>
      </c>
      <c r="L2021" t="s">
        <v>39</v>
      </c>
      <c r="M2021" t="s">
        <v>107</v>
      </c>
      <c r="N2021" t="s">
        <v>81</v>
      </c>
      <c r="O2021" t="s">
        <v>20</v>
      </c>
      <c r="P2021">
        <v>2</v>
      </c>
      <c r="Q2021">
        <v>1000</v>
      </c>
      <c r="R2021">
        <v>76</v>
      </c>
      <c r="S2021" t="s">
        <v>78</v>
      </c>
      <c r="T2021" t="s">
        <v>30</v>
      </c>
      <c r="U2021" t="s">
        <v>3634</v>
      </c>
      <c r="V2021" t="s">
        <v>36</v>
      </c>
      <c r="W2021" t="s">
        <v>82</v>
      </c>
      <c r="X2021">
        <v>4</v>
      </c>
    </row>
    <row r="2022" spans="2:24">
      <c r="B2022" t="s">
        <v>2180</v>
      </c>
      <c r="C2022" t="s">
        <v>160</v>
      </c>
      <c r="D2022" t="s">
        <v>41</v>
      </c>
      <c r="E2022" t="s">
        <v>3549</v>
      </c>
      <c r="F2022" t="s">
        <v>110</v>
      </c>
      <c r="G2022" t="s">
        <v>47</v>
      </c>
      <c r="H2022">
        <v>30</v>
      </c>
      <c r="I2022" t="s">
        <v>3550</v>
      </c>
      <c r="J2022" t="s">
        <v>30</v>
      </c>
      <c r="K2022" t="s">
        <v>43</v>
      </c>
      <c r="L2022" t="s">
        <v>39</v>
      </c>
      <c r="M2022" t="s">
        <v>107</v>
      </c>
      <c r="N2022" t="s">
        <v>81</v>
      </c>
      <c r="O2022" t="s">
        <v>20</v>
      </c>
      <c r="P2022">
        <v>2</v>
      </c>
      <c r="Q2022">
        <v>1000</v>
      </c>
      <c r="R2022">
        <v>76</v>
      </c>
      <c r="S2022" t="s">
        <v>78</v>
      </c>
      <c r="T2022" t="s">
        <v>30</v>
      </c>
      <c r="U2022" t="s">
        <v>3635</v>
      </c>
      <c r="V2022" t="s">
        <v>36</v>
      </c>
      <c r="W2022" t="s">
        <v>82</v>
      </c>
      <c r="X2022">
        <v>4</v>
      </c>
    </row>
    <row r="2023" spans="2:24">
      <c r="B2023" t="s">
        <v>2181</v>
      </c>
      <c r="C2023" t="s">
        <v>160</v>
      </c>
      <c r="D2023" t="s">
        <v>55</v>
      </c>
      <c r="E2023" t="s">
        <v>3549</v>
      </c>
      <c r="F2023" t="s">
        <v>110</v>
      </c>
      <c r="G2023" t="s">
        <v>47</v>
      </c>
      <c r="H2023">
        <v>31</v>
      </c>
      <c r="I2023" t="s">
        <v>3550</v>
      </c>
      <c r="J2023" t="s">
        <v>63</v>
      </c>
      <c r="K2023" t="s">
        <v>42</v>
      </c>
      <c r="L2023" t="s">
        <v>39</v>
      </c>
      <c r="M2023" t="s">
        <v>107</v>
      </c>
      <c r="N2023" t="s">
        <v>81</v>
      </c>
      <c r="O2023" t="s">
        <v>20</v>
      </c>
      <c r="P2023">
        <v>2.2000000000000002</v>
      </c>
      <c r="Q2023">
        <v>1000</v>
      </c>
      <c r="R2023">
        <v>79</v>
      </c>
      <c r="S2023" t="s">
        <v>78</v>
      </c>
      <c r="T2023" t="s">
        <v>30</v>
      </c>
      <c r="U2023" t="s">
        <v>3636</v>
      </c>
      <c r="V2023" t="s">
        <v>36</v>
      </c>
      <c r="W2023" t="s">
        <v>82</v>
      </c>
      <c r="X2023">
        <v>4</v>
      </c>
    </row>
    <row r="2024" spans="2:24">
      <c r="B2024" t="s">
        <v>2182</v>
      </c>
      <c r="C2024" t="s">
        <v>160</v>
      </c>
      <c r="D2024" t="s">
        <v>55</v>
      </c>
      <c r="E2024" t="s">
        <v>3549</v>
      </c>
      <c r="F2024" t="s">
        <v>110</v>
      </c>
      <c r="G2024" t="s">
        <v>47</v>
      </c>
      <c r="H2024">
        <v>31</v>
      </c>
      <c r="I2024" t="s">
        <v>3550</v>
      </c>
      <c r="J2024" t="s">
        <v>28</v>
      </c>
      <c r="K2024" t="s">
        <v>42</v>
      </c>
      <c r="L2024" t="s">
        <v>39</v>
      </c>
      <c r="M2024" t="s">
        <v>107</v>
      </c>
      <c r="N2024" t="s">
        <v>81</v>
      </c>
      <c r="O2024" t="s">
        <v>20</v>
      </c>
      <c r="P2024">
        <v>2.2000000000000002</v>
      </c>
      <c r="Q2024">
        <v>1000</v>
      </c>
      <c r="R2024">
        <v>79</v>
      </c>
      <c r="S2024" t="s">
        <v>78</v>
      </c>
      <c r="T2024" t="s">
        <v>30</v>
      </c>
      <c r="U2024" t="s">
        <v>3637</v>
      </c>
      <c r="V2024" t="s">
        <v>36</v>
      </c>
      <c r="W2024" t="s">
        <v>82</v>
      </c>
      <c r="X2024">
        <v>4</v>
      </c>
    </row>
    <row r="2025" spans="2:24">
      <c r="B2025" t="s">
        <v>2183</v>
      </c>
      <c r="C2025" t="s">
        <v>160</v>
      </c>
      <c r="D2025" t="s">
        <v>55</v>
      </c>
      <c r="E2025" t="s">
        <v>3549</v>
      </c>
      <c r="F2025" t="s">
        <v>110</v>
      </c>
      <c r="G2025" t="s">
        <v>47</v>
      </c>
      <c r="H2025">
        <v>31</v>
      </c>
      <c r="I2025" t="s">
        <v>3550</v>
      </c>
      <c r="J2025" t="s">
        <v>79</v>
      </c>
      <c r="K2025" t="s">
        <v>42</v>
      </c>
      <c r="L2025" t="s">
        <v>39</v>
      </c>
      <c r="M2025" t="s">
        <v>107</v>
      </c>
      <c r="N2025" t="s">
        <v>81</v>
      </c>
      <c r="O2025" t="s">
        <v>20</v>
      </c>
      <c r="P2025">
        <v>2.2000000000000002</v>
      </c>
      <c r="Q2025">
        <v>1000</v>
      </c>
      <c r="R2025">
        <v>79</v>
      </c>
      <c r="S2025" t="s">
        <v>78</v>
      </c>
      <c r="T2025" t="s">
        <v>30</v>
      </c>
      <c r="U2025" t="s">
        <v>3638</v>
      </c>
      <c r="V2025" t="s">
        <v>36</v>
      </c>
      <c r="W2025" t="s">
        <v>82</v>
      </c>
      <c r="X2025">
        <v>4</v>
      </c>
    </row>
    <row r="2026" spans="2:24">
      <c r="B2026" t="s">
        <v>2184</v>
      </c>
      <c r="C2026" t="s">
        <v>160</v>
      </c>
      <c r="D2026" t="s">
        <v>55</v>
      </c>
      <c r="E2026" t="s">
        <v>3549</v>
      </c>
      <c r="F2026" t="s">
        <v>110</v>
      </c>
      <c r="G2026" t="s">
        <v>47</v>
      </c>
      <c r="H2026">
        <v>31</v>
      </c>
      <c r="I2026" t="s">
        <v>3550</v>
      </c>
      <c r="J2026" t="s">
        <v>30</v>
      </c>
      <c r="K2026" t="s">
        <v>42</v>
      </c>
      <c r="L2026" t="s">
        <v>39</v>
      </c>
      <c r="M2026" t="s">
        <v>107</v>
      </c>
      <c r="N2026" t="s">
        <v>81</v>
      </c>
      <c r="O2026" t="s">
        <v>20</v>
      </c>
      <c r="P2026">
        <v>2.2000000000000002</v>
      </c>
      <c r="Q2026">
        <v>1000</v>
      </c>
      <c r="R2026">
        <v>79</v>
      </c>
      <c r="S2026" t="s">
        <v>78</v>
      </c>
      <c r="T2026" t="s">
        <v>30</v>
      </c>
      <c r="U2026" t="s">
        <v>3639</v>
      </c>
      <c r="V2026" t="s">
        <v>36</v>
      </c>
      <c r="W2026" t="s">
        <v>82</v>
      </c>
      <c r="X2026">
        <v>4</v>
      </c>
    </row>
    <row r="2027" spans="2:24">
      <c r="B2027" t="s">
        <v>2185</v>
      </c>
      <c r="C2027" t="s">
        <v>160</v>
      </c>
      <c r="D2027" t="s">
        <v>41</v>
      </c>
      <c r="E2027" t="s">
        <v>3549</v>
      </c>
      <c r="F2027" t="s">
        <v>110</v>
      </c>
      <c r="G2027" t="s">
        <v>47</v>
      </c>
      <c r="H2027">
        <v>36</v>
      </c>
      <c r="I2027" t="s">
        <v>3550</v>
      </c>
      <c r="J2027" t="s">
        <v>63</v>
      </c>
      <c r="K2027" t="s">
        <v>43</v>
      </c>
      <c r="L2027" t="s">
        <v>39</v>
      </c>
      <c r="M2027" t="s">
        <v>107</v>
      </c>
      <c r="N2027" t="s">
        <v>81</v>
      </c>
      <c r="O2027" t="s">
        <v>20</v>
      </c>
      <c r="P2027">
        <v>2</v>
      </c>
      <c r="Q2027">
        <v>1200</v>
      </c>
      <c r="R2027">
        <v>76</v>
      </c>
      <c r="S2027" t="s">
        <v>78</v>
      </c>
      <c r="T2027" t="s">
        <v>30</v>
      </c>
      <c r="U2027" t="s">
        <v>3640</v>
      </c>
      <c r="V2027" t="s">
        <v>36</v>
      </c>
      <c r="W2027" t="s">
        <v>82</v>
      </c>
      <c r="X2027">
        <v>4</v>
      </c>
    </row>
    <row r="2028" spans="2:24">
      <c r="B2028" t="s">
        <v>2186</v>
      </c>
      <c r="C2028" t="s">
        <v>160</v>
      </c>
      <c r="D2028" t="s">
        <v>41</v>
      </c>
      <c r="E2028" t="s">
        <v>3549</v>
      </c>
      <c r="F2028" t="s">
        <v>110</v>
      </c>
      <c r="G2028" t="s">
        <v>47</v>
      </c>
      <c r="H2028">
        <v>36</v>
      </c>
      <c r="I2028" t="s">
        <v>3550</v>
      </c>
      <c r="J2028" t="s">
        <v>28</v>
      </c>
      <c r="K2028" t="s">
        <v>43</v>
      </c>
      <c r="L2028" t="s">
        <v>39</v>
      </c>
      <c r="M2028" t="s">
        <v>107</v>
      </c>
      <c r="N2028" t="s">
        <v>81</v>
      </c>
      <c r="O2028" t="s">
        <v>20</v>
      </c>
      <c r="P2028">
        <v>2</v>
      </c>
      <c r="Q2028">
        <v>1200</v>
      </c>
      <c r="R2028">
        <v>76</v>
      </c>
      <c r="S2028" t="s">
        <v>78</v>
      </c>
      <c r="T2028" t="s">
        <v>30</v>
      </c>
      <c r="U2028" t="s">
        <v>3641</v>
      </c>
      <c r="V2028" t="s">
        <v>36</v>
      </c>
      <c r="W2028" t="s">
        <v>82</v>
      </c>
      <c r="X2028">
        <v>4</v>
      </c>
    </row>
    <row r="2029" spans="2:24">
      <c r="B2029" t="s">
        <v>2187</v>
      </c>
      <c r="C2029" t="s">
        <v>160</v>
      </c>
      <c r="D2029" t="s">
        <v>41</v>
      </c>
      <c r="E2029" t="s">
        <v>3549</v>
      </c>
      <c r="F2029" t="s">
        <v>110</v>
      </c>
      <c r="G2029" t="s">
        <v>47</v>
      </c>
      <c r="H2029">
        <v>36</v>
      </c>
      <c r="I2029" t="s">
        <v>3550</v>
      </c>
      <c r="J2029" t="s">
        <v>79</v>
      </c>
      <c r="K2029" t="s">
        <v>43</v>
      </c>
      <c r="L2029" t="s">
        <v>39</v>
      </c>
      <c r="M2029" t="s">
        <v>107</v>
      </c>
      <c r="N2029" t="s">
        <v>81</v>
      </c>
      <c r="O2029" t="s">
        <v>20</v>
      </c>
      <c r="P2029">
        <v>2</v>
      </c>
      <c r="Q2029">
        <v>1200</v>
      </c>
      <c r="R2029">
        <v>76</v>
      </c>
      <c r="S2029" t="s">
        <v>78</v>
      </c>
      <c r="T2029" t="s">
        <v>30</v>
      </c>
      <c r="U2029" t="s">
        <v>3642</v>
      </c>
      <c r="V2029" t="s">
        <v>36</v>
      </c>
      <c r="W2029" t="s">
        <v>82</v>
      </c>
      <c r="X2029">
        <v>4</v>
      </c>
    </row>
    <row r="2030" spans="2:24">
      <c r="B2030" t="s">
        <v>2188</v>
      </c>
      <c r="C2030" t="s">
        <v>160</v>
      </c>
      <c r="D2030" t="s">
        <v>41</v>
      </c>
      <c r="E2030" t="s">
        <v>3549</v>
      </c>
      <c r="F2030" t="s">
        <v>110</v>
      </c>
      <c r="G2030" t="s">
        <v>47</v>
      </c>
      <c r="H2030">
        <v>36</v>
      </c>
      <c r="I2030" t="s">
        <v>3550</v>
      </c>
      <c r="J2030" t="s">
        <v>30</v>
      </c>
      <c r="K2030" t="s">
        <v>43</v>
      </c>
      <c r="L2030" t="s">
        <v>39</v>
      </c>
      <c r="M2030" t="s">
        <v>107</v>
      </c>
      <c r="N2030" t="s">
        <v>81</v>
      </c>
      <c r="O2030" t="s">
        <v>20</v>
      </c>
      <c r="P2030">
        <v>2</v>
      </c>
      <c r="Q2030">
        <v>1200</v>
      </c>
      <c r="R2030">
        <v>76</v>
      </c>
      <c r="S2030" t="s">
        <v>78</v>
      </c>
      <c r="T2030" t="s">
        <v>30</v>
      </c>
      <c r="U2030" t="s">
        <v>3643</v>
      </c>
      <c r="V2030" t="s">
        <v>36</v>
      </c>
      <c r="W2030" t="s">
        <v>82</v>
      </c>
      <c r="X2030">
        <v>4</v>
      </c>
    </row>
    <row r="2031" spans="2:24">
      <c r="B2031" t="s">
        <v>2189</v>
      </c>
      <c r="C2031" t="s">
        <v>160</v>
      </c>
      <c r="D2031" t="s">
        <v>55</v>
      </c>
      <c r="E2031" t="s">
        <v>3549</v>
      </c>
      <c r="F2031" t="s">
        <v>110</v>
      </c>
      <c r="G2031" t="s">
        <v>47</v>
      </c>
      <c r="H2031">
        <v>37</v>
      </c>
      <c r="I2031" t="s">
        <v>3550</v>
      </c>
      <c r="J2031" t="s">
        <v>63</v>
      </c>
      <c r="K2031" t="s">
        <v>42</v>
      </c>
      <c r="L2031" t="s">
        <v>39</v>
      </c>
      <c r="M2031" t="s">
        <v>107</v>
      </c>
      <c r="N2031" t="s">
        <v>81</v>
      </c>
      <c r="O2031" t="s">
        <v>35</v>
      </c>
      <c r="P2031">
        <v>2.9</v>
      </c>
      <c r="Q2031">
        <v>1200</v>
      </c>
      <c r="R2031">
        <v>79</v>
      </c>
      <c r="S2031" t="s">
        <v>78</v>
      </c>
      <c r="T2031" t="s">
        <v>30</v>
      </c>
      <c r="U2031" t="s">
        <v>3644</v>
      </c>
      <c r="V2031" t="s">
        <v>36</v>
      </c>
      <c r="W2031" t="s">
        <v>82</v>
      </c>
      <c r="X2031">
        <v>4</v>
      </c>
    </row>
    <row r="2032" spans="2:24">
      <c r="B2032" t="s">
        <v>2190</v>
      </c>
      <c r="C2032" t="s">
        <v>160</v>
      </c>
      <c r="D2032" t="s">
        <v>55</v>
      </c>
      <c r="E2032" t="s">
        <v>3549</v>
      </c>
      <c r="F2032" t="s">
        <v>110</v>
      </c>
      <c r="G2032" t="s">
        <v>47</v>
      </c>
      <c r="H2032">
        <v>37</v>
      </c>
      <c r="I2032" t="s">
        <v>3550</v>
      </c>
      <c r="J2032" t="s">
        <v>28</v>
      </c>
      <c r="K2032" t="s">
        <v>42</v>
      </c>
      <c r="L2032" t="s">
        <v>39</v>
      </c>
      <c r="M2032" t="s">
        <v>107</v>
      </c>
      <c r="N2032" t="s">
        <v>81</v>
      </c>
      <c r="O2032" t="s">
        <v>35</v>
      </c>
      <c r="P2032">
        <v>2.9</v>
      </c>
      <c r="Q2032">
        <v>1200</v>
      </c>
      <c r="R2032">
        <v>79</v>
      </c>
      <c r="S2032" t="s">
        <v>78</v>
      </c>
      <c r="T2032" t="s">
        <v>30</v>
      </c>
      <c r="U2032" t="s">
        <v>3645</v>
      </c>
      <c r="V2032" t="s">
        <v>36</v>
      </c>
      <c r="W2032" t="s">
        <v>82</v>
      </c>
      <c r="X2032">
        <v>4</v>
      </c>
    </row>
    <row r="2033" spans="2:24">
      <c r="B2033" t="s">
        <v>2191</v>
      </c>
      <c r="C2033" t="s">
        <v>160</v>
      </c>
      <c r="D2033" t="s">
        <v>55</v>
      </c>
      <c r="E2033" t="s">
        <v>3549</v>
      </c>
      <c r="F2033" t="s">
        <v>110</v>
      </c>
      <c r="G2033" t="s">
        <v>47</v>
      </c>
      <c r="H2033">
        <v>37</v>
      </c>
      <c r="I2033" t="s">
        <v>3550</v>
      </c>
      <c r="J2033" t="s">
        <v>79</v>
      </c>
      <c r="K2033" t="s">
        <v>42</v>
      </c>
      <c r="L2033" t="s">
        <v>39</v>
      </c>
      <c r="M2033" t="s">
        <v>107</v>
      </c>
      <c r="N2033" t="s">
        <v>81</v>
      </c>
      <c r="O2033" t="s">
        <v>35</v>
      </c>
      <c r="P2033">
        <v>2.9</v>
      </c>
      <c r="Q2033">
        <v>1200</v>
      </c>
      <c r="R2033">
        <v>79</v>
      </c>
      <c r="S2033" t="s">
        <v>78</v>
      </c>
      <c r="T2033" t="s">
        <v>30</v>
      </c>
      <c r="U2033" t="s">
        <v>3646</v>
      </c>
      <c r="V2033" t="s">
        <v>36</v>
      </c>
      <c r="W2033" t="s">
        <v>82</v>
      </c>
      <c r="X2033">
        <v>4</v>
      </c>
    </row>
    <row r="2034" spans="2:24">
      <c r="B2034" t="s">
        <v>2192</v>
      </c>
      <c r="C2034" t="s">
        <v>160</v>
      </c>
      <c r="D2034" t="s">
        <v>55</v>
      </c>
      <c r="E2034" t="s">
        <v>3549</v>
      </c>
      <c r="F2034" t="s">
        <v>110</v>
      </c>
      <c r="G2034" t="s">
        <v>47</v>
      </c>
      <c r="H2034">
        <v>37</v>
      </c>
      <c r="I2034" t="s">
        <v>3550</v>
      </c>
      <c r="J2034" t="s">
        <v>30</v>
      </c>
      <c r="K2034" t="s">
        <v>42</v>
      </c>
      <c r="L2034" t="s">
        <v>39</v>
      </c>
      <c r="M2034" t="s">
        <v>107</v>
      </c>
      <c r="N2034" t="s">
        <v>81</v>
      </c>
      <c r="O2034" t="s">
        <v>35</v>
      </c>
      <c r="P2034">
        <v>2.9</v>
      </c>
      <c r="Q2034">
        <v>1200</v>
      </c>
      <c r="R2034">
        <v>79</v>
      </c>
      <c r="S2034" t="s">
        <v>78</v>
      </c>
      <c r="T2034" t="s">
        <v>30</v>
      </c>
      <c r="U2034" t="s">
        <v>3647</v>
      </c>
      <c r="V2034" t="s">
        <v>36</v>
      </c>
      <c r="W2034" t="s">
        <v>82</v>
      </c>
      <c r="X2034">
        <v>4</v>
      </c>
    </row>
    <row r="2035" spans="2:24">
      <c r="B2035" t="s">
        <v>2193</v>
      </c>
      <c r="C2035" t="s">
        <v>160</v>
      </c>
      <c r="D2035" t="s">
        <v>41</v>
      </c>
      <c r="E2035" t="s">
        <v>3549</v>
      </c>
      <c r="F2035" t="s">
        <v>147</v>
      </c>
      <c r="G2035" t="s">
        <v>45</v>
      </c>
      <c r="H2035">
        <v>18</v>
      </c>
      <c r="I2035" t="s">
        <v>3550</v>
      </c>
      <c r="J2035" t="s">
        <v>63</v>
      </c>
      <c r="K2035" t="s">
        <v>43</v>
      </c>
      <c r="L2035" t="s">
        <v>39</v>
      </c>
      <c r="M2035" t="s">
        <v>107</v>
      </c>
      <c r="N2035" t="s">
        <v>33</v>
      </c>
      <c r="O2035" t="s">
        <v>3552</v>
      </c>
      <c r="P2035">
        <v>1.7</v>
      </c>
      <c r="Q2035">
        <v>600</v>
      </c>
      <c r="R2035">
        <v>73</v>
      </c>
      <c r="S2035" t="s">
        <v>78</v>
      </c>
      <c r="T2035" t="s">
        <v>30</v>
      </c>
      <c r="U2035" t="s">
        <v>3648</v>
      </c>
      <c r="V2035" t="s">
        <v>36</v>
      </c>
      <c r="W2035" t="s">
        <v>82</v>
      </c>
      <c r="X2035">
        <v>4</v>
      </c>
    </row>
    <row r="2036" spans="2:24">
      <c r="B2036" t="s">
        <v>2194</v>
      </c>
      <c r="C2036" t="s">
        <v>160</v>
      </c>
      <c r="D2036" t="s">
        <v>41</v>
      </c>
      <c r="E2036" t="s">
        <v>3549</v>
      </c>
      <c r="F2036" t="s">
        <v>147</v>
      </c>
      <c r="G2036" t="s">
        <v>45</v>
      </c>
      <c r="H2036">
        <v>18</v>
      </c>
      <c r="I2036" t="s">
        <v>3550</v>
      </c>
      <c r="J2036" t="s">
        <v>28</v>
      </c>
      <c r="K2036" t="s">
        <v>43</v>
      </c>
      <c r="L2036" t="s">
        <v>39</v>
      </c>
      <c r="M2036" t="s">
        <v>107</v>
      </c>
      <c r="N2036" t="s">
        <v>33</v>
      </c>
      <c r="O2036" t="s">
        <v>3552</v>
      </c>
      <c r="P2036">
        <v>1.7</v>
      </c>
      <c r="Q2036">
        <v>600</v>
      </c>
      <c r="R2036">
        <v>73</v>
      </c>
      <c r="S2036" t="s">
        <v>78</v>
      </c>
      <c r="T2036" t="s">
        <v>30</v>
      </c>
      <c r="U2036" t="s">
        <v>3649</v>
      </c>
      <c r="V2036" t="s">
        <v>36</v>
      </c>
      <c r="W2036" t="s">
        <v>82</v>
      </c>
      <c r="X2036">
        <v>4</v>
      </c>
    </row>
    <row r="2037" spans="2:24">
      <c r="B2037" t="s">
        <v>2195</v>
      </c>
      <c r="C2037" t="s">
        <v>160</v>
      </c>
      <c r="D2037" t="s">
        <v>41</v>
      </c>
      <c r="E2037" t="s">
        <v>3549</v>
      </c>
      <c r="F2037" t="s">
        <v>147</v>
      </c>
      <c r="G2037" t="s">
        <v>45</v>
      </c>
      <c r="H2037">
        <v>18</v>
      </c>
      <c r="I2037" t="s">
        <v>3550</v>
      </c>
      <c r="J2037" t="s">
        <v>79</v>
      </c>
      <c r="K2037" t="s">
        <v>43</v>
      </c>
      <c r="L2037" t="s">
        <v>39</v>
      </c>
      <c r="M2037" t="s">
        <v>107</v>
      </c>
      <c r="N2037" t="s">
        <v>33</v>
      </c>
      <c r="O2037" t="s">
        <v>3552</v>
      </c>
      <c r="P2037">
        <v>1.7</v>
      </c>
      <c r="Q2037">
        <v>600</v>
      </c>
      <c r="R2037">
        <v>73</v>
      </c>
      <c r="S2037" t="s">
        <v>78</v>
      </c>
      <c r="T2037" t="s">
        <v>30</v>
      </c>
      <c r="U2037" t="s">
        <v>3650</v>
      </c>
      <c r="V2037" t="s">
        <v>36</v>
      </c>
      <c r="W2037" t="s">
        <v>82</v>
      </c>
      <c r="X2037">
        <v>4</v>
      </c>
    </row>
    <row r="2038" spans="2:24">
      <c r="B2038" t="s">
        <v>2196</v>
      </c>
      <c r="C2038" t="s">
        <v>160</v>
      </c>
      <c r="D2038" t="s">
        <v>41</v>
      </c>
      <c r="E2038" t="s">
        <v>3549</v>
      </c>
      <c r="F2038" t="s">
        <v>147</v>
      </c>
      <c r="G2038" t="s">
        <v>45</v>
      </c>
      <c r="H2038">
        <v>18</v>
      </c>
      <c r="I2038" t="s">
        <v>3550</v>
      </c>
      <c r="J2038" t="s">
        <v>30</v>
      </c>
      <c r="K2038" t="s">
        <v>43</v>
      </c>
      <c r="L2038" t="s">
        <v>39</v>
      </c>
      <c r="M2038" t="s">
        <v>107</v>
      </c>
      <c r="N2038" t="s">
        <v>33</v>
      </c>
      <c r="O2038" t="s">
        <v>3552</v>
      </c>
      <c r="P2038">
        <v>1.7</v>
      </c>
      <c r="Q2038">
        <v>600</v>
      </c>
      <c r="R2038">
        <v>73</v>
      </c>
      <c r="S2038" t="s">
        <v>78</v>
      </c>
      <c r="T2038" t="s">
        <v>30</v>
      </c>
      <c r="U2038" t="s">
        <v>3651</v>
      </c>
      <c r="V2038" t="s">
        <v>36</v>
      </c>
      <c r="W2038" t="s">
        <v>82</v>
      </c>
      <c r="X2038">
        <v>4</v>
      </c>
    </row>
    <row r="2039" spans="2:24">
      <c r="B2039" t="s">
        <v>2197</v>
      </c>
      <c r="C2039" t="s">
        <v>160</v>
      </c>
      <c r="D2039" t="s">
        <v>55</v>
      </c>
      <c r="E2039" t="s">
        <v>3549</v>
      </c>
      <c r="F2039" t="s">
        <v>147</v>
      </c>
      <c r="G2039" t="s">
        <v>45</v>
      </c>
      <c r="H2039">
        <v>19</v>
      </c>
      <c r="I2039" t="s">
        <v>3550</v>
      </c>
      <c r="J2039" t="s">
        <v>63</v>
      </c>
      <c r="K2039" t="s">
        <v>42</v>
      </c>
      <c r="L2039" t="s">
        <v>39</v>
      </c>
      <c r="M2039" t="s">
        <v>107</v>
      </c>
      <c r="N2039" t="s">
        <v>33</v>
      </c>
      <c r="O2039" t="s">
        <v>20</v>
      </c>
      <c r="P2039">
        <v>0.8</v>
      </c>
      <c r="Q2039">
        <v>600</v>
      </c>
      <c r="R2039">
        <v>76</v>
      </c>
      <c r="S2039" t="s">
        <v>78</v>
      </c>
      <c r="T2039" t="s">
        <v>30</v>
      </c>
      <c r="U2039" t="s">
        <v>3652</v>
      </c>
      <c r="V2039" t="s">
        <v>36</v>
      </c>
      <c r="W2039" t="s">
        <v>82</v>
      </c>
      <c r="X2039">
        <v>4</v>
      </c>
    </row>
    <row r="2040" spans="2:24">
      <c r="B2040" t="s">
        <v>2198</v>
      </c>
      <c r="C2040" t="s">
        <v>160</v>
      </c>
      <c r="D2040" t="s">
        <v>55</v>
      </c>
      <c r="E2040" t="s">
        <v>3549</v>
      </c>
      <c r="F2040" t="s">
        <v>147</v>
      </c>
      <c r="G2040" t="s">
        <v>45</v>
      </c>
      <c r="H2040">
        <v>19</v>
      </c>
      <c r="I2040" t="s">
        <v>3550</v>
      </c>
      <c r="J2040" t="s">
        <v>28</v>
      </c>
      <c r="K2040" t="s">
        <v>42</v>
      </c>
      <c r="L2040" t="s">
        <v>39</v>
      </c>
      <c r="M2040" t="s">
        <v>107</v>
      </c>
      <c r="N2040" t="s">
        <v>33</v>
      </c>
      <c r="O2040" t="s">
        <v>20</v>
      </c>
      <c r="P2040">
        <v>0.8</v>
      </c>
      <c r="Q2040">
        <v>600</v>
      </c>
      <c r="R2040">
        <v>76</v>
      </c>
      <c r="S2040" t="s">
        <v>78</v>
      </c>
      <c r="T2040" t="s">
        <v>30</v>
      </c>
      <c r="U2040" t="s">
        <v>3653</v>
      </c>
      <c r="V2040" t="s">
        <v>36</v>
      </c>
      <c r="W2040" t="s">
        <v>82</v>
      </c>
      <c r="X2040">
        <v>4</v>
      </c>
    </row>
    <row r="2041" spans="2:24">
      <c r="B2041" t="s">
        <v>2199</v>
      </c>
      <c r="C2041" t="s">
        <v>160</v>
      </c>
      <c r="D2041" t="s">
        <v>55</v>
      </c>
      <c r="E2041" t="s">
        <v>3549</v>
      </c>
      <c r="F2041" t="s">
        <v>147</v>
      </c>
      <c r="G2041" t="s">
        <v>45</v>
      </c>
      <c r="H2041">
        <v>19</v>
      </c>
      <c r="I2041" t="s">
        <v>3550</v>
      </c>
      <c r="J2041" t="s">
        <v>79</v>
      </c>
      <c r="K2041" t="s">
        <v>42</v>
      </c>
      <c r="L2041" t="s">
        <v>39</v>
      </c>
      <c r="M2041" t="s">
        <v>107</v>
      </c>
      <c r="N2041" t="s">
        <v>33</v>
      </c>
      <c r="O2041" t="s">
        <v>20</v>
      </c>
      <c r="P2041">
        <v>0.8</v>
      </c>
      <c r="Q2041">
        <v>600</v>
      </c>
      <c r="R2041">
        <v>76</v>
      </c>
      <c r="S2041" t="s">
        <v>78</v>
      </c>
      <c r="T2041" t="s">
        <v>30</v>
      </c>
      <c r="U2041" t="s">
        <v>3654</v>
      </c>
      <c r="V2041" t="s">
        <v>36</v>
      </c>
      <c r="W2041" t="s">
        <v>82</v>
      </c>
      <c r="X2041">
        <v>4</v>
      </c>
    </row>
    <row r="2042" spans="2:24">
      <c r="B2042" t="s">
        <v>2200</v>
      </c>
      <c r="C2042" t="s">
        <v>160</v>
      </c>
      <c r="D2042" t="s">
        <v>55</v>
      </c>
      <c r="E2042" t="s">
        <v>3549</v>
      </c>
      <c r="F2042" t="s">
        <v>147</v>
      </c>
      <c r="G2042" t="s">
        <v>45</v>
      </c>
      <c r="H2042">
        <v>19</v>
      </c>
      <c r="I2042" t="s">
        <v>3550</v>
      </c>
      <c r="J2042" t="s">
        <v>30</v>
      </c>
      <c r="K2042" t="s">
        <v>42</v>
      </c>
      <c r="L2042" t="s">
        <v>39</v>
      </c>
      <c r="M2042" t="s">
        <v>107</v>
      </c>
      <c r="N2042" t="s">
        <v>33</v>
      </c>
      <c r="O2042" t="s">
        <v>20</v>
      </c>
      <c r="P2042">
        <v>0.8</v>
      </c>
      <c r="Q2042">
        <v>600</v>
      </c>
      <c r="R2042">
        <v>76</v>
      </c>
      <c r="S2042" t="s">
        <v>78</v>
      </c>
      <c r="T2042" t="s">
        <v>30</v>
      </c>
      <c r="U2042" t="s">
        <v>3655</v>
      </c>
      <c r="V2042" t="s">
        <v>36</v>
      </c>
      <c r="W2042" t="s">
        <v>82</v>
      </c>
      <c r="X2042">
        <v>4</v>
      </c>
    </row>
    <row r="2043" spans="2:24">
      <c r="B2043" t="s">
        <v>2201</v>
      </c>
      <c r="C2043" t="s">
        <v>160</v>
      </c>
      <c r="D2043" t="s">
        <v>41</v>
      </c>
      <c r="E2043" t="s">
        <v>3549</v>
      </c>
      <c r="F2043" t="s">
        <v>147</v>
      </c>
      <c r="G2043" t="s">
        <v>45</v>
      </c>
      <c r="H2043">
        <v>24</v>
      </c>
      <c r="I2043" t="s">
        <v>3550</v>
      </c>
      <c r="J2043" t="s">
        <v>63</v>
      </c>
      <c r="K2043" t="s">
        <v>43</v>
      </c>
      <c r="L2043" t="s">
        <v>39</v>
      </c>
      <c r="M2043" t="s">
        <v>107</v>
      </c>
      <c r="N2043" t="s">
        <v>33</v>
      </c>
      <c r="O2043" t="s">
        <v>3552</v>
      </c>
      <c r="P2043">
        <v>1.7</v>
      </c>
      <c r="Q2043">
        <v>800</v>
      </c>
      <c r="R2043">
        <v>73</v>
      </c>
      <c r="S2043" t="s">
        <v>78</v>
      </c>
      <c r="T2043" t="s">
        <v>30</v>
      </c>
      <c r="U2043" t="s">
        <v>3656</v>
      </c>
      <c r="V2043" t="s">
        <v>36</v>
      </c>
      <c r="W2043" t="s">
        <v>82</v>
      </c>
      <c r="X2043">
        <v>4</v>
      </c>
    </row>
    <row r="2044" spans="2:24">
      <c r="B2044" t="s">
        <v>2202</v>
      </c>
      <c r="C2044" t="s">
        <v>160</v>
      </c>
      <c r="D2044" t="s">
        <v>41</v>
      </c>
      <c r="E2044" t="s">
        <v>3549</v>
      </c>
      <c r="F2044" t="s">
        <v>147</v>
      </c>
      <c r="G2044" t="s">
        <v>45</v>
      </c>
      <c r="H2044">
        <v>24</v>
      </c>
      <c r="I2044" t="s">
        <v>3550</v>
      </c>
      <c r="J2044" t="s">
        <v>28</v>
      </c>
      <c r="K2044" t="s">
        <v>43</v>
      </c>
      <c r="L2044" t="s">
        <v>39</v>
      </c>
      <c r="M2044" t="s">
        <v>107</v>
      </c>
      <c r="N2044" t="s">
        <v>33</v>
      </c>
      <c r="O2044" t="s">
        <v>3552</v>
      </c>
      <c r="P2044">
        <v>1.7</v>
      </c>
      <c r="Q2044">
        <v>800</v>
      </c>
      <c r="R2044">
        <v>73</v>
      </c>
      <c r="S2044" t="s">
        <v>78</v>
      </c>
      <c r="T2044" t="s">
        <v>30</v>
      </c>
      <c r="U2044" t="s">
        <v>3657</v>
      </c>
      <c r="V2044" t="s">
        <v>36</v>
      </c>
      <c r="W2044" t="s">
        <v>82</v>
      </c>
      <c r="X2044">
        <v>4</v>
      </c>
    </row>
    <row r="2045" spans="2:24">
      <c r="B2045" t="s">
        <v>2203</v>
      </c>
      <c r="C2045" t="s">
        <v>160</v>
      </c>
      <c r="D2045" t="s">
        <v>41</v>
      </c>
      <c r="E2045" t="s">
        <v>3549</v>
      </c>
      <c r="F2045" t="s">
        <v>147</v>
      </c>
      <c r="G2045" t="s">
        <v>45</v>
      </c>
      <c r="H2045">
        <v>24</v>
      </c>
      <c r="I2045" t="s">
        <v>3550</v>
      </c>
      <c r="J2045" t="s">
        <v>79</v>
      </c>
      <c r="K2045" t="s">
        <v>43</v>
      </c>
      <c r="L2045" t="s">
        <v>39</v>
      </c>
      <c r="M2045" t="s">
        <v>107</v>
      </c>
      <c r="N2045" t="s">
        <v>33</v>
      </c>
      <c r="O2045" t="s">
        <v>3552</v>
      </c>
      <c r="P2045">
        <v>1.7</v>
      </c>
      <c r="Q2045">
        <v>800</v>
      </c>
      <c r="R2045">
        <v>73</v>
      </c>
      <c r="S2045" t="s">
        <v>78</v>
      </c>
      <c r="T2045" t="s">
        <v>30</v>
      </c>
      <c r="U2045" t="s">
        <v>3658</v>
      </c>
      <c r="V2045" t="s">
        <v>36</v>
      </c>
      <c r="W2045" t="s">
        <v>82</v>
      </c>
      <c r="X2045">
        <v>4</v>
      </c>
    </row>
    <row r="2046" spans="2:24">
      <c r="B2046" t="s">
        <v>2204</v>
      </c>
      <c r="C2046" t="s">
        <v>160</v>
      </c>
      <c r="D2046" t="s">
        <v>41</v>
      </c>
      <c r="E2046" t="s">
        <v>3549</v>
      </c>
      <c r="F2046" t="s">
        <v>147</v>
      </c>
      <c r="G2046" t="s">
        <v>45</v>
      </c>
      <c r="H2046">
        <v>24</v>
      </c>
      <c r="I2046" t="s">
        <v>3550</v>
      </c>
      <c r="J2046" t="s">
        <v>30</v>
      </c>
      <c r="K2046" t="s">
        <v>43</v>
      </c>
      <c r="L2046" t="s">
        <v>39</v>
      </c>
      <c r="M2046" t="s">
        <v>107</v>
      </c>
      <c r="N2046" t="s">
        <v>33</v>
      </c>
      <c r="O2046" t="s">
        <v>3552</v>
      </c>
      <c r="P2046">
        <v>1.7</v>
      </c>
      <c r="Q2046">
        <v>800</v>
      </c>
      <c r="R2046">
        <v>73</v>
      </c>
      <c r="S2046" t="s">
        <v>78</v>
      </c>
      <c r="T2046" t="s">
        <v>30</v>
      </c>
      <c r="U2046" t="s">
        <v>3659</v>
      </c>
      <c r="V2046" t="s">
        <v>36</v>
      </c>
      <c r="W2046" t="s">
        <v>82</v>
      </c>
      <c r="X2046">
        <v>4</v>
      </c>
    </row>
    <row r="2047" spans="2:24">
      <c r="B2047" t="s">
        <v>2205</v>
      </c>
      <c r="C2047" t="s">
        <v>160</v>
      </c>
      <c r="D2047" t="s">
        <v>55</v>
      </c>
      <c r="E2047" t="s">
        <v>3549</v>
      </c>
      <c r="F2047" t="s">
        <v>147</v>
      </c>
      <c r="G2047" t="s">
        <v>45</v>
      </c>
      <c r="H2047">
        <v>25</v>
      </c>
      <c r="I2047" t="s">
        <v>3550</v>
      </c>
      <c r="J2047" t="s">
        <v>63</v>
      </c>
      <c r="K2047" t="s">
        <v>42</v>
      </c>
      <c r="L2047" t="s">
        <v>39</v>
      </c>
      <c r="M2047" t="s">
        <v>107</v>
      </c>
      <c r="N2047" t="s">
        <v>33</v>
      </c>
      <c r="O2047" t="s">
        <v>20</v>
      </c>
      <c r="P2047">
        <v>1.7</v>
      </c>
      <c r="Q2047">
        <v>800</v>
      </c>
      <c r="R2047">
        <v>76</v>
      </c>
      <c r="S2047" t="s">
        <v>78</v>
      </c>
      <c r="T2047" t="s">
        <v>30</v>
      </c>
      <c r="U2047" t="s">
        <v>3660</v>
      </c>
      <c r="V2047" t="s">
        <v>36</v>
      </c>
      <c r="W2047" t="s">
        <v>82</v>
      </c>
      <c r="X2047">
        <v>4</v>
      </c>
    </row>
    <row r="2048" spans="2:24">
      <c r="B2048" t="s">
        <v>2206</v>
      </c>
      <c r="C2048" t="s">
        <v>160</v>
      </c>
      <c r="D2048" t="s">
        <v>55</v>
      </c>
      <c r="E2048" t="s">
        <v>3549</v>
      </c>
      <c r="F2048" t="s">
        <v>147</v>
      </c>
      <c r="G2048" t="s">
        <v>45</v>
      </c>
      <c r="H2048">
        <v>25</v>
      </c>
      <c r="I2048" t="s">
        <v>3550</v>
      </c>
      <c r="J2048" t="s">
        <v>28</v>
      </c>
      <c r="K2048" t="s">
        <v>42</v>
      </c>
      <c r="L2048" t="s">
        <v>39</v>
      </c>
      <c r="M2048" t="s">
        <v>107</v>
      </c>
      <c r="N2048" t="s">
        <v>33</v>
      </c>
      <c r="O2048" t="s">
        <v>20</v>
      </c>
      <c r="P2048">
        <v>1.7</v>
      </c>
      <c r="Q2048">
        <v>800</v>
      </c>
      <c r="R2048">
        <v>76</v>
      </c>
      <c r="S2048" t="s">
        <v>78</v>
      </c>
      <c r="T2048" t="s">
        <v>30</v>
      </c>
      <c r="U2048" t="s">
        <v>3661</v>
      </c>
      <c r="V2048" t="s">
        <v>36</v>
      </c>
      <c r="W2048" t="s">
        <v>82</v>
      </c>
      <c r="X2048">
        <v>4</v>
      </c>
    </row>
    <row r="2049" spans="2:24">
      <c r="B2049" t="s">
        <v>2207</v>
      </c>
      <c r="C2049" t="s">
        <v>160</v>
      </c>
      <c r="D2049" t="s">
        <v>55</v>
      </c>
      <c r="E2049" t="s">
        <v>3549</v>
      </c>
      <c r="F2049" t="s">
        <v>147</v>
      </c>
      <c r="G2049" t="s">
        <v>45</v>
      </c>
      <c r="H2049">
        <v>25</v>
      </c>
      <c r="I2049" t="s">
        <v>3550</v>
      </c>
      <c r="J2049" t="s">
        <v>79</v>
      </c>
      <c r="K2049" t="s">
        <v>42</v>
      </c>
      <c r="L2049" t="s">
        <v>39</v>
      </c>
      <c r="M2049" t="s">
        <v>107</v>
      </c>
      <c r="N2049" t="s">
        <v>33</v>
      </c>
      <c r="O2049" t="s">
        <v>20</v>
      </c>
      <c r="P2049">
        <v>1.7</v>
      </c>
      <c r="Q2049">
        <v>800</v>
      </c>
      <c r="R2049">
        <v>76</v>
      </c>
      <c r="S2049" t="s">
        <v>78</v>
      </c>
      <c r="T2049" t="s">
        <v>30</v>
      </c>
      <c r="U2049" t="s">
        <v>3662</v>
      </c>
      <c r="V2049" t="s">
        <v>36</v>
      </c>
      <c r="W2049" t="s">
        <v>82</v>
      </c>
      <c r="X2049">
        <v>4</v>
      </c>
    </row>
    <row r="2050" spans="2:24">
      <c r="B2050" t="s">
        <v>2208</v>
      </c>
      <c r="C2050" t="s">
        <v>160</v>
      </c>
      <c r="D2050" t="s">
        <v>55</v>
      </c>
      <c r="E2050" t="s">
        <v>3549</v>
      </c>
      <c r="F2050" t="s">
        <v>147</v>
      </c>
      <c r="G2050" t="s">
        <v>45</v>
      </c>
      <c r="H2050">
        <v>25</v>
      </c>
      <c r="I2050" t="s">
        <v>3550</v>
      </c>
      <c r="J2050" t="s">
        <v>30</v>
      </c>
      <c r="K2050" t="s">
        <v>42</v>
      </c>
      <c r="L2050" t="s">
        <v>39</v>
      </c>
      <c r="M2050" t="s">
        <v>107</v>
      </c>
      <c r="N2050" t="s">
        <v>33</v>
      </c>
      <c r="O2050" t="s">
        <v>20</v>
      </c>
      <c r="P2050">
        <v>1.7</v>
      </c>
      <c r="Q2050">
        <v>800</v>
      </c>
      <c r="R2050">
        <v>76</v>
      </c>
      <c r="S2050" t="s">
        <v>78</v>
      </c>
      <c r="T2050" t="s">
        <v>30</v>
      </c>
      <c r="U2050" t="s">
        <v>3663</v>
      </c>
      <c r="V2050" t="s">
        <v>36</v>
      </c>
      <c r="W2050" t="s">
        <v>82</v>
      </c>
      <c r="X2050">
        <v>4</v>
      </c>
    </row>
    <row r="2051" spans="2:24">
      <c r="B2051" t="s">
        <v>2209</v>
      </c>
      <c r="C2051" t="s">
        <v>160</v>
      </c>
      <c r="D2051" t="s">
        <v>41</v>
      </c>
      <c r="E2051" t="s">
        <v>3549</v>
      </c>
      <c r="F2051" t="s">
        <v>147</v>
      </c>
      <c r="G2051" t="s">
        <v>45</v>
      </c>
      <c r="H2051">
        <v>30</v>
      </c>
      <c r="I2051" t="s">
        <v>3550</v>
      </c>
      <c r="J2051" t="s">
        <v>63</v>
      </c>
      <c r="K2051" t="s">
        <v>43</v>
      </c>
      <c r="L2051" t="s">
        <v>39</v>
      </c>
      <c r="M2051" t="s">
        <v>107</v>
      </c>
      <c r="N2051" t="s">
        <v>33</v>
      </c>
      <c r="O2051" t="s">
        <v>20</v>
      </c>
      <c r="P2051">
        <v>2</v>
      </c>
      <c r="Q2051">
        <v>1000</v>
      </c>
      <c r="R2051">
        <v>76</v>
      </c>
      <c r="S2051" t="s">
        <v>78</v>
      </c>
      <c r="T2051" t="s">
        <v>30</v>
      </c>
      <c r="U2051" t="s">
        <v>3664</v>
      </c>
      <c r="V2051" t="s">
        <v>36</v>
      </c>
      <c r="W2051" t="s">
        <v>82</v>
      </c>
      <c r="X2051">
        <v>4</v>
      </c>
    </row>
    <row r="2052" spans="2:24">
      <c r="B2052" t="s">
        <v>2210</v>
      </c>
      <c r="C2052" t="s">
        <v>160</v>
      </c>
      <c r="D2052" t="s">
        <v>41</v>
      </c>
      <c r="E2052" t="s">
        <v>3549</v>
      </c>
      <c r="F2052" t="s">
        <v>147</v>
      </c>
      <c r="G2052" t="s">
        <v>45</v>
      </c>
      <c r="H2052">
        <v>30</v>
      </c>
      <c r="I2052" t="s">
        <v>3550</v>
      </c>
      <c r="J2052" t="s">
        <v>28</v>
      </c>
      <c r="K2052" t="s">
        <v>43</v>
      </c>
      <c r="L2052" t="s">
        <v>39</v>
      </c>
      <c r="M2052" t="s">
        <v>107</v>
      </c>
      <c r="N2052" t="s">
        <v>33</v>
      </c>
      <c r="O2052" t="s">
        <v>20</v>
      </c>
      <c r="P2052">
        <v>2</v>
      </c>
      <c r="Q2052">
        <v>1000</v>
      </c>
      <c r="R2052">
        <v>76</v>
      </c>
      <c r="S2052" t="s">
        <v>78</v>
      </c>
      <c r="T2052" t="s">
        <v>30</v>
      </c>
      <c r="U2052" t="s">
        <v>3665</v>
      </c>
      <c r="V2052" t="s">
        <v>36</v>
      </c>
      <c r="W2052" t="s">
        <v>82</v>
      </c>
      <c r="X2052">
        <v>4</v>
      </c>
    </row>
    <row r="2053" spans="2:24">
      <c r="B2053" t="s">
        <v>2211</v>
      </c>
      <c r="C2053" t="s">
        <v>160</v>
      </c>
      <c r="D2053" t="s">
        <v>41</v>
      </c>
      <c r="E2053" t="s">
        <v>3549</v>
      </c>
      <c r="F2053" t="s">
        <v>147</v>
      </c>
      <c r="G2053" t="s">
        <v>45</v>
      </c>
      <c r="H2053">
        <v>30</v>
      </c>
      <c r="I2053" t="s">
        <v>3550</v>
      </c>
      <c r="J2053" t="s">
        <v>79</v>
      </c>
      <c r="K2053" t="s">
        <v>43</v>
      </c>
      <c r="L2053" t="s">
        <v>39</v>
      </c>
      <c r="M2053" t="s">
        <v>107</v>
      </c>
      <c r="N2053" t="s">
        <v>33</v>
      </c>
      <c r="O2053" t="s">
        <v>20</v>
      </c>
      <c r="P2053">
        <v>2</v>
      </c>
      <c r="Q2053">
        <v>1000</v>
      </c>
      <c r="R2053">
        <v>76</v>
      </c>
      <c r="S2053" t="s">
        <v>78</v>
      </c>
      <c r="T2053" t="s">
        <v>30</v>
      </c>
      <c r="U2053" t="s">
        <v>3666</v>
      </c>
      <c r="V2053" t="s">
        <v>36</v>
      </c>
      <c r="W2053" t="s">
        <v>82</v>
      </c>
      <c r="X2053">
        <v>4</v>
      </c>
    </row>
    <row r="2054" spans="2:24">
      <c r="B2054" t="s">
        <v>2212</v>
      </c>
      <c r="C2054" t="s">
        <v>160</v>
      </c>
      <c r="D2054" t="s">
        <v>41</v>
      </c>
      <c r="E2054" t="s">
        <v>3549</v>
      </c>
      <c r="F2054" t="s">
        <v>147</v>
      </c>
      <c r="G2054" t="s">
        <v>45</v>
      </c>
      <c r="H2054">
        <v>30</v>
      </c>
      <c r="I2054" t="s">
        <v>3550</v>
      </c>
      <c r="J2054" t="s">
        <v>30</v>
      </c>
      <c r="K2054" t="s">
        <v>43</v>
      </c>
      <c r="L2054" t="s">
        <v>39</v>
      </c>
      <c r="M2054" t="s">
        <v>107</v>
      </c>
      <c r="N2054" t="s">
        <v>33</v>
      </c>
      <c r="O2054" t="s">
        <v>20</v>
      </c>
      <c r="P2054">
        <v>2</v>
      </c>
      <c r="Q2054">
        <v>1000</v>
      </c>
      <c r="R2054">
        <v>76</v>
      </c>
      <c r="S2054" t="s">
        <v>78</v>
      </c>
      <c r="T2054" t="s">
        <v>30</v>
      </c>
      <c r="U2054" t="s">
        <v>3667</v>
      </c>
      <c r="V2054" t="s">
        <v>36</v>
      </c>
      <c r="W2054" t="s">
        <v>82</v>
      </c>
      <c r="X2054">
        <v>4</v>
      </c>
    </row>
    <row r="2055" spans="2:24">
      <c r="B2055" t="s">
        <v>2213</v>
      </c>
      <c r="C2055" t="s">
        <v>160</v>
      </c>
      <c r="D2055" t="s">
        <v>55</v>
      </c>
      <c r="E2055" t="s">
        <v>3549</v>
      </c>
      <c r="F2055" t="s">
        <v>147</v>
      </c>
      <c r="G2055" t="s">
        <v>45</v>
      </c>
      <c r="H2055">
        <v>31</v>
      </c>
      <c r="I2055" t="s">
        <v>3550</v>
      </c>
      <c r="J2055" t="s">
        <v>63</v>
      </c>
      <c r="K2055" t="s">
        <v>42</v>
      </c>
      <c r="L2055" t="s">
        <v>39</v>
      </c>
      <c r="M2055" t="s">
        <v>107</v>
      </c>
      <c r="N2055" t="s">
        <v>33</v>
      </c>
      <c r="O2055" t="s">
        <v>20</v>
      </c>
      <c r="P2055">
        <v>2.2000000000000002</v>
      </c>
      <c r="Q2055">
        <v>1000</v>
      </c>
      <c r="R2055">
        <v>79</v>
      </c>
      <c r="S2055" t="s">
        <v>78</v>
      </c>
      <c r="T2055" t="s">
        <v>30</v>
      </c>
      <c r="U2055" t="s">
        <v>3668</v>
      </c>
      <c r="V2055" t="s">
        <v>36</v>
      </c>
      <c r="W2055" t="s">
        <v>82</v>
      </c>
      <c r="X2055">
        <v>4</v>
      </c>
    </row>
    <row r="2056" spans="2:24">
      <c r="B2056" t="s">
        <v>2214</v>
      </c>
      <c r="C2056" t="s">
        <v>160</v>
      </c>
      <c r="D2056" t="s">
        <v>55</v>
      </c>
      <c r="E2056" t="s">
        <v>3549</v>
      </c>
      <c r="F2056" t="s">
        <v>147</v>
      </c>
      <c r="G2056" t="s">
        <v>45</v>
      </c>
      <c r="H2056">
        <v>31</v>
      </c>
      <c r="I2056" t="s">
        <v>3550</v>
      </c>
      <c r="J2056" t="s">
        <v>28</v>
      </c>
      <c r="K2056" t="s">
        <v>42</v>
      </c>
      <c r="L2056" t="s">
        <v>39</v>
      </c>
      <c r="M2056" t="s">
        <v>107</v>
      </c>
      <c r="N2056" t="s">
        <v>33</v>
      </c>
      <c r="O2056" t="s">
        <v>20</v>
      </c>
      <c r="P2056">
        <v>2.2000000000000002</v>
      </c>
      <c r="Q2056">
        <v>1000</v>
      </c>
      <c r="R2056">
        <v>79</v>
      </c>
      <c r="S2056" t="s">
        <v>78</v>
      </c>
      <c r="T2056" t="s">
        <v>30</v>
      </c>
      <c r="U2056" t="s">
        <v>3669</v>
      </c>
      <c r="V2056" t="s">
        <v>36</v>
      </c>
      <c r="W2056" t="s">
        <v>82</v>
      </c>
      <c r="X2056">
        <v>4</v>
      </c>
    </row>
    <row r="2057" spans="2:24">
      <c r="B2057" t="s">
        <v>2215</v>
      </c>
      <c r="C2057" t="s">
        <v>160</v>
      </c>
      <c r="D2057" t="s">
        <v>55</v>
      </c>
      <c r="E2057" t="s">
        <v>3549</v>
      </c>
      <c r="F2057" t="s">
        <v>147</v>
      </c>
      <c r="G2057" t="s">
        <v>45</v>
      </c>
      <c r="H2057">
        <v>31</v>
      </c>
      <c r="I2057" t="s">
        <v>3550</v>
      </c>
      <c r="J2057" t="s">
        <v>79</v>
      </c>
      <c r="K2057" t="s">
        <v>42</v>
      </c>
      <c r="L2057" t="s">
        <v>39</v>
      </c>
      <c r="M2057" t="s">
        <v>107</v>
      </c>
      <c r="N2057" t="s">
        <v>33</v>
      </c>
      <c r="O2057" t="s">
        <v>20</v>
      </c>
      <c r="P2057">
        <v>2.2000000000000002</v>
      </c>
      <c r="Q2057">
        <v>1000</v>
      </c>
      <c r="R2057">
        <v>79</v>
      </c>
      <c r="S2057" t="s">
        <v>78</v>
      </c>
      <c r="T2057" t="s">
        <v>30</v>
      </c>
      <c r="U2057" t="s">
        <v>3670</v>
      </c>
      <c r="V2057" t="s">
        <v>36</v>
      </c>
      <c r="W2057" t="s">
        <v>82</v>
      </c>
      <c r="X2057">
        <v>4</v>
      </c>
    </row>
    <row r="2058" spans="2:24">
      <c r="B2058" t="s">
        <v>2216</v>
      </c>
      <c r="C2058" t="s">
        <v>160</v>
      </c>
      <c r="D2058" t="s">
        <v>55</v>
      </c>
      <c r="E2058" t="s">
        <v>3549</v>
      </c>
      <c r="F2058" t="s">
        <v>147</v>
      </c>
      <c r="G2058" t="s">
        <v>45</v>
      </c>
      <c r="H2058">
        <v>31</v>
      </c>
      <c r="I2058" t="s">
        <v>3550</v>
      </c>
      <c r="J2058" t="s">
        <v>30</v>
      </c>
      <c r="K2058" t="s">
        <v>42</v>
      </c>
      <c r="L2058" t="s">
        <v>39</v>
      </c>
      <c r="M2058" t="s">
        <v>107</v>
      </c>
      <c r="N2058" t="s">
        <v>33</v>
      </c>
      <c r="O2058" t="s">
        <v>20</v>
      </c>
      <c r="P2058">
        <v>2.2000000000000002</v>
      </c>
      <c r="Q2058">
        <v>1000</v>
      </c>
      <c r="R2058">
        <v>79</v>
      </c>
      <c r="S2058" t="s">
        <v>78</v>
      </c>
      <c r="T2058" t="s">
        <v>30</v>
      </c>
      <c r="U2058" t="s">
        <v>3671</v>
      </c>
      <c r="V2058" t="s">
        <v>36</v>
      </c>
      <c r="W2058" t="s">
        <v>82</v>
      </c>
      <c r="X2058">
        <v>4</v>
      </c>
    </row>
    <row r="2059" spans="2:24">
      <c r="B2059" t="s">
        <v>2217</v>
      </c>
      <c r="C2059" t="s">
        <v>160</v>
      </c>
      <c r="D2059" t="s">
        <v>41</v>
      </c>
      <c r="E2059" t="s">
        <v>3549</v>
      </c>
      <c r="F2059" t="s">
        <v>147</v>
      </c>
      <c r="G2059" t="s">
        <v>45</v>
      </c>
      <c r="H2059">
        <v>36</v>
      </c>
      <c r="I2059" t="s">
        <v>3550</v>
      </c>
      <c r="J2059" t="s">
        <v>63</v>
      </c>
      <c r="K2059" t="s">
        <v>43</v>
      </c>
      <c r="L2059" t="s">
        <v>39</v>
      </c>
      <c r="M2059" t="s">
        <v>107</v>
      </c>
      <c r="N2059" t="s">
        <v>33</v>
      </c>
      <c r="O2059" t="s">
        <v>20</v>
      </c>
      <c r="P2059">
        <v>2</v>
      </c>
      <c r="Q2059">
        <v>1200</v>
      </c>
      <c r="R2059">
        <v>76</v>
      </c>
      <c r="S2059" t="s">
        <v>78</v>
      </c>
      <c r="T2059" t="s">
        <v>30</v>
      </c>
      <c r="U2059" t="s">
        <v>3672</v>
      </c>
      <c r="V2059" t="s">
        <v>36</v>
      </c>
      <c r="W2059" t="s">
        <v>82</v>
      </c>
      <c r="X2059">
        <v>4</v>
      </c>
    </row>
    <row r="2060" spans="2:24">
      <c r="B2060" t="s">
        <v>2218</v>
      </c>
      <c r="C2060" t="s">
        <v>160</v>
      </c>
      <c r="D2060" t="s">
        <v>41</v>
      </c>
      <c r="E2060" t="s">
        <v>3549</v>
      </c>
      <c r="F2060" t="s">
        <v>147</v>
      </c>
      <c r="G2060" t="s">
        <v>45</v>
      </c>
      <c r="H2060">
        <v>36</v>
      </c>
      <c r="I2060" t="s">
        <v>3550</v>
      </c>
      <c r="J2060" t="s">
        <v>28</v>
      </c>
      <c r="K2060" t="s">
        <v>43</v>
      </c>
      <c r="L2060" t="s">
        <v>39</v>
      </c>
      <c r="M2060" t="s">
        <v>107</v>
      </c>
      <c r="N2060" t="s">
        <v>33</v>
      </c>
      <c r="O2060" t="s">
        <v>20</v>
      </c>
      <c r="P2060">
        <v>2</v>
      </c>
      <c r="Q2060">
        <v>1200</v>
      </c>
      <c r="R2060">
        <v>76</v>
      </c>
      <c r="S2060" t="s">
        <v>78</v>
      </c>
      <c r="T2060" t="s">
        <v>30</v>
      </c>
      <c r="U2060" t="s">
        <v>3673</v>
      </c>
      <c r="V2060" t="s">
        <v>36</v>
      </c>
      <c r="W2060" t="s">
        <v>82</v>
      </c>
      <c r="X2060">
        <v>4</v>
      </c>
    </row>
    <row r="2061" spans="2:24">
      <c r="B2061" t="s">
        <v>2219</v>
      </c>
      <c r="C2061" t="s">
        <v>160</v>
      </c>
      <c r="D2061" t="s">
        <v>41</v>
      </c>
      <c r="E2061" t="s">
        <v>3549</v>
      </c>
      <c r="F2061" t="s">
        <v>147</v>
      </c>
      <c r="G2061" t="s">
        <v>45</v>
      </c>
      <c r="H2061">
        <v>36</v>
      </c>
      <c r="I2061" t="s">
        <v>3550</v>
      </c>
      <c r="J2061" t="s">
        <v>79</v>
      </c>
      <c r="K2061" t="s">
        <v>43</v>
      </c>
      <c r="L2061" t="s">
        <v>39</v>
      </c>
      <c r="M2061" t="s">
        <v>107</v>
      </c>
      <c r="N2061" t="s">
        <v>33</v>
      </c>
      <c r="O2061" t="s">
        <v>20</v>
      </c>
      <c r="P2061">
        <v>2</v>
      </c>
      <c r="Q2061">
        <v>1200</v>
      </c>
      <c r="R2061">
        <v>76</v>
      </c>
      <c r="S2061" t="s">
        <v>78</v>
      </c>
      <c r="T2061" t="s">
        <v>30</v>
      </c>
      <c r="U2061" t="s">
        <v>3674</v>
      </c>
      <c r="V2061" t="s">
        <v>36</v>
      </c>
      <c r="W2061" t="s">
        <v>82</v>
      </c>
      <c r="X2061">
        <v>4</v>
      </c>
    </row>
    <row r="2062" spans="2:24">
      <c r="B2062" t="s">
        <v>2220</v>
      </c>
      <c r="C2062" t="s">
        <v>160</v>
      </c>
      <c r="D2062" t="s">
        <v>41</v>
      </c>
      <c r="E2062" t="s">
        <v>3549</v>
      </c>
      <c r="F2062" t="s">
        <v>147</v>
      </c>
      <c r="G2062" t="s">
        <v>45</v>
      </c>
      <c r="H2062">
        <v>36</v>
      </c>
      <c r="I2062" t="s">
        <v>3550</v>
      </c>
      <c r="J2062" t="s">
        <v>30</v>
      </c>
      <c r="K2062" t="s">
        <v>43</v>
      </c>
      <c r="L2062" t="s">
        <v>39</v>
      </c>
      <c r="M2062" t="s">
        <v>107</v>
      </c>
      <c r="N2062" t="s">
        <v>33</v>
      </c>
      <c r="O2062" t="s">
        <v>20</v>
      </c>
      <c r="P2062">
        <v>2</v>
      </c>
      <c r="Q2062">
        <v>1200</v>
      </c>
      <c r="R2062">
        <v>76</v>
      </c>
      <c r="S2062" t="s">
        <v>78</v>
      </c>
      <c r="T2062" t="s">
        <v>30</v>
      </c>
      <c r="U2062" t="s">
        <v>3675</v>
      </c>
      <c r="V2062" t="s">
        <v>36</v>
      </c>
      <c r="W2062" t="s">
        <v>82</v>
      </c>
      <c r="X2062">
        <v>4</v>
      </c>
    </row>
    <row r="2063" spans="2:24">
      <c r="B2063" t="s">
        <v>2221</v>
      </c>
      <c r="C2063" t="s">
        <v>160</v>
      </c>
      <c r="D2063" t="s">
        <v>55</v>
      </c>
      <c r="E2063" t="s">
        <v>3549</v>
      </c>
      <c r="F2063" t="s">
        <v>147</v>
      </c>
      <c r="G2063" t="s">
        <v>45</v>
      </c>
      <c r="H2063">
        <v>37</v>
      </c>
      <c r="I2063" t="s">
        <v>3550</v>
      </c>
      <c r="J2063" t="s">
        <v>63</v>
      </c>
      <c r="K2063" t="s">
        <v>42</v>
      </c>
      <c r="L2063" t="s">
        <v>39</v>
      </c>
      <c r="M2063" t="s">
        <v>107</v>
      </c>
      <c r="N2063" t="s">
        <v>33</v>
      </c>
      <c r="O2063" t="s">
        <v>35</v>
      </c>
      <c r="P2063">
        <v>2.9</v>
      </c>
      <c r="Q2063">
        <v>1200</v>
      </c>
      <c r="R2063">
        <v>79</v>
      </c>
      <c r="S2063" t="s">
        <v>78</v>
      </c>
      <c r="T2063" t="s">
        <v>30</v>
      </c>
      <c r="U2063" t="s">
        <v>3676</v>
      </c>
      <c r="V2063" t="s">
        <v>36</v>
      </c>
      <c r="W2063" t="s">
        <v>82</v>
      </c>
      <c r="X2063">
        <v>4</v>
      </c>
    </row>
    <row r="2064" spans="2:24">
      <c r="B2064" t="s">
        <v>2222</v>
      </c>
      <c r="C2064" t="s">
        <v>160</v>
      </c>
      <c r="D2064" t="s">
        <v>55</v>
      </c>
      <c r="E2064" t="s">
        <v>3549</v>
      </c>
      <c r="F2064" t="s">
        <v>147</v>
      </c>
      <c r="G2064" t="s">
        <v>45</v>
      </c>
      <c r="H2064">
        <v>37</v>
      </c>
      <c r="I2064" t="s">
        <v>3550</v>
      </c>
      <c r="J2064" t="s">
        <v>28</v>
      </c>
      <c r="K2064" t="s">
        <v>42</v>
      </c>
      <c r="L2064" t="s">
        <v>39</v>
      </c>
      <c r="M2064" t="s">
        <v>107</v>
      </c>
      <c r="N2064" t="s">
        <v>33</v>
      </c>
      <c r="O2064" t="s">
        <v>35</v>
      </c>
      <c r="P2064">
        <v>2.9</v>
      </c>
      <c r="Q2064">
        <v>1200</v>
      </c>
      <c r="R2064">
        <v>79</v>
      </c>
      <c r="S2064" t="s">
        <v>78</v>
      </c>
      <c r="T2064" t="s">
        <v>30</v>
      </c>
      <c r="U2064" t="s">
        <v>3677</v>
      </c>
      <c r="V2064" t="s">
        <v>36</v>
      </c>
      <c r="W2064" t="s">
        <v>82</v>
      </c>
      <c r="X2064">
        <v>4</v>
      </c>
    </row>
    <row r="2065" spans="2:24">
      <c r="B2065" t="s">
        <v>2223</v>
      </c>
      <c r="C2065" t="s">
        <v>160</v>
      </c>
      <c r="D2065" t="s">
        <v>55</v>
      </c>
      <c r="E2065" t="s">
        <v>3549</v>
      </c>
      <c r="F2065" t="s">
        <v>147</v>
      </c>
      <c r="G2065" t="s">
        <v>45</v>
      </c>
      <c r="H2065">
        <v>37</v>
      </c>
      <c r="I2065" t="s">
        <v>3550</v>
      </c>
      <c r="J2065" t="s">
        <v>79</v>
      </c>
      <c r="K2065" t="s">
        <v>42</v>
      </c>
      <c r="L2065" t="s">
        <v>39</v>
      </c>
      <c r="M2065" t="s">
        <v>107</v>
      </c>
      <c r="N2065" t="s">
        <v>33</v>
      </c>
      <c r="O2065" t="s">
        <v>35</v>
      </c>
      <c r="P2065">
        <v>2.9</v>
      </c>
      <c r="Q2065">
        <v>1200</v>
      </c>
      <c r="R2065">
        <v>79</v>
      </c>
      <c r="S2065" t="s">
        <v>78</v>
      </c>
      <c r="T2065" t="s">
        <v>30</v>
      </c>
      <c r="U2065" t="s">
        <v>3678</v>
      </c>
      <c r="V2065" t="s">
        <v>36</v>
      </c>
      <c r="W2065" t="s">
        <v>82</v>
      </c>
      <c r="X2065">
        <v>4</v>
      </c>
    </row>
    <row r="2066" spans="2:24">
      <c r="B2066" t="s">
        <v>2224</v>
      </c>
      <c r="C2066" t="s">
        <v>160</v>
      </c>
      <c r="D2066" t="s">
        <v>55</v>
      </c>
      <c r="E2066" t="s">
        <v>3549</v>
      </c>
      <c r="F2066" t="s">
        <v>147</v>
      </c>
      <c r="G2066" t="s">
        <v>45</v>
      </c>
      <c r="H2066">
        <v>37</v>
      </c>
      <c r="I2066" t="s">
        <v>3550</v>
      </c>
      <c r="J2066" t="s">
        <v>30</v>
      </c>
      <c r="K2066" t="s">
        <v>42</v>
      </c>
      <c r="L2066" t="s">
        <v>39</v>
      </c>
      <c r="M2066" t="s">
        <v>107</v>
      </c>
      <c r="N2066" t="s">
        <v>33</v>
      </c>
      <c r="O2066" t="s">
        <v>35</v>
      </c>
      <c r="P2066">
        <v>2.9</v>
      </c>
      <c r="Q2066">
        <v>1200</v>
      </c>
      <c r="R2066">
        <v>79</v>
      </c>
      <c r="S2066" t="s">
        <v>78</v>
      </c>
      <c r="T2066" t="s">
        <v>30</v>
      </c>
      <c r="U2066" t="s">
        <v>3679</v>
      </c>
      <c r="V2066" t="s">
        <v>36</v>
      </c>
      <c r="W2066" t="s">
        <v>82</v>
      </c>
      <c r="X2066">
        <v>4</v>
      </c>
    </row>
    <row r="2067" spans="2:24">
      <c r="B2067" t="s">
        <v>2225</v>
      </c>
      <c r="C2067" t="s">
        <v>160</v>
      </c>
      <c r="D2067" t="s">
        <v>41</v>
      </c>
      <c r="E2067" t="s">
        <v>3549</v>
      </c>
      <c r="F2067" t="s">
        <v>147</v>
      </c>
      <c r="G2067" t="s">
        <v>46</v>
      </c>
      <c r="H2067">
        <v>18</v>
      </c>
      <c r="I2067" t="s">
        <v>3550</v>
      </c>
      <c r="J2067" t="s">
        <v>63</v>
      </c>
      <c r="K2067" t="s">
        <v>43</v>
      </c>
      <c r="L2067" t="s">
        <v>39</v>
      </c>
      <c r="M2067" t="s">
        <v>107</v>
      </c>
      <c r="N2067" t="s">
        <v>80</v>
      </c>
      <c r="O2067" t="s">
        <v>3552</v>
      </c>
      <c r="P2067">
        <v>1.7</v>
      </c>
      <c r="Q2067">
        <v>600</v>
      </c>
      <c r="R2067">
        <v>73</v>
      </c>
      <c r="S2067" t="s">
        <v>78</v>
      </c>
      <c r="T2067" t="s">
        <v>30</v>
      </c>
      <c r="U2067" t="s">
        <v>3680</v>
      </c>
      <c r="V2067" t="s">
        <v>36</v>
      </c>
      <c r="W2067" t="s">
        <v>82</v>
      </c>
      <c r="X2067">
        <v>4</v>
      </c>
    </row>
    <row r="2068" spans="2:24">
      <c r="B2068" t="s">
        <v>2226</v>
      </c>
      <c r="C2068" t="s">
        <v>160</v>
      </c>
      <c r="D2068" t="s">
        <v>41</v>
      </c>
      <c r="E2068" t="s">
        <v>3549</v>
      </c>
      <c r="F2068" t="s">
        <v>147</v>
      </c>
      <c r="G2068" t="s">
        <v>46</v>
      </c>
      <c r="H2068">
        <v>18</v>
      </c>
      <c r="I2068" t="s">
        <v>3550</v>
      </c>
      <c r="J2068" t="s">
        <v>28</v>
      </c>
      <c r="K2068" t="s">
        <v>43</v>
      </c>
      <c r="L2068" t="s">
        <v>39</v>
      </c>
      <c r="M2068" t="s">
        <v>107</v>
      </c>
      <c r="N2068" t="s">
        <v>80</v>
      </c>
      <c r="O2068" t="s">
        <v>3552</v>
      </c>
      <c r="P2068">
        <v>1.7</v>
      </c>
      <c r="Q2068">
        <v>600</v>
      </c>
      <c r="R2068">
        <v>73</v>
      </c>
      <c r="S2068" t="s">
        <v>78</v>
      </c>
      <c r="T2068" t="s">
        <v>30</v>
      </c>
      <c r="U2068" t="s">
        <v>3681</v>
      </c>
      <c r="V2068" t="s">
        <v>36</v>
      </c>
      <c r="W2068" t="s">
        <v>82</v>
      </c>
      <c r="X2068">
        <v>4</v>
      </c>
    </row>
    <row r="2069" spans="2:24">
      <c r="B2069" t="s">
        <v>2227</v>
      </c>
      <c r="C2069" t="s">
        <v>160</v>
      </c>
      <c r="D2069" t="s">
        <v>41</v>
      </c>
      <c r="E2069" t="s">
        <v>3549</v>
      </c>
      <c r="F2069" t="s">
        <v>147</v>
      </c>
      <c r="G2069" t="s">
        <v>46</v>
      </c>
      <c r="H2069">
        <v>18</v>
      </c>
      <c r="I2069" t="s">
        <v>3550</v>
      </c>
      <c r="J2069" t="s">
        <v>79</v>
      </c>
      <c r="K2069" t="s">
        <v>43</v>
      </c>
      <c r="L2069" t="s">
        <v>39</v>
      </c>
      <c r="M2069" t="s">
        <v>107</v>
      </c>
      <c r="N2069" t="s">
        <v>80</v>
      </c>
      <c r="O2069" t="s">
        <v>3552</v>
      </c>
      <c r="P2069">
        <v>1.7</v>
      </c>
      <c r="Q2069">
        <v>600</v>
      </c>
      <c r="R2069">
        <v>73</v>
      </c>
      <c r="S2069" t="s">
        <v>78</v>
      </c>
      <c r="T2069" t="s">
        <v>30</v>
      </c>
      <c r="U2069" t="s">
        <v>3682</v>
      </c>
      <c r="V2069" t="s">
        <v>36</v>
      </c>
      <c r="W2069" t="s">
        <v>82</v>
      </c>
      <c r="X2069">
        <v>4</v>
      </c>
    </row>
    <row r="2070" spans="2:24">
      <c r="B2070" t="s">
        <v>2228</v>
      </c>
      <c r="C2070" t="s">
        <v>160</v>
      </c>
      <c r="D2070" t="s">
        <v>41</v>
      </c>
      <c r="E2070" t="s">
        <v>3549</v>
      </c>
      <c r="F2070" t="s">
        <v>147</v>
      </c>
      <c r="G2070" t="s">
        <v>46</v>
      </c>
      <c r="H2070">
        <v>18</v>
      </c>
      <c r="I2070" t="s">
        <v>3550</v>
      </c>
      <c r="J2070" t="s">
        <v>30</v>
      </c>
      <c r="K2070" t="s">
        <v>43</v>
      </c>
      <c r="L2070" t="s">
        <v>39</v>
      </c>
      <c r="M2070" t="s">
        <v>107</v>
      </c>
      <c r="N2070" t="s">
        <v>80</v>
      </c>
      <c r="O2070" t="s">
        <v>3552</v>
      </c>
      <c r="P2070">
        <v>1.7</v>
      </c>
      <c r="Q2070">
        <v>600</v>
      </c>
      <c r="R2070">
        <v>73</v>
      </c>
      <c r="S2070" t="s">
        <v>78</v>
      </c>
      <c r="T2070" t="s">
        <v>30</v>
      </c>
      <c r="U2070" t="s">
        <v>3683</v>
      </c>
      <c r="V2070" t="s">
        <v>36</v>
      </c>
      <c r="W2070" t="s">
        <v>82</v>
      </c>
      <c r="X2070">
        <v>4</v>
      </c>
    </row>
    <row r="2071" spans="2:24">
      <c r="B2071" t="s">
        <v>2229</v>
      </c>
      <c r="C2071" t="s">
        <v>160</v>
      </c>
      <c r="D2071" t="s">
        <v>55</v>
      </c>
      <c r="E2071" t="s">
        <v>3549</v>
      </c>
      <c r="F2071" t="s">
        <v>147</v>
      </c>
      <c r="G2071" t="s">
        <v>46</v>
      </c>
      <c r="H2071">
        <v>19</v>
      </c>
      <c r="I2071" t="s">
        <v>3550</v>
      </c>
      <c r="J2071" t="s">
        <v>63</v>
      </c>
      <c r="K2071" t="s">
        <v>42</v>
      </c>
      <c r="L2071" t="s">
        <v>39</v>
      </c>
      <c r="M2071" t="s">
        <v>107</v>
      </c>
      <c r="N2071" t="s">
        <v>80</v>
      </c>
      <c r="O2071" t="s">
        <v>20</v>
      </c>
      <c r="P2071">
        <v>0.8</v>
      </c>
      <c r="Q2071">
        <v>600</v>
      </c>
      <c r="R2071">
        <v>76</v>
      </c>
      <c r="S2071" t="s">
        <v>78</v>
      </c>
      <c r="T2071" t="s">
        <v>30</v>
      </c>
      <c r="U2071" t="s">
        <v>3684</v>
      </c>
      <c r="V2071" t="s">
        <v>36</v>
      </c>
      <c r="W2071" t="s">
        <v>82</v>
      </c>
      <c r="X2071">
        <v>4</v>
      </c>
    </row>
    <row r="2072" spans="2:24">
      <c r="B2072" t="s">
        <v>2230</v>
      </c>
      <c r="C2072" t="s">
        <v>160</v>
      </c>
      <c r="D2072" t="s">
        <v>55</v>
      </c>
      <c r="E2072" t="s">
        <v>3549</v>
      </c>
      <c r="F2072" t="s">
        <v>147</v>
      </c>
      <c r="G2072" t="s">
        <v>46</v>
      </c>
      <c r="H2072">
        <v>19</v>
      </c>
      <c r="I2072" t="s">
        <v>3550</v>
      </c>
      <c r="J2072" t="s">
        <v>28</v>
      </c>
      <c r="K2072" t="s">
        <v>42</v>
      </c>
      <c r="L2072" t="s">
        <v>39</v>
      </c>
      <c r="M2072" t="s">
        <v>107</v>
      </c>
      <c r="N2072" t="s">
        <v>80</v>
      </c>
      <c r="O2072" t="s">
        <v>20</v>
      </c>
      <c r="P2072">
        <v>0.8</v>
      </c>
      <c r="Q2072">
        <v>600</v>
      </c>
      <c r="R2072">
        <v>76</v>
      </c>
      <c r="S2072" t="s">
        <v>78</v>
      </c>
      <c r="T2072" t="s">
        <v>30</v>
      </c>
      <c r="U2072" t="s">
        <v>3685</v>
      </c>
      <c r="V2072" t="s">
        <v>36</v>
      </c>
      <c r="W2072" t="s">
        <v>82</v>
      </c>
      <c r="X2072">
        <v>4</v>
      </c>
    </row>
    <row r="2073" spans="2:24">
      <c r="B2073" t="s">
        <v>2231</v>
      </c>
      <c r="C2073" t="s">
        <v>160</v>
      </c>
      <c r="D2073" t="s">
        <v>55</v>
      </c>
      <c r="E2073" t="s">
        <v>3549</v>
      </c>
      <c r="F2073" t="s">
        <v>147</v>
      </c>
      <c r="G2073" t="s">
        <v>46</v>
      </c>
      <c r="H2073">
        <v>19</v>
      </c>
      <c r="I2073" t="s">
        <v>3550</v>
      </c>
      <c r="J2073" t="s">
        <v>79</v>
      </c>
      <c r="K2073" t="s">
        <v>42</v>
      </c>
      <c r="L2073" t="s">
        <v>39</v>
      </c>
      <c r="M2073" t="s">
        <v>107</v>
      </c>
      <c r="N2073" t="s">
        <v>80</v>
      </c>
      <c r="O2073" t="s">
        <v>20</v>
      </c>
      <c r="P2073">
        <v>0.8</v>
      </c>
      <c r="Q2073">
        <v>600</v>
      </c>
      <c r="R2073">
        <v>76</v>
      </c>
      <c r="S2073" t="s">
        <v>78</v>
      </c>
      <c r="T2073" t="s">
        <v>30</v>
      </c>
      <c r="U2073" t="s">
        <v>3686</v>
      </c>
      <c r="V2073" t="s">
        <v>36</v>
      </c>
      <c r="W2073" t="s">
        <v>82</v>
      </c>
      <c r="X2073">
        <v>4</v>
      </c>
    </row>
    <row r="2074" spans="2:24">
      <c r="B2074" t="s">
        <v>2232</v>
      </c>
      <c r="C2074" t="s">
        <v>160</v>
      </c>
      <c r="D2074" t="s">
        <v>55</v>
      </c>
      <c r="E2074" t="s">
        <v>3549</v>
      </c>
      <c r="F2074" t="s">
        <v>147</v>
      </c>
      <c r="G2074" t="s">
        <v>46</v>
      </c>
      <c r="H2074">
        <v>19</v>
      </c>
      <c r="I2074" t="s">
        <v>3550</v>
      </c>
      <c r="J2074" t="s">
        <v>30</v>
      </c>
      <c r="K2074" t="s">
        <v>42</v>
      </c>
      <c r="L2074" t="s">
        <v>39</v>
      </c>
      <c r="M2074" t="s">
        <v>107</v>
      </c>
      <c r="N2074" t="s">
        <v>80</v>
      </c>
      <c r="O2074" t="s">
        <v>20</v>
      </c>
      <c r="P2074">
        <v>0.8</v>
      </c>
      <c r="Q2074">
        <v>600</v>
      </c>
      <c r="R2074">
        <v>76</v>
      </c>
      <c r="S2074" t="s">
        <v>78</v>
      </c>
      <c r="T2074" t="s">
        <v>30</v>
      </c>
      <c r="U2074" t="s">
        <v>3687</v>
      </c>
      <c r="V2074" t="s">
        <v>36</v>
      </c>
      <c r="W2074" t="s">
        <v>82</v>
      </c>
      <c r="X2074">
        <v>4</v>
      </c>
    </row>
    <row r="2075" spans="2:24">
      <c r="B2075" t="s">
        <v>2233</v>
      </c>
      <c r="C2075" t="s">
        <v>160</v>
      </c>
      <c r="D2075" t="s">
        <v>41</v>
      </c>
      <c r="E2075" t="s">
        <v>3549</v>
      </c>
      <c r="F2075" t="s">
        <v>147</v>
      </c>
      <c r="G2075" t="s">
        <v>46</v>
      </c>
      <c r="H2075">
        <v>24</v>
      </c>
      <c r="I2075" t="s">
        <v>3550</v>
      </c>
      <c r="J2075" t="s">
        <v>63</v>
      </c>
      <c r="K2075" t="s">
        <v>43</v>
      </c>
      <c r="L2075" t="s">
        <v>39</v>
      </c>
      <c r="M2075" t="s">
        <v>107</v>
      </c>
      <c r="N2075" t="s">
        <v>80</v>
      </c>
      <c r="O2075" t="s">
        <v>3552</v>
      </c>
      <c r="P2075">
        <v>1.7</v>
      </c>
      <c r="Q2075">
        <v>800</v>
      </c>
      <c r="R2075">
        <v>73</v>
      </c>
      <c r="S2075" t="s">
        <v>78</v>
      </c>
      <c r="T2075" t="s">
        <v>30</v>
      </c>
      <c r="U2075" t="s">
        <v>3688</v>
      </c>
      <c r="V2075" t="s">
        <v>36</v>
      </c>
      <c r="W2075" t="s">
        <v>82</v>
      </c>
      <c r="X2075">
        <v>4</v>
      </c>
    </row>
    <row r="2076" spans="2:24">
      <c r="B2076" t="s">
        <v>2234</v>
      </c>
      <c r="C2076" t="s">
        <v>160</v>
      </c>
      <c r="D2076" t="s">
        <v>41</v>
      </c>
      <c r="E2076" t="s">
        <v>3549</v>
      </c>
      <c r="F2076" t="s">
        <v>147</v>
      </c>
      <c r="G2076" t="s">
        <v>46</v>
      </c>
      <c r="H2076">
        <v>24</v>
      </c>
      <c r="I2076" t="s">
        <v>3550</v>
      </c>
      <c r="J2076" t="s">
        <v>28</v>
      </c>
      <c r="K2076" t="s">
        <v>43</v>
      </c>
      <c r="L2076" t="s">
        <v>39</v>
      </c>
      <c r="M2076" t="s">
        <v>107</v>
      </c>
      <c r="N2076" t="s">
        <v>80</v>
      </c>
      <c r="O2076" t="s">
        <v>3552</v>
      </c>
      <c r="P2076">
        <v>1.7</v>
      </c>
      <c r="Q2076">
        <v>800</v>
      </c>
      <c r="R2076">
        <v>73</v>
      </c>
      <c r="S2076" t="s">
        <v>78</v>
      </c>
      <c r="T2076" t="s">
        <v>30</v>
      </c>
      <c r="U2076" t="s">
        <v>3689</v>
      </c>
      <c r="V2076" t="s">
        <v>36</v>
      </c>
      <c r="W2076" t="s">
        <v>82</v>
      </c>
      <c r="X2076">
        <v>4</v>
      </c>
    </row>
    <row r="2077" spans="2:24">
      <c r="B2077" t="s">
        <v>2235</v>
      </c>
      <c r="C2077" t="s">
        <v>160</v>
      </c>
      <c r="D2077" t="s">
        <v>41</v>
      </c>
      <c r="E2077" t="s">
        <v>3549</v>
      </c>
      <c r="F2077" t="s">
        <v>147</v>
      </c>
      <c r="G2077" t="s">
        <v>46</v>
      </c>
      <c r="H2077">
        <v>24</v>
      </c>
      <c r="I2077" t="s">
        <v>3550</v>
      </c>
      <c r="J2077" t="s">
        <v>79</v>
      </c>
      <c r="K2077" t="s">
        <v>43</v>
      </c>
      <c r="L2077" t="s">
        <v>39</v>
      </c>
      <c r="M2077" t="s">
        <v>107</v>
      </c>
      <c r="N2077" t="s">
        <v>80</v>
      </c>
      <c r="O2077" t="s">
        <v>3552</v>
      </c>
      <c r="P2077">
        <v>1.7</v>
      </c>
      <c r="Q2077">
        <v>800</v>
      </c>
      <c r="R2077">
        <v>73</v>
      </c>
      <c r="S2077" t="s">
        <v>78</v>
      </c>
      <c r="T2077" t="s">
        <v>30</v>
      </c>
      <c r="U2077" t="s">
        <v>3690</v>
      </c>
      <c r="V2077" t="s">
        <v>36</v>
      </c>
      <c r="W2077" t="s">
        <v>82</v>
      </c>
      <c r="X2077">
        <v>4</v>
      </c>
    </row>
    <row r="2078" spans="2:24">
      <c r="B2078" t="s">
        <v>2236</v>
      </c>
      <c r="C2078" t="s">
        <v>160</v>
      </c>
      <c r="D2078" t="s">
        <v>41</v>
      </c>
      <c r="E2078" t="s">
        <v>3549</v>
      </c>
      <c r="F2078" t="s">
        <v>147</v>
      </c>
      <c r="G2078" t="s">
        <v>46</v>
      </c>
      <c r="H2078">
        <v>24</v>
      </c>
      <c r="I2078" t="s">
        <v>3550</v>
      </c>
      <c r="J2078" t="s">
        <v>30</v>
      </c>
      <c r="K2078" t="s">
        <v>43</v>
      </c>
      <c r="L2078" t="s">
        <v>39</v>
      </c>
      <c r="M2078" t="s">
        <v>107</v>
      </c>
      <c r="N2078" t="s">
        <v>80</v>
      </c>
      <c r="O2078" t="s">
        <v>3552</v>
      </c>
      <c r="P2078">
        <v>1.7</v>
      </c>
      <c r="Q2078">
        <v>800</v>
      </c>
      <c r="R2078">
        <v>73</v>
      </c>
      <c r="S2078" t="s">
        <v>78</v>
      </c>
      <c r="T2078" t="s">
        <v>30</v>
      </c>
      <c r="U2078" t="s">
        <v>3691</v>
      </c>
      <c r="V2078" t="s">
        <v>36</v>
      </c>
      <c r="W2078" t="s">
        <v>82</v>
      </c>
      <c r="X2078">
        <v>4</v>
      </c>
    </row>
    <row r="2079" spans="2:24">
      <c r="B2079" t="s">
        <v>2237</v>
      </c>
      <c r="C2079" t="s">
        <v>160</v>
      </c>
      <c r="D2079" t="s">
        <v>55</v>
      </c>
      <c r="E2079" t="s">
        <v>3549</v>
      </c>
      <c r="F2079" t="s">
        <v>147</v>
      </c>
      <c r="G2079" t="s">
        <v>46</v>
      </c>
      <c r="H2079">
        <v>25</v>
      </c>
      <c r="I2079" t="s">
        <v>3550</v>
      </c>
      <c r="J2079" t="s">
        <v>63</v>
      </c>
      <c r="K2079" t="s">
        <v>42</v>
      </c>
      <c r="L2079" t="s">
        <v>39</v>
      </c>
      <c r="M2079" t="s">
        <v>107</v>
      </c>
      <c r="N2079" t="s">
        <v>80</v>
      </c>
      <c r="O2079" t="s">
        <v>20</v>
      </c>
      <c r="P2079">
        <v>1.7</v>
      </c>
      <c r="Q2079">
        <v>800</v>
      </c>
      <c r="R2079">
        <v>76</v>
      </c>
      <c r="S2079" t="s">
        <v>78</v>
      </c>
      <c r="T2079" t="s">
        <v>30</v>
      </c>
      <c r="U2079" t="s">
        <v>3692</v>
      </c>
      <c r="V2079" t="s">
        <v>36</v>
      </c>
      <c r="W2079" t="s">
        <v>82</v>
      </c>
      <c r="X2079">
        <v>4</v>
      </c>
    </row>
    <row r="2080" spans="2:24">
      <c r="B2080" t="s">
        <v>2238</v>
      </c>
      <c r="C2080" t="s">
        <v>160</v>
      </c>
      <c r="D2080" t="s">
        <v>55</v>
      </c>
      <c r="E2080" t="s">
        <v>3549</v>
      </c>
      <c r="F2080" t="s">
        <v>147</v>
      </c>
      <c r="G2080" t="s">
        <v>46</v>
      </c>
      <c r="H2080">
        <v>25</v>
      </c>
      <c r="I2080" t="s">
        <v>3550</v>
      </c>
      <c r="J2080" t="s">
        <v>28</v>
      </c>
      <c r="K2080" t="s">
        <v>42</v>
      </c>
      <c r="L2080" t="s">
        <v>39</v>
      </c>
      <c r="M2080" t="s">
        <v>107</v>
      </c>
      <c r="N2080" t="s">
        <v>80</v>
      </c>
      <c r="O2080" t="s">
        <v>20</v>
      </c>
      <c r="P2080">
        <v>1.7</v>
      </c>
      <c r="Q2080">
        <v>800</v>
      </c>
      <c r="R2080">
        <v>76</v>
      </c>
      <c r="S2080" t="s">
        <v>78</v>
      </c>
      <c r="T2080" t="s">
        <v>30</v>
      </c>
      <c r="U2080" t="s">
        <v>3693</v>
      </c>
      <c r="V2080" t="s">
        <v>36</v>
      </c>
      <c r="W2080" t="s">
        <v>82</v>
      </c>
      <c r="X2080">
        <v>4</v>
      </c>
    </row>
    <row r="2081" spans="2:24">
      <c r="B2081" t="s">
        <v>2239</v>
      </c>
      <c r="C2081" t="s">
        <v>160</v>
      </c>
      <c r="D2081" t="s">
        <v>55</v>
      </c>
      <c r="E2081" t="s">
        <v>3549</v>
      </c>
      <c r="F2081" t="s">
        <v>147</v>
      </c>
      <c r="G2081" t="s">
        <v>46</v>
      </c>
      <c r="H2081">
        <v>25</v>
      </c>
      <c r="I2081" t="s">
        <v>3550</v>
      </c>
      <c r="J2081" t="s">
        <v>79</v>
      </c>
      <c r="K2081" t="s">
        <v>42</v>
      </c>
      <c r="L2081" t="s">
        <v>39</v>
      </c>
      <c r="M2081" t="s">
        <v>107</v>
      </c>
      <c r="N2081" t="s">
        <v>80</v>
      </c>
      <c r="O2081" t="s">
        <v>20</v>
      </c>
      <c r="P2081">
        <v>1.7</v>
      </c>
      <c r="Q2081">
        <v>800</v>
      </c>
      <c r="R2081">
        <v>76</v>
      </c>
      <c r="S2081" t="s">
        <v>78</v>
      </c>
      <c r="T2081" t="s">
        <v>30</v>
      </c>
      <c r="U2081" t="s">
        <v>3694</v>
      </c>
      <c r="V2081" t="s">
        <v>36</v>
      </c>
      <c r="W2081" t="s">
        <v>82</v>
      </c>
      <c r="X2081">
        <v>4</v>
      </c>
    </row>
    <row r="2082" spans="2:24">
      <c r="B2082" t="s">
        <v>2240</v>
      </c>
      <c r="C2082" t="s">
        <v>160</v>
      </c>
      <c r="D2082" t="s">
        <v>55</v>
      </c>
      <c r="E2082" t="s">
        <v>3549</v>
      </c>
      <c r="F2082" t="s">
        <v>147</v>
      </c>
      <c r="G2082" t="s">
        <v>46</v>
      </c>
      <c r="H2082">
        <v>25</v>
      </c>
      <c r="I2082" t="s">
        <v>3550</v>
      </c>
      <c r="J2082" t="s">
        <v>30</v>
      </c>
      <c r="K2082" t="s">
        <v>42</v>
      </c>
      <c r="L2082" t="s">
        <v>39</v>
      </c>
      <c r="M2082" t="s">
        <v>107</v>
      </c>
      <c r="N2082" t="s">
        <v>80</v>
      </c>
      <c r="O2082" t="s">
        <v>20</v>
      </c>
      <c r="P2082">
        <v>1.7</v>
      </c>
      <c r="Q2082">
        <v>800</v>
      </c>
      <c r="R2082">
        <v>76</v>
      </c>
      <c r="S2082" t="s">
        <v>78</v>
      </c>
      <c r="T2082" t="s">
        <v>30</v>
      </c>
      <c r="U2082" t="s">
        <v>3695</v>
      </c>
      <c r="V2082" t="s">
        <v>36</v>
      </c>
      <c r="W2082" t="s">
        <v>82</v>
      </c>
      <c r="X2082">
        <v>4</v>
      </c>
    </row>
    <row r="2083" spans="2:24">
      <c r="B2083" t="s">
        <v>2241</v>
      </c>
      <c r="C2083" t="s">
        <v>160</v>
      </c>
      <c r="D2083" t="s">
        <v>41</v>
      </c>
      <c r="E2083" t="s">
        <v>3549</v>
      </c>
      <c r="F2083" t="s">
        <v>147</v>
      </c>
      <c r="G2083" t="s">
        <v>46</v>
      </c>
      <c r="H2083">
        <v>30</v>
      </c>
      <c r="I2083" t="s">
        <v>3550</v>
      </c>
      <c r="J2083" t="s">
        <v>63</v>
      </c>
      <c r="K2083" t="s">
        <v>43</v>
      </c>
      <c r="L2083" t="s">
        <v>39</v>
      </c>
      <c r="M2083" t="s">
        <v>107</v>
      </c>
      <c r="N2083" t="s">
        <v>80</v>
      </c>
      <c r="O2083" t="s">
        <v>20</v>
      </c>
      <c r="P2083">
        <v>2</v>
      </c>
      <c r="Q2083">
        <v>1000</v>
      </c>
      <c r="R2083">
        <v>76</v>
      </c>
      <c r="S2083" t="s">
        <v>78</v>
      </c>
      <c r="T2083" t="s">
        <v>30</v>
      </c>
      <c r="U2083" t="s">
        <v>3696</v>
      </c>
      <c r="V2083" t="s">
        <v>36</v>
      </c>
      <c r="W2083" t="s">
        <v>82</v>
      </c>
      <c r="X2083">
        <v>4</v>
      </c>
    </row>
    <row r="2084" spans="2:24">
      <c r="B2084" t="s">
        <v>2242</v>
      </c>
      <c r="C2084" t="s">
        <v>160</v>
      </c>
      <c r="D2084" t="s">
        <v>41</v>
      </c>
      <c r="E2084" t="s">
        <v>3549</v>
      </c>
      <c r="F2084" t="s">
        <v>147</v>
      </c>
      <c r="G2084" t="s">
        <v>46</v>
      </c>
      <c r="H2084">
        <v>30</v>
      </c>
      <c r="I2084" t="s">
        <v>3550</v>
      </c>
      <c r="J2084" t="s">
        <v>28</v>
      </c>
      <c r="K2084" t="s">
        <v>43</v>
      </c>
      <c r="L2084" t="s">
        <v>39</v>
      </c>
      <c r="M2084" t="s">
        <v>107</v>
      </c>
      <c r="N2084" t="s">
        <v>80</v>
      </c>
      <c r="O2084" t="s">
        <v>20</v>
      </c>
      <c r="P2084">
        <v>2</v>
      </c>
      <c r="Q2084">
        <v>1000</v>
      </c>
      <c r="R2084">
        <v>76</v>
      </c>
      <c r="S2084" t="s">
        <v>78</v>
      </c>
      <c r="T2084" t="s">
        <v>30</v>
      </c>
      <c r="U2084" t="s">
        <v>3697</v>
      </c>
      <c r="V2084" t="s">
        <v>36</v>
      </c>
      <c r="W2084" t="s">
        <v>82</v>
      </c>
      <c r="X2084">
        <v>4</v>
      </c>
    </row>
    <row r="2085" spans="2:24">
      <c r="B2085" t="s">
        <v>2243</v>
      </c>
      <c r="C2085" t="s">
        <v>160</v>
      </c>
      <c r="D2085" t="s">
        <v>41</v>
      </c>
      <c r="E2085" t="s">
        <v>3549</v>
      </c>
      <c r="F2085" t="s">
        <v>147</v>
      </c>
      <c r="G2085" t="s">
        <v>46</v>
      </c>
      <c r="H2085">
        <v>30</v>
      </c>
      <c r="I2085" t="s">
        <v>3550</v>
      </c>
      <c r="J2085" t="s">
        <v>79</v>
      </c>
      <c r="K2085" t="s">
        <v>43</v>
      </c>
      <c r="L2085" t="s">
        <v>39</v>
      </c>
      <c r="M2085" t="s">
        <v>107</v>
      </c>
      <c r="N2085" t="s">
        <v>80</v>
      </c>
      <c r="O2085" t="s">
        <v>20</v>
      </c>
      <c r="P2085">
        <v>2</v>
      </c>
      <c r="Q2085">
        <v>1000</v>
      </c>
      <c r="R2085">
        <v>76</v>
      </c>
      <c r="S2085" t="s">
        <v>78</v>
      </c>
      <c r="T2085" t="s">
        <v>30</v>
      </c>
      <c r="U2085" t="s">
        <v>3698</v>
      </c>
      <c r="V2085" t="s">
        <v>36</v>
      </c>
      <c r="W2085" t="s">
        <v>82</v>
      </c>
      <c r="X2085">
        <v>4</v>
      </c>
    </row>
    <row r="2086" spans="2:24">
      <c r="B2086" t="s">
        <v>2244</v>
      </c>
      <c r="C2086" t="s">
        <v>160</v>
      </c>
      <c r="D2086" t="s">
        <v>41</v>
      </c>
      <c r="E2086" t="s">
        <v>3549</v>
      </c>
      <c r="F2086" t="s">
        <v>147</v>
      </c>
      <c r="G2086" t="s">
        <v>46</v>
      </c>
      <c r="H2086">
        <v>30</v>
      </c>
      <c r="I2086" t="s">
        <v>3550</v>
      </c>
      <c r="J2086" t="s">
        <v>30</v>
      </c>
      <c r="K2086" t="s">
        <v>43</v>
      </c>
      <c r="L2086" t="s">
        <v>39</v>
      </c>
      <c r="M2086" t="s">
        <v>107</v>
      </c>
      <c r="N2086" t="s">
        <v>80</v>
      </c>
      <c r="O2086" t="s">
        <v>20</v>
      </c>
      <c r="P2086">
        <v>2</v>
      </c>
      <c r="Q2086">
        <v>1000</v>
      </c>
      <c r="R2086">
        <v>76</v>
      </c>
      <c r="S2086" t="s">
        <v>78</v>
      </c>
      <c r="T2086" t="s">
        <v>30</v>
      </c>
      <c r="U2086" t="s">
        <v>3699</v>
      </c>
      <c r="V2086" t="s">
        <v>36</v>
      </c>
      <c r="W2086" t="s">
        <v>82</v>
      </c>
      <c r="X2086">
        <v>4</v>
      </c>
    </row>
    <row r="2087" spans="2:24">
      <c r="B2087" t="s">
        <v>2245</v>
      </c>
      <c r="C2087" t="s">
        <v>160</v>
      </c>
      <c r="D2087" t="s">
        <v>55</v>
      </c>
      <c r="E2087" t="s">
        <v>3549</v>
      </c>
      <c r="F2087" t="s">
        <v>147</v>
      </c>
      <c r="G2087" t="s">
        <v>46</v>
      </c>
      <c r="H2087">
        <v>31</v>
      </c>
      <c r="I2087" t="s">
        <v>3550</v>
      </c>
      <c r="J2087" t="s">
        <v>63</v>
      </c>
      <c r="K2087" t="s">
        <v>42</v>
      </c>
      <c r="L2087" t="s">
        <v>39</v>
      </c>
      <c r="M2087" t="s">
        <v>107</v>
      </c>
      <c r="N2087" t="s">
        <v>80</v>
      </c>
      <c r="O2087" t="s">
        <v>20</v>
      </c>
      <c r="P2087">
        <v>2.2000000000000002</v>
      </c>
      <c r="Q2087">
        <v>1000</v>
      </c>
      <c r="R2087">
        <v>79</v>
      </c>
      <c r="S2087" t="s">
        <v>78</v>
      </c>
      <c r="T2087" t="s">
        <v>30</v>
      </c>
      <c r="U2087" t="s">
        <v>3700</v>
      </c>
      <c r="V2087" t="s">
        <v>36</v>
      </c>
      <c r="W2087" t="s">
        <v>82</v>
      </c>
      <c r="X2087">
        <v>4</v>
      </c>
    </row>
    <row r="2088" spans="2:24">
      <c r="B2088" t="s">
        <v>2246</v>
      </c>
      <c r="C2088" t="s">
        <v>160</v>
      </c>
      <c r="D2088" t="s">
        <v>55</v>
      </c>
      <c r="E2088" t="s">
        <v>3549</v>
      </c>
      <c r="F2088" t="s">
        <v>147</v>
      </c>
      <c r="G2088" t="s">
        <v>46</v>
      </c>
      <c r="H2088">
        <v>31</v>
      </c>
      <c r="I2088" t="s">
        <v>3550</v>
      </c>
      <c r="J2088" t="s">
        <v>28</v>
      </c>
      <c r="K2088" t="s">
        <v>42</v>
      </c>
      <c r="L2088" t="s">
        <v>39</v>
      </c>
      <c r="M2088" t="s">
        <v>107</v>
      </c>
      <c r="N2088" t="s">
        <v>80</v>
      </c>
      <c r="O2088" t="s">
        <v>20</v>
      </c>
      <c r="P2088">
        <v>2.2000000000000002</v>
      </c>
      <c r="Q2088">
        <v>1000</v>
      </c>
      <c r="R2088">
        <v>79</v>
      </c>
      <c r="S2088" t="s">
        <v>78</v>
      </c>
      <c r="T2088" t="s">
        <v>30</v>
      </c>
      <c r="U2088" t="s">
        <v>3701</v>
      </c>
      <c r="V2088" t="s">
        <v>36</v>
      </c>
      <c r="W2088" t="s">
        <v>82</v>
      </c>
      <c r="X2088">
        <v>4</v>
      </c>
    </row>
    <row r="2089" spans="2:24">
      <c r="B2089" t="s">
        <v>2247</v>
      </c>
      <c r="C2089" t="s">
        <v>160</v>
      </c>
      <c r="D2089" t="s">
        <v>55</v>
      </c>
      <c r="E2089" t="s">
        <v>3549</v>
      </c>
      <c r="F2089" t="s">
        <v>147</v>
      </c>
      <c r="G2089" t="s">
        <v>46</v>
      </c>
      <c r="H2089">
        <v>31</v>
      </c>
      <c r="I2089" t="s">
        <v>3550</v>
      </c>
      <c r="J2089" t="s">
        <v>79</v>
      </c>
      <c r="K2089" t="s">
        <v>42</v>
      </c>
      <c r="L2089" t="s">
        <v>39</v>
      </c>
      <c r="M2089" t="s">
        <v>107</v>
      </c>
      <c r="N2089" t="s">
        <v>80</v>
      </c>
      <c r="O2089" t="s">
        <v>20</v>
      </c>
      <c r="P2089">
        <v>2.2000000000000002</v>
      </c>
      <c r="Q2089">
        <v>1000</v>
      </c>
      <c r="R2089">
        <v>79</v>
      </c>
      <c r="S2089" t="s">
        <v>78</v>
      </c>
      <c r="T2089" t="s">
        <v>30</v>
      </c>
      <c r="U2089" t="s">
        <v>3702</v>
      </c>
      <c r="V2089" t="s">
        <v>36</v>
      </c>
      <c r="W2089" t="s">
        <v>82</v>
      </c>
      <c r="X2089">
        <v>4</v>
      </c>
    </row>
    <row r="2090" spans="2:24">
      <c r="B2090" t="s">
        <v>2248</v>
      </c>
      <c r="C2090" t="s">
        <v>160</v>
      </c>
      <c r="D2090" t="s">
        <v>55</v>
      </c>
      <c r="E2090" t="s">
        <v>3549</v>
      </c>
      <c r="F2090" t="s">
        <v>147</v>
      </c>
      <c r="G2090" t="s">
        <v>46</v>
      </c>
      <c r="H2090">
        <v>31</v>
      </c>
      <c r="I2090" t="s">
        <v>3550</v>
      </c>
      <c r="J2090" t="s">
        <v>30</v>
      </c>
      <c r="K2090" t="s">
        <v>42</v>
      </c>
      <c r="L2090" t="s">
        <v>39</v>
      </c>
      <c r="M2090" t="s">
        <v>107</v>
      </c>
      <c r="N2090" t="s">
        <v>80</v>
      </c>
      <c r="O2090" t="s">
        <v>20</v>
      </c>
      <c r="P2090">
        <v>2.2000000000000002</v>
      </c>
      <c r="Q2090">
        <v>1000</v>
      </c>
      <c r="R2090">
        <v>79</v>
      </c>
      <c r="S2090" t="s">
        <v>78</v>
      </c>
      <c r="T2090" t="s">
        <v>30</v>
      </c>
      <c r="U2090" t="s">
        <v>3703</v>
      </c>
      <c r="V2090" t="s">
        <v>36</v>
      </c>
      <c r="W2090" t="s">
        <v>82</v>
      </c>
      <c r="X2090">
        <v>4</v>
      </c>
    </row>
    <row r="2091" spans="2:24">
      <c r="B2091" t="s">
        <v>2249</v>
      </c>
      <c r="C2091" t="s">
        <v>160</v>
      </c>
      <c r="D2091" t="s">
        <v>41</v>
      </c>
      <c r="E2091" t="s">
        <v>3549</v>
      </c>
      <c r="F2091" t="s">
        <v>147</v>
      </c>
      <c r="G2091" t="s">
        <v>46</v>
      </c>
      <c r="H2091">
        <v>36</v>
      </c>
      <c r="I2091" t="s">
        <v>3550</v>
      </c>
      <c r="J2091" t="s">
        <v>63</v>
      </c>
      <c r="K2091" t="s">
        <v>43</v>
      </c>
      <c r="L2091" t="s">
        <v>39</v>
      </c>
      <c r="M2091" t="s">
        <v>107</v>
      </c>
      <c r="N2091" t="s">
        <v>80</v>
      </c>
      <c r="O2091" t="s">
        <v>20</v>
      </c>
      <c r="P2091">
        <v>2</v>
      </c>
      <c r="Q2091">
        <v>1200</v>
      </c>
      <c r="R2091">
        <v>76</v>
      </c>
      <c r="S2091" t="s">
        <v>78</v>
      </c>
      <c r="T2091" t="s">
        <v>30</v>
      </c>
      <c r="U2091" t="s">
        <v>3704</v>
      </c>
      <c r="V2091" t="s">
        <v>36</v>
      </c>
      <c r="W2091" t="s">
        <v>82</v>
      </c>
      <c r="X2091">
        <v>4</v>
      </c>
    </row>
    <row r="2092" spans="2:24">
      <c r="B2092" t="s">
        <v>2250</v>
      </c>
      <c r="C2092" t="s">
        <v>160</v>
      </c>
      <c r="D2092" t="s">
        <v>41</v>
      </c>
      <c r="E2092" t="s">
        <v>3549</v>
      </c>
      <c r="F2092" t="s">
        <v>147</v>
      </c>
      <c r="G2092" t="s">
        <v>46</v>
      </c>
      <c r="H2092">
        <v>36</v>
      </c>
      <c r="I2092" t="s">
        <v>3550</v>
      </c>
      <c r="J2092" t="s">
        <v>28</v>
      </c>
      <c r="K2092" t="s">
        <v>43</v>
      </c>
      <c r="L2092" t="s">
        <v>39</v>
      </c>
      <c r="M2092" t="s">
        <v>107</v>
      </c>
      <c r="N2092" t="s">
        <v>80</v>
      </c>
      <c r="O2092" t="s">
        <v>20</v>
      </c>
      <c r="P2092">
        <v>2</v>
      </c>
      <c r="Q2092">
        <v>1200</v>
      </c>
      <c r="R2092">
        <v>76</v>
      </c>
      <c r="S2092" t="s">
        <v>78</v>
      </c>
      <c r="T2092" t="s">
        <v>30</v>
      </c>
      <c r="U2092" t="s">
        <v>3705</v>
      </c>
      <c r="V2092" t="s">
        <v>36</v>
      </c>
      <c r="W2092" t="s">
        <v>82</v>
      </c>
      <c r="X2092">
        <v>4</v>
      </c>
    </row>
    <row r="2093" spans="2:24">
      <c r="B2093" t="s">
        <v>2251</v>
      </c>
      <c r="C2093" t="s">
        <v>160</v>
      </c>
      <c r="D2093" t="s">
        <v>41</v>
      </c>
      <c r="E2093" t="s">
        <v>3549</v>
      </c>
      <c r="F2093" t="s">
        <v>147</v>
      </c>
      <c r="G2093" t="s">
        <v>46</v>
      </c>
      <c r="H2093">
        <v>36</v>
      </c>
      <c r="I2093" t="s">
        <v>3550</v>
      </c>
      <c r="J2093" t="s">
        <v>79</v>
      </c>
      <c r="K2093" t="s">
        <v>43</v>
      </c>
      <c r="L2093" t="s">
        <v>39</v>
      </c>
      <c r="M2093" t="s">
        <v>107</v>
      </c>
      <c r="N2093" t="s">
        <v>80</v>
      </c>
      <c r="O2093" t="s">
        <v>20</v>
      </c>
      <c r="P2093">
        <v>2</v>
      </c>
      <c r="Q2093">
        <v>1200</v>
      </c>
      <c r="R2093">
        <v>76</v>
      </c>
      <c r="S2093" t="s">
        <v>78</v>
      </c>
      <c r="T2093" t="s">
        <v>30</v>
      </c>
      <c r="U2093" t="s">
        <v>3706</v>
      </c>
      <c r="V2093" t="s">
        <v>36</v>
      </c>
      <c r="W2093" t="s">
        <v>82</v>
      </c>
      <c r="X2093">
        <v>4</v>
      </c>
    </row>
    <row r="2094" spans="2:24">
      <c r="B2094" t="s">
        <v>2252</v>
      </c>
      <c r="C2094" t="s">
        <v>160</v>
      </c>
      <c r="D2094" t="s">
        <v>41</v>
      </c>
      <c r="E2094" t="s">
        <v>3549</v>
      </c>
      <c r="F2094" t="s">
        <v>147</v>
      </c>
      <c r="G2094" t="s">
        <v>46</v>
      </c>
      <c r="H2094">
        <v>36</v>
      </c>
      <c r="I2094" t="s">
        <v>3550</v>
      </c>
      <c r="J2094" t="s">
        <v>30</v>
      </c>
      <c r="K2094" t="s">
        <v>43</v>
      </c>
      <c r="L2094" t="s">
        <v>39</v>
      </c>
      <c r="M2094" t="s">
        <v>107</v>
      </c>
      <c r="N2094" t="s">
        <v>80</v>
      </c>
      <c r="O2094" t="s">
        <v>20</v>
      </c>
      <c r="P2094">
        <v>2</v>
      </c>
      <c r="Q2094">
        <v>1200</v>
      </c>
      <c r="R2094">
        <v>76</v>
      </c>
      <c r="S2094" t="s">
        <v>78</v>
      </c>
      <c r="T2094" t="s">
        <v>30</v>
      </c>
      <c r="U2094" t="s">
        <v>3707</v>
      </c>
      <c r="V2094" t="s">
        <v>36</v>
      </c>
      <c r="W2094" t="s">
        <v>82</v>
      </c>
      <c r="X2094">
        <v>4</v>
      </c>
    </row>
    <row r="2095" spans="2:24">
      <c r="B2095" t="s">
        <v>2253</v>
      </c>
      <c r="C2095" t="s">
        <v>160</v>
      </c>
      <c r="D2095" t="s">
        <v>55</v>
      </c>
      <c r="E2095" t="s">
        <v>3549</v>
      </c>
      <c r="F2095" t="s">
        <v>147</v>
      </c>
      <c r="G2095" t="s">
        <v>46</v>
      </c>
      <c r="H2095">
        <v>37</v>
      </c>
      <c r="I2095" t="s">
        <v>3550</v>
      </c>
      <c r="J2095" t="s">
        <v>63</v>
      </c>
      <c r="K2095" t="s">
        <v>42</v>
      </c>
      <c r="L2095" t="s">
        <v>39</v>
      </c>
      <c r="M2095" t="s">
        <v>107</v>
      </c>
      <c r="N2095" t="s">
        <v>80</v>
      </c>
      <c r="O2095" t="s">
        <v>35</v>
      </c>
      <c r="P2095">
        <v>2.9</v>
      </c>
      <c r="Q2095">
        <v>1200</v>
      </c>
      <c r="R2095">
        <v>79</v>
      </c>
      <c r="S2095" t="s">
        <v>78</v>
      </c>
      <c r="T2095" t="s">
        <v>30</v>
      </c>
      <c r="U2095" t="s">
        <v>3708</v>
      </c>
      <c r="V2095" t="s">
        <v>36</v>
      </c>
      <c r="W2095" t="s">
        <v>82</v>
      </c>
      <c r="X2095">
        <v>4</v>
      </c>
    </row>
    <row r="2096" spans="2:24">
      <c r="B2096" t="s">
        <v>2254</v>
      </c>
      <c r="C2096" t="s">
        <v>160</v>
      </c>
      <c r="D2096" t="s">
        <v>55</v>
      </c>
      <c r="E2096" t="s">
        <v>3549</v>
      </c>
      <c r="F2096" t="s">
        <v>147</v>
      </c>
      <c r="G2096" t="s">
        <v>46</v>
      </c>
      <c r="H2096">
        <v>37</v>
      </c>
      <c r="I2096" t="s">
        <v>3550</v>
      </c>
      <c r="J2096" t="s">
        <v>28</v>
      </c>
      <c r="K2096" t="s">
        <v>42</v>
      </c>
      <c r="L2096" t="s">
        <v>39</v>
      </c>
      <c r="M2096" t="s">
        <v>107</v>
      </c>
      <c r="N2096" t="s">
        <v>80</v>
      </c>
      <c r="O2096" t="s">
        <v>35</v>
      </c>
      <c r="P2096">
        <v>2.9</v>
      </c>
      <c r="Q2096">
        <v>1200</v>
      </c>
      <c r="R2096">
        <v>79</v>
      </c>
      <c r="S2096" t="s">
        <v>78</v>
      </c>
      <c r="T2096" t="s">
        <v>30</v>
      </c>
      <c r="U2096" t="s">
        <v>3709</v>
      </c>
      <c r="V2096" t="s">
        <v>36</v>
      </c>
      <c r="W2096" t="s">
        <v>82</v>
      </c>
      <c r="X2096">
        <v>4</v>
      </c>
    </row>
    <row r="2097" spans="2:24">
      <c r="B2097" t="s">
        <v>2255</v>
      </c>
      <c r="C2097" t="s">
        <v>160</v>
      </c>
      <c r="D2097" t="s">
        <v>55</v>
      </c>
      <c r="E2097" t="s">
        <v>3549</v>
      </c>
      <c r="F2097" t="s">
        <v>147</v>
      </c>
      <c r="G2097" t="s">
        <v>46</v>
      </c>
      <c r="H2097">
        <v>37</v>
      </c>
      <c r="I2097" t="s">
        <v>3550</v>
      </c>
      <c r="J2097" t="s">
        <v>79</v>
      </c>
      <c r="K2097" t="s">
        <v>42</v>
      </c>
      <c r="L2097" t="s">
        <v>39</v>
      </c>
      <c r="M2097" t="s">
        <v>107</v>
      </c>
      <c r="N2097" t="s">
        <v>80</v>
      </c>
      <c r="O2097" t="s">
        <v>35</v>
      </c>
      <c r="P2097">
        <v>2.9</v>
      </c>
      <c r="Q2097">
        <v>1200</v>
      </c>
      <c r="R2097">
        <v>79</v>
      </c>
      <c r="S2097" t="s">
        <v>78</v>
      </c>
      <c r="T2097" t="s">
        <v>30</v>
      </c>
      <c r="U2097" t="s">
        <v>3710</v>
      </c>
      <c r="V2097" t="s">
        <v>36</v>
      </c>
      <c r="W2097" t="s">
        <v>82</v>
      </c>
      <c r="X2097">
        <v>4</v>
      </c>
    </row>
    <row r="2098" spans="2:24">
      <c r="B2098" t="s">
        <v>2256</v>
      </c>
      <c r="C2098" t="s">
        <v>160</v>
      </c>
      <c r="D2098" t="s">
        <v>55</v>
      </c>
      <c r="E2098" t="s">
        <v>3549</v>
      </c>
      <c r="F2098" t="s">
        <v>147</v>
      </c>
      <c r="G2098" t="s">
        <v>46</v>
      </c>
      <c r="H2098">
        <v>37</v>
      </c>
      <c r="I2098" t="s">
        <v>3550</v>
      </c>
      <c r="J2098" t="s">
        <v>30</v>
      </c>
      <c r="K2098" t="s">
        <v>42</v>
      </c>
      <c r="L2098" t="s">
        <v>39</v>
      </c>
      <c r="M2098" t="s">
        <v>107</v>
      </c>
      <c r="N2098" t="s">
        <v>80</v>
      </c>
      <c r="O2098" t="s">
        <v>35</v>
      </c>
      <c r="P2098">
        <v>2.9</v>
      </c>
      <c r="Q2098">
        <v>1200</v>
      </c>
      <c r="R2098">
        <v>79</v>
      </c>
      <c r="S2098" t="s">
        <v>78</v>
      </c>
      <c r="T2098" t="s">
        <v>30</v>
      </c>
      <c r="U2098" t="s">
        <v>3711</v>
      </c>
      <c r="V2098" t="s">
        <v>36</v>
      </c>
      <c r="W2098" t="s">
        <v>82</v>
      </c>
      <c r="X2098">
        <v>4</v>
      </c>
    </row>
    <row r="2099" spans="2:24">
      <c r="B2099" t="s">
        <v>2257</v>
      </c>
      <c r="C2099" t="s">
        <v>160</v>
      </c>
      <c r="D2099" t="s">
        <v>41</v>
      </c>
      <c r="E2099" t="s">
        <v>3549</v>
      </c>
      <c r="F2099" t="s">
        <v>147</v>
      </c>
      <c r="G2099" t="s">
        <v>47</v>
      </c>
      <c r="H2099">
        <v>18</v>
      </c>
      <c r="I2099" t="s">
        <v>3550</v>
      </c>
      <c r="J2099" t="s">
        <v>63</v>
      </c>
      <c r="K2099" t="s">
        <v>43</v>
      </c>
      <c r="L2099" t="s">
        <v>39</v>
      </c>
      <c r="M2099" t="s">
        <v>107</v>
      </c>
      <c r="N2099" t="s">
        <v>81</v>
      </c>
      <c r="O2099" t="s">
        <v>3552</v>
      </c>
      <c r="P2099">
        <v>1.7</v>
      </c>
      <c r="Q2099">
        <v>600</v>
      </c>
      <c r="R2099">
        <v>73</v>
      </c>
      <c r="S2099" t="s">
        <v>78</v>
      </c>
      <c r="T2099" t="s">
        <v>30</v>
      </c>
      <c r="U2099" t="s">
        <v>3712</v>
      </c>
      <c r="V2099" t="s">
        <v>36</v>
      </c>
      <c r="W2099" t="s">
        <v>82</v>
      </c>
      <c r="X2099">
        <v>4</v>
      </c>
    </row>
    <row r="2100" spans="2:24">
      <c r="B2100" t="s">
        <v>2258</v>
      </c>
      <c r="C2100" t="s">
        <v>160</v>
      </c>
      <c r="D2100" t="s">
        <v>41</v>
      </c>
      <c r="E2100" t="s">
        <v>3549</v>
      </c>
      <c r="F2100" t="s">
        <v>147</v>
      </c>
      <c r="G2100" t="s">
        <v>47</v>
      </c>
      <c r="H2100">
        <v>18</v>
      </c>
      <c r="I2100" t="s">
        <v>3550</v>
      </c>
      <c r="J2100" t="s">
        <v>28</v>
      </c>
      <c r="K2100" t="s">
        <v>43</v>
      </c>
      <c r="L2100" t="s">
        <v>39</v>
      </c>
      <c r="M2100" t="s">
        <v>107</v>
      </c>
      <c r="N2100" t="s">
        <v>81</v>
      </c>
      <c r="O2100" t="s">
        <v>3552</v>
      </c>
      <c r="P2100">
        <v>1.7</v>
      </c>
      <c r="Q2100">
        <v>600</v>
      </c>
      <c r="R2100">
        <v>73</v>
      </c>
      <c r="S2100" t="s">
        <v>78</v>
      </c>
      <c r="T2100" t="s">
        <v>30</v>
      </c>
      <c r="U2100" t="s">
        <v>3713</v>
      </c>
      <c r="V2100" t="s">
        <v>36</v>
      </c>
      <c r="W2100" t="s">
        <v>82</v>
      </c>
      <c r="X2100">
        <v>4</v>
      </c>
    </row>
    <row r="2101" spans="2:24">
      <c r="B2101" t="s">
        <v>2259</v>
      </c>
      <c r="C2101" t="s">
        <v>160</v>
      </c>
      <c r="D2101" t="s">
        <v>41</v>
      </c>
      <c r="E2101" t="s">
        <v>3549</v>
      </c>
      <c r="F2101" t="s">
        <v>147</v>
      </c>
      <c r="G2101" t="s">
        <v>47</v>
      </c>
      <c r="H2101">
        <v>18</v>
      </c>
      <c r="I2101" t="s">
        <v>3550</v>
      </c>
      <c r="J2101" t="s">
        <v>79</v>
      </c>
      <c r="K2101" t="s">
        <v>43</v>
      </c>
      <c r="L2101" t="s">
        <v>39</v>
      </c>
      <c r="M2101" t="s">
        <v>107</v>
      </c>
      <c r="N2101" t="s">
        <v>81</v>
      </c>
      <c r="O2101" t="s">
        <v>3552</v>
      </c>
      <c r="P2101">
        <v>1.7</v>
      </c>
      <c r="Q2101">
        <v>600</v>
      </c>
      <c r="R2101">
        <v>73</v>
      </c>
      <c r="S2101" t="s">
        <v>78</v>
      </c>
      <c r="T2101" t="s">
        <v>30</v>
      </c>
      <c r="U2101" t="s">
        <v>3714</v>
      </c>
      <c r="V2101" t="s">
        <v>36</v>
      </c>
      <c r="W2101" t="s">
        <v>82</v>
      </c>
      <c r="X2101">
        <v>4</v>
      </c>
    </row>
    <row r="2102" spans="2:24">
      <c r="B2102" t="s">
        <v>2260</v>
      </c>
      <c r="C2102" t="s">
        <v>160</v>
      </c>
      <c r="D2102" t="s">
        <v>41</v>
      </c>
      <c r="E2102" t="s">
        <v>3549</v>
      </c>
      <c r="F2102" t="s">
        <v>147</v>
      </c>
      <c r="G2102" t="s">
        <v>47</v>
      </c>
      <c r="H2102">
        <v>18</v>
      </c>
      <c r="I2102" t="s">
        <v>3550</v>
      </c>
      <c r="J2102" t="s">
        <v>30</v>
      </c>
      <c r="K2102" t="s">
        <v>43</v>
      </c>
      <c r="L2102" t="s">
        <v>39</v>
      </c>
      <c r="M2102" t="s">
        <v>107</v>
      </c>
      <c r="N2102" t="s">
        <v>81</v>
      </c>
      <c r="O2102" t="s">
        <v>3552</v>
      </c>
      <c r="P2102">
        <v>1.7</v>
      </c>
      <c r="Q2102">
        <v>600</v>
      </c>
      <c r="R2102">
        <v>73</v>
      </c>
      <c r="S2102" t="s">
        <v>78</v>
      </c>
      <c r="T2102" t="s">
        <v>30</v>
      </c>
      <c r="U2102" t="s">
        <v>3715</v>
      </c>
      <c r="V2102" t="s">
        <v>36</v>
      </c>
      <c r="W2102" t="s">
        <v>82</v>
      </c>
      <c r="X2102">
        <v>4</v>
      </c>
    </row>
    <row r="2103" spans="2:24">
      <c r="B2103" t="s">
        <v>2261</v>
      </c>
      <c r="C2103" t="s">
        <v>160</v>
      </c>
      <c r="D2103" t="s">
        <v>55</v>
      </c>
      <c r="E2103" t="s">
        <v>3549</v>
      </c>
      <c r="F2103" t="s">
        <v>147</v>
      </c>
      <c r="G2103" t="s">
        <v>47</v>
      </c>
      <c r="H2103">
        <v>19</v>
      </c>
      <c r="I2103" t="s">
        <v>3550</v>
      </c>
      <c r="J2103" t="s">
        <v>63</v>
      </c>
      <c r="K2103" t="s">
        <v>42</v>
      </c>
      <c r="L2103" t="s">
        <v>39</v>
      </c>
      <c r="M2103" t="s">
        <v>107</v>
      </c>
      <c r="N2103" t="s">
        <v>81</v>
      </c>
      <c r="O2103" t="s">
        <v>20</v>
      </c>
      <c r="P2103">
        <v>0.8</v>
      </c>
      <c r="Q2103">
        <v>600</v>
      </c>
      <c r="R2103">
        <v>76</v>
      </c>
      <c r="S2103" t="s">
        <v>78</v>
      </c>
      <c r="T2103" t="s">
        <v>30</v>
      </c>
      <c r="U2103" t="s">
        <v>3716</v>
      </c>
      <c r="V2103" t="s">
        <v>36</v>
      </c>
      <c r="W2103" t="s">
        <v>82</v>
      </c>
      <c r="X2103">
        <v>4</v>
      </c>
    </row>
    <row r="2104" spans="2:24">
      <c r="B2104" t="s">
        <v>2262</v>
      </c>
      <c r="C2104" t="s">
        <v>160</v>
      </c>
      <c r="D2104" t="s">
        <v>55</v>
      </c>
      <c r="E2104" t="s">
        <v>3549</v>
      </c>
      <c r="F2104" t="s">
        <v>147</v>
      </c>
      <c r="G2104" t="s">
        <v>47</v>
      </c>
      <c r="H2104">
        <v>19</v>
      </c>
      <c r="I2104" t="s">
        <v>3550</v>
      </c>
      <c r="J2104" t="s">
        <v>28</v>
      </c>
      <c r="K2104" t="s">
        <v>42</v>
      </c>
      <c r="L2104" t="s">
        <v>39</v>
      </c>
      <c r="M2104" t="s">
        <v>107</v>
      </c>
      <c r="N2104" t="s">
        <v>81</v>
      </c>
      <c r="O2104" t="s">
        <v>20</v>
      </c>
      <c r="P2104">
        <v>0.8</v>
      </c>
      <c r="Q2104">
        <v>600</v>
      </c>
      <c r="R2104">
        <v>76</v>
      </c>
      <c r="S2104" t="s">
        <v>78</v>
      </c>
      <c r="T2104" t="s">
        <v>30</v>
      </c>
      <c r="U2104" t="s">
        <v>3717</v>
      </c>
      <c r="V2104" t="s">
        <v>36</v>
      </c>
      <c r="W2104" t="s">
        <v>82</v>
      </c>
      <c r="X2104">
        <v>4</v>
      </c>
    </row>
    <row r="2105" spans="2:24">
      <c r="B2105" t="s">
        <v>2263</v>
      </c>
      <c r="C2105" t="s">
        <v>160</v>
      </c>
      <c r="D2105" t="s">
        <v>55</v>
      </c>
      <c r="E2105" t="s">
        <v>3549</v>
      </c>
      <c r="F2105" t="s">
        <v>147</v>
      </c>
      <c r="G2105" t="s">
        <v>47</v>
      </c>
      <c r="H2105">
        <v>19</v>
      </c>
      <c r="I2105" t="s">
        <v>3550</v>
      </c>
      <c r="J2105" t="s">
        <v>79</v>
      </c>
      <c r="K2105" t="s">
        <v>42</v>
      </c>
      <c r="L2105" t="s">
        <v>39</v>
      </c>
      <c r="M2105" t="s">
        <v>107</v>
      </c>
      <c r="N2105" t="s">
        <v>81</v>
      </c>
      <c r="O2105" t="s">
        <v>20</v>
      </c>
      <c r="P2105">
        <v>0.8</v>
      </c>
      <c r="Q2105">
        <v>600</v>
      </c>
      <c r="R2105">
        <v>76</v>
      </c>
      <c r="S2105" t="s">
        <v>78</v>
      </c>
      <c r="T2105" t="s">
        <v>30</v>
      </c>
      <c r="U2105" t="s">
        <v>3718</v>
      </c>
      <c r="V2105" t="s">
        <v>36</v>
      </c>
      <c r="W2105" t="s">
        <v>82</v>
      </c>
      <c r="X2105">
        <v>4</v>
      </c>
    </row>
    <row r="2106" spans="2:24">
      <c r="B2106" t="s">
        <v>2264</v>
      </c>
      <c r="C2106" t="s">
        <v>160</v>
      </c>
      <c r="D2106" t="s">
        <v>55</v>
      </c>
      <c r="E2106" t="s">
        <v>3549</v>
      </c>
      <c r="F2106" t="s">
        <v>147</v>
      </c>
      <c r="G2106" t="s">
        <v>47</v>
      </c>
      <c r="H2106">
        <v>19</v>
      </c>
      <c r="I2106" t="s">
        <v>3550</v>
      </c>
      <c r="J2106" t="s">
        <v>30</v>
      </c>
      <c r="K2106" t="s">
        <v>42</v>
      </c>
      <c r="L2106" t="s">
        <v>39</v>
      </c>
      <c r="M2106" t="s">
        <v>107</v>
      </c>
      <c r="N2106" t="s">
        <v>81</v>
      </c>
      <c r="O2106" t="s">
        <v>20</v>
      </c>
      <c r="P2106">
        <v>0.8</v>
      </c>
      <c r="Q2106">
        <v>600</v>
      </c>
      <c r="R2106">
        <v>76</v>
      </c>
      <c r="S2106" t="s">
        <v>78</v>
      </c>
      <c r="T2106" t="s">
        <v>30</v>
      </c>
      <c r="U2106" t="s">
        <v>3719</v>
      </c>
      <c r="V2106" t="s">
        <v>36</v>
      </c>
      <c r="W2106" t="s">
        <v>82</v>
      </c>
      <c r="X2106">
        <v>4</v>
      </c>
    </row>
    <row r="2107" spans="2:24">
      <c r="B2107" t="s">
        <v>2265</v>
      </c>
      <c r="C2107" t="s">
        <v>160</v>
      </c>
      <c r="D2107" t="s">
        <v>41</v>
      </c>
      <c r="E2107" t="s">
        <v>3549</v>
      </c>
      <c r="F2107" t="s">
        <v>147</v>
      </c>
      <c r="G2107" t="s">
        <v>47</v>
      </c>
      <c r="H2107">
        <v>24</v>
      </c>
      <c r="I2107" t="s">
        <v>3550</v>
      </c>
      <c r="J2107" t="s">
        <v>63</v>
      </c>
      <c r="K2107" t="s">
        <v>43</v>
      </c>
      <c r="L2107" t="s">
        <v>39</v>
      </c>
      <c r="M2107" t="s">
        <v>107</v>
      </c>
      <c r="N2107" t="s">
        <v>81</v>
      </c>
      <c r="O2107" t="s">
        <v>3552</v>
      </c>
      <c r="P2107">
        <v>1.7</v>
      </c>
      <c r="Q2107">
        <v>800</v>
      </c>
      <c r="R2107">
        <v>73</v>
      </c>
      <c r="S2107" t="s">
        <v>78</v>
      </c>
      <c r="T2107" t="s">
        <v>30</v>
      </c>
      <c r="U2107" t="s">
        <v>3720</v>
      </c>
      <c r="V2107" t="s">
        <v>36</v>
      </c>
      <c r="W2107" t="s">
        <v>82</v>
      </c>
      <c r="X2107">
        <v>4</v>
      </c>
    </row>
    <row r="2108" spans="2:24">
      <c r="B2108" t="s">
        <v>2266</v>
      </c>
      <c r="C2108" t="s">
        <v>160</v>
      </c>
      <c r="D2108" t="s">
        <v>41</v>
      </c>
      <c r="E2108" t="s">
        <v>3549</v>
      </c>
      <c r="F2108" t="s">
        <v>147</v>
      </c>
      <c r="G2108" t="s">
        <v>47</v>
      </c>
      <c r="H2108">
        <v>24</v>
      </c>
      <c r="I2108" t="s">
        <v>3550</v>
      </c>
      <c r="J2108" t="s">
        <v>28</v>
      </c>
      <c r="K2108" t="s">
        <v>43</v>
      </c>
      <c r="L2108" t="s">
        <v>39</v>
      </c>
      <c r="M2108" t="s">
        <v>107</v>
      </c>
      <c r="N2108" t="s">
        <v>81</v>
      </c>
      <c r="O2108" t="s">
        <v>3552</v>
      </c>
      <c r="P2108">
        <v>1.7</v>
      </c>
      <c r="Q2108">
        <v>800</v>
      </c>
      <c r="R2108">
        <v>73</v>
      </c>
      <c r="S2108" t="s">
        <v>78</v>
      </c>
      <c r="T2108" t="s">
        <v>30</v>
      </c>
      <c r="U2108" t="s">
        <v>3721</v>
      </c>
      <c r="V2108" t="s">
        <v>36</v>
      </c>
      <c r="W2108" t="s">
        <v>82</v>
      </c>
      <c r="X2108">
        <v>4</v>
      </c>
    </row>
    <row r="2109" spans="2:24">
      <c r="B2109" t="s">
        <v>2267</v>
      </c>
      <c r="C2109" t="s">
        <v>160</v>
      </c>
      <c r="D2109" t="s">
        <v>41</v>
      </c>
      <c r="E2109" t="s">
        <v>3549</v>
      </c>
      <c r="F2109" t="s">
        <v>147</v>
      </c>
      <c r="G2109" t="s">
        <v>47</v>
      </c>
      <c r="H2109">
        <v>24</v>
      </c>
      <c r="I2109" t="s">
        <v>3550</v>
      </c>
      <c r="J2109" t="s">
        <v>79</v>
      </c>
      <c r="K2109" t="s">
        <v>43</v>
      </c>
      <c r="L2109" t="s">
        <v>39</v>
      </c>
      <c r="M2109" t="s">
        <v>107</v>
      </c>
      <c r="N2109" t="s">
        <v>81</v>
      </c>
      <c r="O2109" t="s">
        <v>3552</v>
      </c>
      <c r="P2109">
        <v>1.7</v>
      </c>
      <c r="Q2109">
        <v>800</v>
      </c>
      <c r="R2109">
        <v>73</v>
      </c>
      <c r="S2109" t="s">
        <v>78</v>
      </c>
      <c r="T2109" t="s">
        <v>30</v>
      </c>
      <c r="U2109" t="s">
        <v>3722</v>
      </c>
      <c r="V2109" t="s">
        <v>36</v>
      </c>
      <c r="W2109" t="s">
        <v>82</v>
      </c>
      <c r="X2109">
        <v>4</v>
      </c>
    </row>
    <row r="2110" spans="2:24">
      <c r="B2110" t="s">
        <v>2268</v>
      </c>
      <c r="C2110" t="s">
        <v>160</v>
      </c>
      <c r="D2110" t="s">
        <v>41</v>
      </c>
      <c r="E2110" t="s">
        <v>3549</v>
      </c>
      <c r="F2110" t="s">
        <v>147</v>
      </c>
      <c r="G2110" t="s">
        <v>47</v>
      </c>
      <c r="H2110">
        <v>24</v>
      </c>
      <c r="I2110" t="s">
        <v>3550</v>
      </c>
      <c r="J2110" t="s">
        <v>30</v>
      </c>
      <c r="K2110" t="s">
        <v>43</v>
      </c>
      <c r="L2110" t="s">
        <v>39</v>
      </c>
      <c r="M2110" t="s">
        <v>107</v>
      </c>
      <c r="N2110" t="s">
        <v>81</v>
      </c>
      <c r="O2110" t="s">
        <v>3552</v>
      </c>
      <c r="P2110">
        <v>1.7</v>
      </c>
      <c r="Q2110">
        <v>800</v>
      </c>
      <c r="R2110">
        <v>73</v>
      </c>
      <c r="S2110" t="s">
        <v>78</v>
      </c>
      <c r="T2110" t="s">
        <v>30</v>
      </c>
      <c r="U2110" t="s">
        <v>3723</v>
      </c>
      <c r="V2110" t="s">
        <v>36</v>
      </c>
      <c r="W2110" t="s">
        <v>82</v>
      </c>
      <c r="X2110">
        <v>4</v>
      </c>
    </row>
    <row r="2111" spans="2:24">
      <c r="B2111" t="s">
        <v>2269</v>
      </c>
      <c r="C2111" t="s">
        <v>160</v>
      </c>
      <c r="D2111" t="s">
        <v>55</v>
      </c>
      <c r="E2111" t="s">
        <v>3549</v>
      </c>
      <c r="F2111" t="s">
        <v>147</v>
      </c>
      <c r="G2111" t="s">
        <v>47</v>
      </c>
      <c r="H2111">
        <v>25</v>
      </c>
      <c r="I2111" t="s">
        <v>3550</v>
      </c>
      <c r="J2111" t="s">
        <v>63</v>
      </c>
      <c r="K2111" t="s">
        <v>42</v>
      </c>
      <c r="L2111" t="s">
        <v>39</v>
      </c>
      <c r="M2111" t="s">
        <v>107</v>
      </c>
      <c r="N2111" t="s">
        <v>81</v>
      </c>
      <c r="O2111" t="s">
        <v>20</v>
      </c>
      <c r="P2111">
        <v>1.7</v>
      </c>
      <c r="Q2111">
        <v>800</v>
      </c>
      <c r="R2111">
        <v>76</v>
      </c>
      <c r="S2111" t="s">
        <v>78</v>
      </c>
      <c r="T2111" t="s">
        <v>30</v>
      </c>
      <c r="U2111" t="s">
        <v>3724</v>
      </c>
      <c r="V2111" t="s">
        <v>36</v>
      </c>
      <c r="W2111" t="s">
        <v>82</v>
      </c>
      <c r="X2111">
        <v>4</v>
      </c>
    </row>
    <row r="2112" spans="2:24">
      <c r="B2112" t="s">
        <v>2270</v>
      </c>
      <c r="C2112" t="s">
        <v>160</v>
      </c>
      <c r="D2112" t="s">
        <v>55</v>
      </c>
      <c r="E2112" t="s">
        <v>3549</v>
      </c>
      <c r="F2112" t="s">
        <v>147</v>
      </c>
      <c r="G2112" t="s">
        <v>47</v>
      </c>
      <c r="H2112">
        <v>25</v>
      </c>
      <c r="I2112" t="s">
        <v>3550</v>
      </c>
      <c r="J2112" t="s">
        <v>28</v>
      </c>
      <c r="K2112" t="s">
        <v>42</v>
      </c>
      <c r="L2112" t="s">
        <v>39</v>
      </c>
      <c r="M2112" t="s">
        <v>107</v>
      </c>
      <c r="N2112" t="s">
        <v>81</v>
      </c>
      <c r="O2112" t="s">
        <v>20</v>
      </c>
      <c r="P2112">
        <v>1.7</v>
      </c>
      <c r="Q2112">
        <v>800</v>
      </c>
      <c r="R2112">
        <v>76</v>
      </c>
      <c r="S2112" t="s">
        <v>78</v>
      </c>
      <c r="T2112" t="s">
        <v>30</v>
      </c>
      <c r="U2112" t="s">
        <v>3725</v>
      </c>
      <c r="V2112" t="s">
        <v>36</v>
      </c>
      <c r="W2112" t="s">
        <v>82</v>
      </c>
      <c r="X2112">
        <v>4</v>
      </c>
    </row>
    <row r="2113" spans="2:24">
      <c r="B2113" t="s">
        <v>2271</v>
      </c>
      <c r="C2113" t="s">
        <v>160</v>
      </c>
      <c r="D2113" t="s">
        <v>55</v>
      </c>
      <c r="E2113" t="s">
        <v>3549</v>
      </c>
      <c r="F2113" t="s">
        <v>147</v>
      </c>
      <c r="G2113" t="s">
        <v>47</v>
      </c>
      <c r="H2113">
        <v>25</v>
      </c>
      <c r="I2113" t="s">
        <v>3550</v>
      </c>
      <c r="J2113" t="s">
        <v>79</v>
      </c>
      <c r="K2113" t="s">
        <v>42</v>
      </c>
      <c r="L2113" t="s">
        <v>39</v>
      </c>
      <c r="M2113" t="s">
        <v>107</v>
      </c>
      <c r="N2113" t="s">
        <v>81</v>
      </c>
      <c r="O2113" t="s">
        <v>20</v>
      </c>
      <c r="P2113">
        <v>1.7</v>
      </c>
      <c r="Q2113">
        <v>800</v>
      </c>
      <c r="R2113">
        <v>76</v>
      </c>
      <c r="S2113" t="s">
        <v>78</v>
      </c>
      <c r="T2113" t="s">
        <v>30</v>
      </c>
      <c r="U2113" t="s">
        <v>3726</v>
      </c>
      <c r="V2113" t="s">
        <v>36</v>
      </c>
      <c r="W2113" t="s">
        <v>82</v>
      </c>
      <c r="X2113">
        <v>4</v>
      </c>
    </row>
    <row r="2114" spans="2:24">
      <c r="B2114" t="s">
        <v>2272</v>
      </c>
      <c r="C2114" t="s">
        <v>160</v>
      </c>
      <c r="D2114" t="s">
        <v>55</v>
      </c>
      <c r="E2114" t="s">
        <v>3549</v>
      </c>
      <c r="F2114" t="s">
        <v>147</v>
      </c>
      <c r="G2114" t="s">
        <v>47</v>
      </c>
      <c r="H2114">
        <v>25</v>
      </c>
      <c r="I2114" t="s">
        <v>3550</v>
      </c>
      <c r="J2114" t="s">
        <v>30</v>
      </c>
      <c r="K2114" t="s">
        <v>42</v>
      </c>
      <c r="L2114" t="s">
        <v>39</v>
      </c>
      <c r="M2114" t="s">
        <v>107</v>
      </c>
      <c r="N2114" t="s">
        <v>81</v>
      </c>
      <c r="O2114" t="s">
        <v>20</v>
      </c>
      <c r="P2114">
        <v>1.7</v>
      </c>
      <c r="Q2114">
        <v>800</v>
      </c>
      <c r="R2114">
        <v>76</v>
      </c>
      <c r="S2114" t="s">
        <v>78</v>
      </c>
      <c r="T2114" t="s">
        <v>30</v>
      </c>
      <c r="U2114" t="s">
        <v>3727</v>
      </c>
      <c r="V2114" t="s">
        <v>36</v>
      </c>
      <c r="W2114" t="s">
        <v>82</v>
      </c>
      <c r="X2114">
        <v>4</v>
      </c>
    </row>
    <row r="2115" spans="2:24">
      <c r="B2115" t="s">
        <v>2273</v>
      </c>
      <c r="C2115" t="s">
        <v>160</v>
      </c>
      <c r="D2115" t="s">
        <v>41</v>
      </c>
      <c r="E2115" t="s">
        <v>3549</v>
      </c>
      <c r="F2115" t="s">
        <v>147</v>
      </c>
      <c r="G2115" t="s">
        <v>47</v>
      </c>
      <c r="H2115">
        <v>30</v>
      </c>
      <c r="I2115" t="s">
        <v>3550</v>
      </c>
      <c r="J2115" t="s">
        <v>63</v>
      </c>
      <c r="K2115" t="s">
        <v>43</v>
      </c>
      <c r="L2115" t="s">
        <v>39</v>
      </c>
      <c r="M2115" t="s">
        <v>107</v>
      </c>
      <c r="N2115" t="s">
        <v>81</v>
      </c>
      <c r="O2115" t="s">
        <v>20</v>
      </c>
      <c r="P2115">
        <v>2</v>
      </c>
      <c r="Q2115">
        <v>1000</v>
      </c>
      <c r="R2115">
        <v>76</v>
      </c>
      <c r="S2115" t="s">
        <v>78</v>
      </c>
      <c r="T2115" t="s">
        <v>30</v>
      </c>
      <c r="U2115" t="s">
        <v>3728</v>
      </c>
      <c r="V2115" t="s">
        <v>36</v>
      </c>
      <c r="W2115" t="s">
        <v>82</v>
      </c>
      <c r="X2115">
        <v>4</v>
      </c>
    </row>
    <row r="2116" spans="2:24">
      <c r="B2116" t="s">
        <v>2274</v>
      </c>
      <c r="C2116" t="s">
        <v>160</v>
      </c>
      <c r="D2116" t="s">
        <v>41</v>
      </c>
      <c r="E2116" t="s">
        <v>3549</v>
      </c>
      <c r="F2116" t="s">
        <v>147</v>
      </c>
      <c r="G2116" t="s">
        <v>47</v>
      </c>
      <c r="H2116">
        <v>30</v>
      </c>
      <c r="I2116" t="s">
        <v>3550</v>
      </c>
      <c r="J2116" t="s">
        <v>28</v>
      </c>
      <c r="K2116" t="s">
        <v>43</v>
      </c>
      <c r="L2116" t="s">
        <v>39</v>
      </c>
      <c r="M2116" t="s">
        <v>107</v>
      </c>
      <c r="N2116" t="s">
        <v>81</v>
      </c>
      <c r="O2116" t="s">
        <v>20</v>
      </c>
      <c r="P2116">
        <v>2</v>
      </c>
      <c r="Q2116">
        <v>1000</v>
      </c>
      <c r="R2116">
        <v>76</v>
      </c>
      <c r="S2116" t="s">
        <v>78</v>
      </c>
      <c r="T2116" t="s">
        <v>30</v>
      </c>
      <c r="U2116" t="s">
        <v>3729</v>
      </c>
      <c r="V2116" t="s">
        <v>36</v>
      </c>
      <c r="W2116" t="s">
        <v>82</v>
      </c>
      <c r="X2116">
        <v>4</v>
      </c>
    </row>
    <row r="2117" spans="2:24">
      <c r="B2117" t="s">
        <v>2275</v>
      </c>
      <c r="C2117" t="s">
        <v>160</v>
      </c>
      <c r="D2117" t="s">
        <v>41</v>
      </c>
      <c r="E2117" t="s">
        <v>3549</v>
      </c>
      <c r="F2117" t="s">
        <v>147</v>
      </c>
      <c r="G2117" t="s">
        <v>47</v>
      </c>
      <c r="H2117">
        <v>30</v>
      </c>
      <c r="I2117" t="s">
        <v>3550</v>
      </c>
      <c r="J2117" t="s">
        <v>79</v>
      </c>
      <c r="K2117" t="s">
        <v>43</v>
      </c>
      <c r="L2117" t="s">
        <v>39</v>
      </c>
      <c r="M2117" t="s">
        <v>107</v>
      </c>
      <c r="N2117" t="s">
        <v>81</v>
      </c>
      <c r="O2117" t="s">
        <v>20</v>
      </c>
      <c r="P2117">
        <v>2</v>
      </c>
      <c r="Q2117">
        <v>1000</v>
      </c>
      <c r="R2117">
        <v>76</v>
      </c>
      <c r="S2117" t="s">
        <v>78</v>
      </c>
      <c r="T2117" t="s">
        <v>30</v>
      </c>
      <c r="U2117" t="s">
        <v>3730</v>
      </c>
      <c r="V2117" t="s">
        <v>36</v>
      </c>
      <c r="W2117" t="s">
        <v>82</v>
      </c>
      <c r="X2117">
        <v>4</v>
      </c>
    </row>
    <row r="2118" spans="2:24">
      <c r="B2118" t="s">
        <v>2276</v>
      </c>
      <c r="C2118" t="s">
        <v>160</v>
      </c>
      <c r="D2118" t="s">
        <v>41</v>
      </c>
      <c r="E2118" t="s">
        <v>3549</v>
      </c>
      <c r="F2118" t="s">
        <v>147</v>
      </c>
      <c r="G2118" t="s">
        <v>47</v>
      </c>
      <c r="H2118">
        <v>30</v>
      </c>
      <c r="I2118" t="s">
        <v>3550</v>
      </c>
      <c r="J2118" t="s">
        <v>30</v>
      </c>
      <c r="K2118" t="s">
        <v>43</v>
      </c>
      <c r="L2118" t="s">
        <v>39</v>
      </c>
      <c r="M2118" t="s">
        <v>107</v>
      </c>
      <c r="N2118" t="s">
        <v>81</v>
      </c>
      <c r="O2118" t="s">
        <v>20</v>
      </c>
      <c r="P2118">
        <v>2</v>
      </c>
      <c r="Q2118">
        <v>1000</v>
      </c>
      <c r="R2118">
        <v>76</v>
      </c>
      <c r="S2118" t="s">
        <v>78</v>
      </c>
      <c r="T2118" t="s">
        <v>30</v>
      </c>
      <c r="U2118" t="s">
        <v>3731</v>
      </c>
      <c r="V2118" t="s">
        <v>36</v>
      </c>
      <c r="W2118" t="s">
        <v>82</v>
      </c>
      <c r="X2118">
        <v>4</v>
      </c>
    </row>
    <row r="2119" spans="2:24">
      <c r="B2119" t="s">
        <v>2277</v>
      </c>
      <c r="C2119" t="s">
        <v>160</v>
      </c>
      <c r="D2119" t="s">
        <v>55</v>
      </c>
      <c r="E2119" t="s">
        <v>3549</v>
      </c>
      <c r="F2119" t="s">
        <v>147</v>
      </c>
      <c r="G2119" t="s">
        <v>47</v>
      </c>
      <c r="H2119">
        <v>31</v>
      </c>
      <c r="I2119" t="s">
        <v>3550</v>
      </c>
      <c r="J2119" t="s">
        <v>63</v>
      </c>
      <c r="K2119" t="s">
        <v>42</v>
      </c>
      <c r="L2119" t="s">
        <v>39</v>
      </c>
      <c r="M2119" t="s">
        <v>107</v>
      </c>
      <c r="N2119" t="s">
        <v>81</v>
      </c>
      <c r="O2119" t="s">
        <v>20</v>
      </c>
      <c r="P2119">
        <v>2.2000000000000002</v>
      </c>
      <c r="Q2119">
        <v>1000</v>
      </c>
      <c r="R2119">
        <v>79</v>
      </c>
      <c r="S2119" t="s">
        <v>78</v>
      </c>
      <c r="T2119" t="s">
        <v>30</v>
      </c>
      <c r="U2119" t="s">
        <v>3732</v>
      </c>
      <c r="V2119" t="s">
        <v>36</v>
      </c>
      <c r="W2119" t="s">
        <v>82</v>
      </c>
      <c r="X2119">
        <v>4</v>
      </c>
    </row>
    <row r="2120" spans="2:24">
      <c r="B2120" t="s">
        <v>2278</v>
      </c>
      <c r="C2120" t="s">
        <v>160</v>
      </c>
      <c r="D2120" t="s">
        <v>55</v>
      </c>
      <c r="E2120" t="s">
        <v>3549</v>
      </c>
      <c r="F2120" t="s">
        <v>147</v>
      </c>
      <c r="G2120" t="s">
        <v>47</v>
      </c>
      <c r="H2120">
        <v>31</v>
      </c>
      <c r="I2120" t="s">
        <v>3550</v>
      </c>
      <c r="J2120" t="s">
        <v>28</v>
      </c>
      <c r="K2120" t="s">
        <v>42</v>
      </c>
      <c r="L2120" t="s">
        <v>39</v>
      </c>
      <c r="M2120" t="s">
        <v>107</v>
      </c>
      <c r="N2120" t="s">
        <v>81</v>
      </c>
      <c r="O2120" t="s">
        <v>20</v>
      </c>
      <c r="P2120">
        <v>2.2000000000000002</v>
      </c>
      <c r="Q2120">
        <v>1000</v>
      </c>
      <c r="R2120">
        <v>79</v>
      </c>
      <c r="S2120" t="s">
        <v>78</v>
      </c>
      <c r="T2120" t="s">
        <v>30</v>
      </c>
      <c r="U2120" t="s">
        <v>3733</v>
      </c>
      <c r="V2120" t="s">
        <v>36</v>
      </c>
      <c r="W2120" t="s">
        <v>82</v>
      </c>
      <c r="X2120">
        <v>4</v>
      </c>
    </row>
    <row r="2121" spans="2:24">
      <c r="B2121" t="s">
        <v>2279</v>
      </c>
      <c r="C2121" t="s">
        <v>160</v>
      </c>
      <c r="D2121" t="s">
        <v>55</v>
      </c>
      <c r="E2121" t="s">
        <v>3549</v>
      </c>
      <c r="F2121" t="s">
        <v>147</v>
      </c>
      <c r="G2121" t="s">
        <v>47</v>
      </c>
      <c r="H2121">
        <v>31</v>
      </c>
      <c r="I2121" t="s">
        <v>3550</v>
      </c>
      <c r="J2121" t="s">
        <v>79</v>
      </c>
      <c r="K2121" t="s">
        <v>42</v>
      </c>
      <c r="L2121" t="s">
        <v>39</v>
      </c>
      <c r="M2121" t="s">
        <v>107</v>
      </c>
      <c r="N2121" t="s">
        <v>81</v>
      </c>
      <c r="O2121" t="s">
        <v>20</v>
      </c>
      <c r="P2121">
        <v>2.2000000000000002</v>
      </c>
      <c r="Q2121">
        <v>1000</v>
      </c>
      <c r="R2121">
        <v>79</v>
      </c>
      <c r="S2121" t="s">
        <v>78</v>
      </c>
      <c r="T2121" t="s">
        <v>30</v>
      </c>
      <c r="U2121" t="s">
        <v>3734</v>
      </c>
      <c r="V2121" t="s">
        <v>36</v>
      </c>
      <c r="W2121" t="s">
        <v>82</v>
      </c>
      <c r="X2121">
        <v>4</v>
      </c>
    </row>
    <row r="2122" spans="2:24">
      <c r="B2122" t="s">
        <v>2280</v>
      </c>
      <c r="C2122" t="s">
        <v>160</v>
      </c>
      <c r="D2122" t="s">
        <v>55</v>
      </c>
      <c r="E2122" t="s">
        <v>3549</v>
      </c>
      <c r="F2122" t="s">
        <v>147</v>
      </c>
      <c r="G2122" t="s">
        <v>47</v>
      </c>
      <c r="H2122">
        <v>31</v>
      </c>
      <c r="I2122" t="s">
        <v>3550</v>
      </c>
      <c r="J2122" t="s">
        <v>30</v>
      </c>
      <c r="K2122" t="s">
        <v>42</v>
      </c>
      <c r="L2122" t="s">
        <v>39</v>
      </c>
      <c r="M2122" t="s">
        <v>107</v>
      </c>
      <c r="N2122" t="s">
        <v>81</v>
      </c>
      <c r="O2122" t="s">
        <v>20</v>
      </c>
      <c r="P2122">
        <v>2.2000000000000002</v>
      </c>
      <c r="Q2122">
        <v>1000</v>
      </c>
      <c r="R2122">
        <v>79</v>
      </c>
      <c r="S2122" t="s">
        <v>78</v>
      </c>
      <c r="T2122" t="s">
        <v>30</v>
      </c>
      <c r="U2122" t="s">
        <v>3735</v>
      </c>
      <c r="V2122" t="s">
        <v>36</v>
      </c>
      <c r="W2122" t="s">
        <v>82</v>
      </c>
      <c r="X2122">
        <v>4</v>
      </c>
    </row>
    <row r="2123" spans="2:24">
      <c r="B2123" t="s">
        <v>2281</v>
      </c>
      <c r="C2123" t="s">
        <v>160</v>
      </c>
      <c r="D2123" t="s">
        <v>41</v>
      </c>
      <c r="E2123" t="s">
        <v>3549</v>
      </c>
      <c r="F2123" t="s">
        <v>147</v>
      </c>
      <c r="G2123" t="s">
        <v>47</v>
      </c>
      <c r="H2123">
        <v>36</v>
      </c>
      <c r="I2123" t="s">
        <v>3550</v>
      </c>
      <c r="J2123" t="s">
        <v>63</v>
      </c>
      <c r="K2123" t="s">
        <v>43</v>
      </c>
      <c r="L2123" t="s">
        <v>39</v>
      </c>
      <c r="M2123" t="s">
        <v>107</v>
      </c>
      <c r="N2123" t="s">
        <v>81</v>
      </c>
      <c r="O2123" t="s">
        <v>20</v>
      </c>
      <c r="P2123">
        <v>2</v>
      </c>
      <c r="Q2123">
        <v>1200</v>
      </c>
      <c r="R2123">
        <v>76</v>
      </c>
      <c r="S2123" t="s">
        <v>78</v>
      </c>
      <c r="T2123" t="s">
        <v>30</v>
      </c>
      <c r="U2123" t="s">
        <v>3736</v>
      </c>
      <c r="V2123" t="s">
        <v>36</v>
      </c>
      <c r="W2123" t="s">
        <v>82</v>
      </c>
      <c r="X2123">
        <v>4</v>
      </c>
    </row>
    <row r="2124" spans="2:24">
      <c r="B2124" t="s">
        <v>2282</v>
      </c>
      <c r="C2124" t="s">
        <v>160</v>
      </c>
      <c r="D2124" t="s">
        <v>41</v>
      </c>
      <c r="E2124" t="s">
        <v>3549</v>
      </c>
      <c r="F2124" t="s">
        <v>147</v>
      </c>
      <c r="G2124" t="s">
        <v>47</v>
      </c>
      <c r="H2124">
        <v>36</v>
      </c>
      <c r="I2124" t="s">
        <v>3550</v>
      </c>
      <c r="J2124" t="s">
        <v>28</v>
      </c>
      <c r="K2124" t="s">
        <v>43</v>
      </c>
      <c r="L2124" t="s">
        <v>39</v>
      </c>
      <c r="M2124" t="s">
        <v>107</v>
      </c>
      <c r="N2124" t="s">
        <v>81</v>
      </c>
      <c r="O2124" t="s">
        <v>20</v>
      </c>
      <c r="P2124">
        <v>2</v>
      </c>
      <c r="Q2124">
        <v>1200</v>
      </c>
      <c r="R2124">
        <v>76</v>
      </c>
      <c r="S2124" t="s">
        <v>78</v>
      </c>
      <c r="T2124" t="s">
        <v>30</v>
      </c>
      <c r="U2124" t="s">
        <v>3737</v>
      </c>
      <c r="V2124" t="s">
        <v>36</v>
      </c>
      <c r="W2124" t="s">
        <v>82</v>
      </c>
      <c r="X2124">
        <v>4</v>
      </c>
    </row>
    <row r="2125" spans="2:24">
      <c r="B2125" t="s">
        <v>2283</v>
      </c>
      <c r="C2125" t="s">
        <v>160</v>
      </c>
      <c r="D2125" t="s">
        <v>41</v>
      </c>
      <c r="E2125" t="s">
        <v>3549</v>
      </c>
      <c r="F2125" t="s">
        <v>147</v>
      </c>
      <c r="G2125" t="s">
        <v>47</v>
      </c>
      <c r="H2125">
        <v>36</v>
      </c>
      <c r="I2125" t="s">
        <v>3550</v>
      </c>
      <c r="J2125" t="s">
        <v>79</v>
      </c>
      <c r="K2125" t="s">
        <v>43</v>
      </c>
      <c r="L2125" t="s">
        <v>39</v>
      </c>
      <c r="M2125" t="s">
        <v>107</v>
      </c>
      <c r="N2125" t="s">
        <v>81</v>
      </c>
      <c r="O2125" t="s">
        <v>20</v>
      </c>
      <c r="P2125">
        <v>2</v>
      </c>
      <c r="Q2125">
        <v>1200</v>
      </c>
      <c r="R2125">
        <v>76</v>
      </c>
      <c r="S2125" t="s">
        <v>78</v>
      </c>
      <c r="T2125" t="s">
        <v>30</v>
      </c>
      <c r="U2125" t="s">
        <v>3738</v>
      </c>
      <c r="V2125" t="s">
        <v>36</v>
      </c>
      <c r="W2125" t="s">
        <v>82</v>
      </c>
      <c r="X2125">
        <v>4</v>
      </c>
    </row>
    <row r="2126" spans="2:24">
      <c r="B2126" t="s">
        <v>2284</v>
      </c>
      <c r="C2126" t="s">
        <v>160</v>
      </c>
      <c r="D2126" t="s">
        <v>41</v>
      </c>
      <c r="E2126" t="s">
        <v>3549</v>
      </c>
      <c r="F2126" t="s">
        <v>147</v>
      </c>
      <c r="G2126" t="s">
        <v>47</v>
      </c>
      <c r="H2126">
        <v>36</v>
      </c>
      <c r="I2126" t="s">
        <v>3550</v>
      </c>
      <c r="J2126" t="s">
        <v>30</v>
      </c>
      <c r="K2126" t="s">
        <v>43</v>
      </c>
      <c r="L2126" t="s">
        <v>39</v>
      </c>
      <c r="M2126" t="s">
        <v>107</v>
      </c>
      <c r="N2126" t="s">
        <v>81</v>
      </c>
      <c r="O2126" t="s">
        <v>20</v>
      </c>
      <c r="P2126">
        <v>2</v>
      </c>
      <c r="Q2126">
        <v>1200</v>
      </c>
      <c r="R2126">
        <v>76</v>
      </c>
      <c r="S2126" t="s">
        <v>78</v>
      </c>
      <c r="T2126" t="s">
        <v>30</v>
      </c>
      <c r="U2126" t="s">
        <v>3739</v>
      </c>
      <c r="V2126" t="s">
        <v>36</v>
      </c>
      <c r="W2126" t="s">
        <v>82</v>
      </c>
      <c r="X2126">
        <v>4</v>
      </c>
    </row>
    <row r="2127" spans="2:24">
      <c r="B2127" t="s">
        <v>2285</v>
      </c>
      <c r="C2127" t="s">
        <v>160</v>
      </c>
      <c r="D2127" t="s">
        <v>55</v>
      </c>
      <c r="E2127" t="s">
        <v>3549</v>
      </c>
      <c r="F2127" t="s">
        <v>147</v>
      </c>
      <c r="G2127" t="s">
        <v>47</v>
      </c>
      <c r="H2127">
        <v>37</v>
      </c>
      <c r="I2127" t="s">
        <v>3550</v>
      </c>
      <c r="J2127" t="s">
        <v>63</v>
      </c>
      <c r="K2127" t="s">
        <v>42</v>
      </c>
      <c r="L2127" t="s">
        <v>39</v>
      </c>
      <c r="M2127" t="s">
        <v>107</v>
      </c>
      <c r="N2127" t="s">
        <v>81</v>
      </c>
      <c r="O2127" t="s">
        <v>35</v>
      </c>
      <c r="P2127">
        <v>2.9</v>
      </c>
      <c r="Q2127">
        <v>1200</v>
      </c>
      <c r="R2127">
        <v>79</v>
      </c>
      <c r="S2127" t="s">
        <v>78</v>
      </c>
      <c r="T2127" t="s">
        <v>30</v>
      </c>
      <c r="U2127" t="s">
        <v>3740</v>
      </c>
      <c r="V2127" t="s">
        <v>36</v>
      </c>
      <c r="W2127" t="s">
        <v>82</v>
      </c>
      <c r="X2127">
        <v>4</v>
      </c>
    </row>
    <row r="2128" spans="2:24">
      <c r="B2128" t="s">
        <v>2286</v>
      </c>
      <c r="C2128" t="s">
        <v>160</v>
      </c>
      <c r="D2128" t="s">
        <v>55</v>
      </c>
      <c r="E2128" t="s">
        <v>3549</v>
      </c>
      <c r="F2128" t="s">
        <v>147</v>
      </c>
      <c r="G2128" t="s">
        <v>47</v>
      </c>
      <c r="H2128">
        <v>37</v>
      </c>
      <c r="I2128" t="s">
        <v>3550</v>
      </c>
      <c r="J2128" t="s">
        <v>28</v>
      </c>
      <c r="K2128" t="s">
        <v>42</v>
      </c>
      <c r="L2128" t="s">
        <v>39</v>
      </c>
      <c r="M2128" t="s">
        <v>107</v>
      </c>
      <c r="N2128" t="s">
        <v>81</v>
      </c>
      <c r="O2128" t="s">
        <v>35</v>
      </c>
      <c r="P2128">
        <v>2.9</v>
      </c>
      <c r="Q2128">
        <v>1200</v>
      </c>
      <c r="R2128">
        <v>79</v>
      </c>
      <c r="S2128" t="s">
        <v>78</v>
      </c>
      <c r="T2128" t="s">
        <v>30</v>
      </c>
      <c r="U2128" t="s">
        <v>3741</v>
      </c>
      <c r="V2128" t="s">
        <v>36</v>
      </c>
      <c r="W2128" t="s">
        <v>82</v>
      </c>
      <c r="X2128">
        <v>4</v>
      </c>
    </row>
    <row r="2129" spans="2:24">
      <c r="B2129" t="s">
        <v>2287</v>
      </c>
      <c r="C2129" t="s">
        <v>160</v>
      </c>
      <c r="D2129" t="s">
        <v>55</v>
      </c>
      <c r="E2129" t="s">
        <v>3549</v>
      </c>
      <c r="F2129" t="s">
        <v>147</v>
      </c>
      <c r="G2129" t="s">
        <v>47</v>
      </c>
      <c r="H2129">
        <v>37</v>
      </c>
      <c r="I2129" t="s">
        <v>3550</v>
      </c>
      <c r="J2129" t="s">
        <v>79</v>
      </c>
      <c r="K2129" t="s">
        <v>42</v>
      </c>
      <c r="L2129" t="s">
        <v>39</v>
      </c>
      <c r="M2129" t="s">
        <v>107</v>
      </c>
      <c r="N2129" t="s">
        <v>81</v>
      </c>
      <c r="O2129" t="s">
        <v>35</v>
      </c>
      <c r="P2129">
        <v>2.9</v>
      </c>
      <c r="Q2129">
        <v>1200</v>
      </c>
      <c r="R2129">
        <v>79</v>
      </c>
      <c r="S2129" t="s">
        <v>78</v>
      </c>
      <c r="T2129" t="s">
        <v>30</v>
      </c>
      <c r="U2129" t="s">
        <v>3742</v>
      </c>
      <c r="V2129" t="s">
        <v>36</v>
      </c>
      <c r="W2129" t="s">
        <v>82</v>
      </c>
      <c r="X2129">
        <v>4</v>
      </c>
    </row>
    <row r="2130" spans="2:24">
      <c r="B2130" t="s">
        <v>2288</v>
      </c>
      <c r="C2130" t="s">
        <v>160</v>
      </c>
      <c r="D2130" t="s">
        <v>55</v>
      </c>
      <c r="E2130" t="s">
        <v>3549</v>
      </c>
      <c r="F2130" t="s">
        <v>147</v>
      </c>
      <c r="G2130" t="s">
        <v>47</v>
      </c>
      <c r="H2130">
        <v>37</v>
      </c>
      <c r="I2130" t="s">
        <v>3550</v>
      </c>
      <c r="J2130" t="s">
        <v>30</v>
      </c>
      <c r="K2130" t="s">
        <v>42</v>
      </c>
      <c r="L2130" t="s">
        <v>39</v>
      </c>
      <c r="M2130" t="s">
        <v>107</v>
      </c>
      <c r="N2130" t="s">
        <v>81</v>
      </c>
      <c r="O2130" t="s">
        <v>35</v>
      </c>
      <c r="P2130">
        <v>2.9</v>
      </c>
      <c r="Q2130">
        <v>1200</v>
      </c>
      <c r="R2130">
        <v>79</v>
      </c>
      <c r="S2130" t="s">
        <v>78</v>
      </c>
      <c r="T2130" t="s">
        <v>30</v>
      </c>
      <c r="U2130" t="s">
        <v>3743</v>
      </c>
      <c r="V2130" t="s">
        <v>36</v>
      </c>
      <c r="W2130" t="s">
        <v>82</v>
      </c>
      <c r="X2130">
        <v>4</v>
      </c>
    </row>
    <row r="2131" spans="2:24">
      <c r="B2131" t="s">
        <v>2289</v>
      </c>
      <c r="C2131" t="s">
        <v>160</v>
      </c>
      <c r="D2131" t="s">
        <v>41</v>
      </c>
      <c r="E2131" t="s">
        <v>3549</v>
      </c>
      <c r="F2131" t="s">
        <v>148</v>
      </c>
      <c r="G2131" t="s">
        <v>45</v>
      </c>
      <c r="H2131">
        <v>18</v>
      </c>
      <c r="I2131" t="s">
        <v>3550</v>
      </c>
      <c r="J2131" t="s">
        <v>63</v>
      </c>
      <c r="K2131" t="s">
        <v>43</v>
      </c>
      <c r="L2131" t="s">
        <v>39</v>
      </c>
      <c r="M2131" t="s">
        <v>107</v>
      </c>
      <c r="N2131" t="s">
        <v>33</v>
      </c>
      <c r="O2131" t="s">
        <v>3552</v>
      </c>
      <c r="P2131">
        <v>1.7</v>
      </c>
      <c r="Q2131">
        <v>600</v>
      </c>
      <c r="R2131">
        <v>73</v>
      </c>
      <c r="S2131" t="s">
        <v>78</v>
      </c>
      <c r="T2131" t="s">
        <v>30</v>
      </c>
      <c r="U2131" t="s">
        <v>3744</v>
      </c>
      <c r="V2131" t="s">
        <v>36</v>
      </c>
      <c r="W2131" t="s">
        <v>82</v>
      </c>
      <c r="X2131">
        <v>4</v>
      </c>
    </row>
    <row r="2132" spans="2:24">
      <c r="B2132" t="s">
        <v>2290</v>
      </c>
      <c r="C2132" t="s">
        <v>160</v>
      </c>
      <c r="D2132" t="s">
        <v>41</v>
      </c>
      <c r="E2132" t="s">
        <v>3549</v>
      </c>
      <c r="F2132" t="s">
        <v>148</v>
      </c>
      <c r="G2132" t="s">
        <v>45</v>
      </c>
      <c r="H2132">
        <v>18</v>
      </c>
      <c r="I2132" t="s">
        <v>3550</v>
      </c>
      <c r="J2132" t="s">
        <v>28</v>
      </c>
      <c r="K2132" t="s">
        <v>43</v>
      </c>
      <c r="L2132" t="s">
        <v>39</v>
      </c>
      <c r="M2132" t="s">
        <v>107</v>
      </c>
      <c r="N2132" t="s">
        <v>33</v>
      </c>
      <c r="O2132" t="s">
        <v>3552</v>
      </c>
      <c r="P2132">
        <v>1.7</v>
      </c>
      <c r="Q2132">
        <v>600</v>
      </c>
      <c r="R2132">
        <v>73</v>
      </c>
      <c r="S2132" t="s">
        <v>78</v>
      </c>
      <c r="T2132" t="s">
        <v>30</v>
      </c>
      <c r="U2132" t="s">
        <v>3745</v>
      </c>
      <c r="V2132" t="s">
        <v>36</v>
      </c>
      <c r="W2132" t="s">
        <v>82</v>
      </c>
      <c r="X2132">
        <v>4</v>
      </c>
    </row>
    <row r="2133" spans="2:24">
      <c r="B2133" t="s">
        <v>2291</v>
      </c>
      <c r="C2133" t="s">
        <v>160</v>
      </c>
      <c r="D2133" t="s">
        <v>41</v>
      </c>
      <c r="E2133" t="s">
        <v>3549</v>
      </c>
      <c r="F2133" t="s">
        <v>148</v>
      </c>
      <c r="G2133" t="s">
        <v>45</v>
      </c>
      <c r="H2133">
        <v>18</v>
      </c>
      <c r="I2133" t="s">
        <v>3550</v>
      </c>
      <c r="J2133" t="s">
        <v>79</v>
      </c>
      <c r="K2133" t="s">
        <v>43</v>
      </c>
      <c r="L2133" t="s">
        <v>39</v>
      </c>
      <c r="M2133" t="s">
        <v>107</v>
      </c>
      <c r="N2133" t="s">
        <v>33</v>
      </c>
      <c r="O2133" t="s">
        <v>3552</v>
      </c>
      <c r="P2133">
        <v>1.7</v>
      </c>
      <c r="Q2133">
        <v>600</v>
      </c>
      <c r="R2133">
        <v>73</v>
      </c>
      <c r="S2133" t="s">
        <v>78</v>
      </c>
      <c r="T2133" t="s">
        <v>30</v>
      </c>
      <c r="U2133" t="s">
        <v>3746</v>
      </c>
      <c r="V2133" t="s">
        <v>36</v>
      </c>
      <c r="W2133" t="s">
        <v>82</v>
      </c>
      <c r="X2133">
        <v>4</v>
      </c>
    </row>
    <row r="2134" spans="2:24">
      <c r="B2134" t="s">
        <v>2292</v>
      </c>
      <c r="C2134" t="s">
        <v>160</v>
      </c>
      <c r="D2134" t="s">
        <v>41</v>
      </c>
      <c r="E2134" t="s">
        <v>3549</v>
      </c>
      <c r="F2134" t="s">
        <v>148</v>
      </c>
      <c r="G2134" t="s">
        <v>45</v>
      </c>
      <c r="H2134">
        <v>18</v>
      </c>
      <c r="I2134" t="s">
        <v>3550</v>
      </c>
      <c r="J2134" t="s">
        <v>30</v>
      </c>
      <c r="K2134" t="s">
        <v>43</v>
      </c>
      <c r="L2134" t="s">
        <v>39</v>
      </c>
      <c r="M2134" t="s">
        <v>107</v>
      </c>
      <c r="N2134" t="s">
        <v>33</v>
      </c>
      <c r="O2134" t="s">
        <v>3552</v>
      </c>
      <c r="P2134">
        <v>1.7</v>
      </c>
      <c r="Q2134">
        <v>600</v>
      </c>
      <c r="R2134">
        <v>73</v>
      </c>
      <c r="S2134" t="s">
        <v>78</v>
      </c>
      <c r="T2134" t="s">
        <v>30</v>
      </c>
      <c r="U2134" t="s">
        <v>3747</v>
      </c>
      <c r="V2134" t="s">
        <v>36</v>
      </c>
      <c r="W2134" t="s">
        <v>82</v>
      </c>
      <c r="X2134">
        <v>4</v>
      </c>
    </row>
    <row r="2135" spans="2:24">
      <c r="B2135" t="s">
        <v>2293</v>
      </c>
      <c r="C2135" t="s">
        <v>160</v>
      </c>
      <c r="D2135" t="s">
        <v>55</v>
      </c>
      <c r="E2135" t="s">
        <v>3549</v>
      </c>
      <c r="F2135" t="s">
        <v>148</v>
      </c>
      <c r="G2135" t="s">
        <v>45</v>
      </c>
      <c r="H2135">
        <v>19</v>
      </c>
      <c r="I2135" t="s">
        <v>3550</v>
      </c>
      <c r="J2135" t="s">
        <v>63</v>
      </c>
      <c r="K2135" t="s">
        <v>42</v>
      </c>
      <c r="L2135" t="s">
        <v>39</v>
      </c>
      <c r="M2135" t="s">
        <v>107</v>
      </c>
      <c r="N2135" t="s">
        <v>33</v>
      </c>
      <c r="O2135" t="s">
        <v>20</v>
      </c>
      <c r="P2135">
        <v>0.8</v>
      </c>
      <c r="Q2135">
        <v>600</v>
      </c>
      <c r="R2135">
        <v>76</v>
      </c>
      <c r="S2135" t="s">
        <v>78</v>
      </c>
      <c r="T2135" t="s">
        <v>30</v>
      </c>
      <c r="U2135" t="s">
        <v>3748</v>
      </c>
      <c r="V2135" t="s">
        <v>36</v>
      </c>
      <c r="W2135" t="s">
        <v>82</v>
      </c>
      <c r="X2135">
        <v>4</v>
      </c>
    </row>
    <row r="2136" spans="2:24">
      <c r="B2136" t="s">
        <v>2294</v>
      </c>
      <c r="C2136" t="s">
        <v>160</v>
      </c>
      <c r="D2136" t="s">
        <v>55</v>
      </c>
      <c r="E2136" t="s">
        <v>3549</v>
      </c>
      <c r="F2136" t="s">
        <v>148</v>
      </c>
      <c r="G2136" t="s">
        <v>45</v>
      </c>
      <c r="H2136">
        <v>19</v>
      </c>
      <c r="I2136" t="s">
        <v>3550</v>
      </c>
      <c r="J2136" t="s">
        <v>28</v>
      </c>
      <c r="K2136" t="s">
        <v>42</v>
      </c>
      <c r="L2136" t="s">
        <v>39</v>
      </c>
      <c r="M2136" t="s">
        <v>107</v>
      </c>
      <c r="N2136" t="s">
        <v>33</v>
      </c>
      <c r="O2136" t="s">
        <v>20</v>
      </c>
      <c r="P2136">
        <v>0.8</v>
      </c>
      <c r="Q2136">
        <v>600</v>
      </c>
      <c r="R2136">
        <v>76</v>
      </c>
      <c r="S2136" t="s">
        <v>78</v>
      </c>
      <c r="T2136" t="s">
        <v>30</v>
      </c>
      <c r="U2136" t="s">
        <v>3749</v>
      </c>
      <c r="V2136" t="s">
        <v>36</v>
      </c>
      <c r="W2136" t="s">
        <v>82</v>
      </c>
      <c r="X2136">
        <v>4</v>
      </c>
    </row>
    <row r="2137" spans="2:24">
      <c r="B2137" t="s">
        <v>2295</v>
      </c>
      <c r="C2137" t="s">
        <v>160</v>
      </c>
      <c r="D2137" t="s">
        <v>55</v>
      </c>
      <c r="E2137" t="s">
        <v>3549</v>
      </c>
      <c r="F2137" t="s">
        <v>148</v>
      </c>
      <c r="G2137" t="s">
        <v>45</v>
      </c>
      <c r="H2137">
        <v>19</v>
      </c>
      <c r="I2137" t="s">
        <v>3550</v>
      </c>
      <c r="J2137" t="s">
        <v>79</v>
      </c>
      <c r="K2137" t="s">
        <v>42</v>
      </c>
      <c r="L2137" t="s">
        <v>39</v>
      </c>
      <c r="M2137" t="s">
        <v>107</v>
      </c>
      <c r="N2137" t="s">
        <v>33</v>
      </c>
      <c r="O2137" t="s">
        <v>20</v>
      </c>
      <c r="P2137">
        <v>0.8</v>
      </c>
      <c r="Q2137">
        <v>600</v>
      </c>
      <c r="R2137">
        <v>76</v>
      </c>
      <c r="S2137" t="s">
        <v>78</v>
      </c>
      <c r="T2137" t="s">
        <v>30</v>
      </c>
      <c r="U2137" t="s">
        <v>3750</v>
      </c>
      <c r="V2137" t="s">
        <v>36</v>
      </c>
      <c r="W2137" t="s">
        <v>82</v>
      </c>
      <c r="X2137">
        <v>4</v>
      </c>
    </row>
    <row r="2138" spans="2:24">
      <c r="B2138" t="s">
        <v>2296</v>
      </c>
      <c r="C2138" t="s">
        <v>160</v>
      </c>
      <c r="D2138" t="s">
        <v>55</v>
      </c>
      <c r="E2138" t="s">
        <v>3549</v>
      </c>
      <c r="F2138" t="s">
        <v>148</v>
      </c>
      <c r="G2138" t="s">
        <v>45</v>
      </c>
      <c r="H2138">
        <v>19</v>
      </c>
      <c r="I2138" t="s">
        <v>3550</v>
      </c>
      <c r="J2138" t="s">
        <v>30</v>
      </c>
      <c r="K2138" t="s">
        <v>42</v>
      </c>
      <c r="L2138" t="s">
        <v>39</v>
      </c>
      <c r="M2138" t="s">
        <v>107</v>
      </c>
      <c r="N2138" t="s">
        <v>33</v>
      </c>
      <c r="O2138" t="s">
        <v>20</v>
      </c>
      <c r="P2138">
        <v>0.8</v>
      </c>
      <c r="Q2138">
        <v>600</v>
      </c>
      <c r="R2138">
        <v>76</v>
      </c>
      <c r="S2138" t="s">
        <v>78</v>
      </c>
      <c r="T2138" t="s">
        <v>30</v>
      </c>
      <c r="U2138" t="s">
        <v>3751</v>
      </c>
      <c r="V2138" t="s">
        <v>36</v>
      </c>
      <c r="W2138" t="s">
        <v>82</v>
      </c>
      <c r="X2138">
        <v>4</v>
      </c>
    </row>
    <row r="2139" spans="2:24">
      <c r="B2139" t="s">
        <v>2297</v>
      </c>
      <c r="C2139" t="s">
        <v>160</v>
      </c>
      <c r="D2139" t="s">
        <v>41</v>
      </c>
      <c r="E2139" t="s">
        <v>3549</v>
      </c>
      <c r="F2139" t="s">
        <v>148</v>
      </c>
      <c r="G2139" t="s">
        <v>45</v>
      </c>
      <c r="H2139">
        <v>24</v>
      </c>
      <c r="I2139" t="s">
        <v>3550</v>
      </c>
      <c r="J2139" t="s">
        <v>63</v>
      </c>
      <c r="K2139" t="s">
        <v>43</v>
      </c>
      <c r="L2139" t="s">
        <v>39</v>
      </c>
      <c r="M2139" t="s">
        <v>107</v>
      </c>
      <c r="N2139" t="s">
        <v>33</v>
      </c>
      <c r="O2139" t="s">
        <v>3552</v>
      </c>
      <c r="P2139">
        <v>1.7</v>
      </c>
      <c r="Q2139">
        <v>800</v>
      </c>
      <c r="R2139">
        <v>73</v>
      </c>
      <c r="S2139" t="s">
        <v>78</v>
      </c>
      <c r="T2139" t="s">
        <v>30</v>
      </c>
      <c r="U2139" t="s">
        <v>3752</v>
      </c>
      <c r="V2139" t="s">
        <v>36</v>
      </c>
      <c r="W2139" t="s">
        <v>82</v>
      </c>
      <c r="X2139">
        <v>4</v>
      </c>
    </row>
    <row r="2140" spans="2:24">
      <c r="B2140" t="s">
        <v>2298</v>
      </c>
      <c r="C2140" t="s">
        <v>160</v>
      </c>
      <c r="D2140" t="s">
        <v>41</v>
      </c>
      <c r="E2140" t="s">
        <v>3549</v>
      </c>
      <c r="F2140" t="s">
        <v>148</v>
      </c>
      <c r="G2140" t="s">
        <v>45</v>
      </c>
      <c r="H2140">
        <v>24</v>
      </c>
      <c r="I2140" t="s">
        <v>3550</v>
      </c>
      <c r="J2140" t="s">
        <v>28</v>
      </c>
      <c r="K2140" t="s">
        <v>43</v>
      </c>
      <c r="L2140" t="s">
        <v>39</v>
      </c>
      <c r="M2140" t="s">
        <v>107</v>
      </c>
      <c r="N2140" t="s">
        <v>33</v>
      </c>
      <c r="O2140" t="s">
        <v>3552</v>
      </c>
      <c r="P2140">
        <v>1.7</v>
      </c>
      <c r="Q2140">
        <v>800</v>
      </c>
      <c r="R2140">
        <v>73</v>
      </c>
      <c r="S2140" t="s">
        <v>78</v>
      </c>
      <c r="T2140" t="s">
        <v>30</v>
      </c>
      <c r="U2140" t="s">
        <v>3753</v>
      </c>
      <c r="V2140" t="s">
        <v>36</v>
      </c>
      <c r="W2140" t="s">
        <v>82</v>
      </c>
      <c r="X2140">
        <v>4</v>
      </c>
    </row>
    <row r="2141" spans="2:24">
      <c r="B2141" t="s">
        <v>2299</v>
      </c>
      <c r="C2141" t="s">
        <v>160</v>
      </c>
      <c r="D2141" t="s">
        <v>41</v>
      </c>
      <c r="E2141" t="s">
        <v>3549</v>
      </c>
      <c r="F2141" t="s">
        <v>148</v>
      </c>
      <c r="G2141" t="s">
        <v>45</v>
      </c>
      <c r="H2141">
        <v>24</v>
      </c>
      <c r="I2141" t="s">
        <v>3550</v>
      </c>
      <c r="J2141" t="s">
        <v>79</v>
      </c>
      <c r="K2141" t="s">
        <v>43</v>
      </c>
      <c r="L2141" t="s">
        <v>39</v>
      </c>
      <c r="M2141" t="s">
        <v>107</v>
      </c>
      <c r="N2141" t="s">
        <v>33</v>
      </c>
      <c r="O2141" t="s">
        <v>3552</v>
      </c>
      <c r="P2141">
        <v>1.7</v>
      </c>
      <c r="Q2141">
        <v>800</v>
      </c>
      <c r="R2141">
        <v>73</v>
      </c>
      <c r="S2141" t="s">
        <v>78</v>
      </c>
      <c r="T2141" t="s">
        <v>30</v>
      </c>
      <c r="U2141" t="s">
        <v>3754</v>
      </c>
      <c r="V2141" t="s">
        <v>36</v>
      </c>
      <c r="W2141" t="s">
        <v>82</v>
      </c>
      <c r="X2141">
        <v>4</v>
      </c>
    </row>
    <row r="2142" spans="2:24">
      <c r="B2142" t="s">
        <v>2300</v>
      </c>
      <c r="C2142" t="s">
        <v>160</v>
      </c>
      <c r="D2142" t="s">
        <v>41</v>
      </c>
      <c r="E2142" t="s">
        <v>3549</v>
      </c>
      <c r="F2142" t="s">
        <v>148</v>
      </c>
      <c r="G2142" t="s">
        <v>45</v>
      </c>
      <c r="H2142">
        <v>24</v>
      </c>
      <c r="I2142" t="s">
        <v>3550</v>
      </c>
      <c r="J2142" t="s">
        <v>30</v>
      </c>
      <c r="K2142" t="s">
        <v>43</v>
      </c>
      <c r="L2142" t="s">
        <v>39</v>
      </c>
      <c r="M2142" t="s">
        <v>107</v>
      </c>
      <c r="N2142" t="s">
        <v>33</v>
      </c>
      <c r="O2142" t="s">
        <v>3552</v>
      </c>
      <c r="P2142">
        <v>1.7</v>
      </c>
      <c r="Q2142">
        <v>800</v>
      </c>
      <c r="R2142">
        <v>73</v>
      </c>
      <c r="S2142" t="s">
        <v>78</v>
      </c>
      <c r="T2142" t="s">
        <v>30</v>
      </c>
      <c r="U2142" t="s">
        <v>3755</v>
      </c>
      <c r="V2142" t="s">
        <v>36</v>
      </c>
      <c r="W2142" t="s">
        <v>82</v>
      </c>
      <c r="X2142">
        <v>4</v>
      </c>
    </row>
    <row r="2143" spans="2:24">
      <c r="B2143" t="s">
        <v>2301</v>
      </c>
      <c r="C2143" t="s">
        <v>160</v>
      </c>
      <c r="D2143" t="s">
        <v>55</v>
      </c>
      <c r="E2143" t="s">
        <v>3549</v>
      </c>
      <c r="F2143" t="s">
        <v>148</v>
      </c>
      <c r="G2143" t="s">
        <v>45</v>
      </c>
      <c r="H2143">
        <v>25</v>
      </c>
      <c r="I2143" t="s">
        <v>3550</v>
      </c>
      <c r="J2143" t="s">
        <v>63</v>
      </c>
      <c r="K2143" t="s">
        <v>42</v>
      </c>
      <c r="L2143" t="s">
        <v>39</v>
      </c>
      <c r="M2143" t="s">
        <v>107</v>
      </c>
      <c r="N2143" t="s">
        <v>33</v>
      </c>
      <c r="O2143" t="s">
        <v>20</v>
      </c>
      <c r="P2143">
        <v>1.7</v>
      </c>
      <c r="Q2143">
        <v>800</v>
      </c>
      <c r="R2143">
        <v>76</v>
      </c>
      <c r="S2143" t="s">
        <v>78</v>
      </c>
      <c r="T2143" t="s">
        <v>30</v>
      </c>
      <c r="U2143" t="s">
        <v>3756</v>
      </c>
      <c r="V2143" t="s">
        <v>36</v>
      </c>
      <c r="W2143" t="s">
        <v>82</v>
      </c>
      <c r="X2143">
        <v>4</v>
      </c>
    </row>
    <row r="2144" spans="2:24">
      <c r="B2144" t="s">
        <v>2302</v>
      </c>
      <c r="C2144" t="s">
        <v>160</v>
      </c>
      <c r="D2144" t="s">
        <v>55</v>
      </c>
      <c r="E2144" t="s">
        <v>3549</v>
      </c>
      <c r="F2144" t="s">
        <v>148</v>
      </c>
      <c r="G2144" t="s">
        <v>45</v>
      </c>
      <c r="H2144">
        <v>25</v>
      </c>
      <c r="I2144" t="s">
        <v>3550</v>
      </c>
      <c r="J2144" t="s">
        <v>28</v>
      </c>
      <c r="K2144" t="s">
        <v>42</v>
      </c>
      <c r="L2144" t="s">
        <v>39</v>
      </c>
      <c r="M2144" t="s">
        <v>107</v>
      </c>
      <c r="N2144" t="s">
        <v>33</v>
      </c>
      <c r="O2144" t="s">
        <v>20</v>
      </c>
      <c r="P2144">
        <v>1.7</v>
      </c>
      <c r="Q2144">
        <v>800</v>
      </c>
      <c r="R2144">
        <v>76</v>
      </c>
      <c r="S2144" t="s">
        <v>78</v>
      </c>
      <c r="T2144" t="s">
        <v>30</v>
      </c>
      <c r="U2144" t="s">
        <v>3757</v>
      </c>
      <c r="V2144" t="s">
        <v>36</v>
      </c>
      <c r="W2144" t="s">
        <v>82</v>
      </c>
      <c r="X2144">
        <v>4</v>
      </c>
    </row>
    <row r="2145" spans="2:24">
      <c r="B2145" t="s">
        <v>2303</v>
      </c>
      <c r="C2145" t="s">
        <v>160</v>
      </c>
      <c r="D2145" t="s">
        <v>55</v>
      </c>
      <c r="E2145" t="s">
        <v>3549</v>
      </c>
      <c r="F2145" t="s">
        <v>148</v>
      </c>
      <c r="G2145" t="s">
        <v>45</v>
      </c>
      <c r="H2145">
        <v>25</v>
      </c>
      <c r="I2145" t="s">
        <v>3550</v>
      </c>
      <c r="J2145" t="s">
        <v>79</v>
      </c>
      <c r="K2145" t="s">
        <v>42</v>
      </c>
      <c r="L2145" t="s">
        <v>39</v>
      </c>
      <c r="M2145" t="s">
        <v>107</v>
      </c>
      <c r="N2145" t="s">
        <v>33</v>
      </c>
      <c r="O2145" t="s">
        <v>20</v>
      </c>
      <c r="P2145">
        <v>1.7</v>
      </c>
      <c r="Q2145">
        <v>800</v>
      </c>
      <c r="R2145">
        <v>76</v>
      </c>
      <c r="S2145" t="s">
        <v>78</v>
      </c>
      <c r="T2145" t="s">
        <v>30</v>
      </c>
      <c r="U2145" t="s">
        <v>3758</v>
      </c>
      <c r="V2145" t="s">
        <v>36</v>
      </c>
      <c r="W2145" t="s">
        <v>82</v>
      </c>
      <c r="X2145">
        <v>4</v>
      </c>
    </row>
    <row r="2146" spans="2:24">
      <c r="B2146" t="s">
        <v>2304</v>
      </c>
      <c r="C2146" t="s">
        <v>160</v>
      </c>
      <c r="D2146" t="s">
        <v>55</v>
      </c>
      <c r="E2146" t="s">
        <v>3549</v>
      </c>
      <c r="F2146" t="s">
        <v>148</v>
      </c>
      <c r="G2146" t="s">
        <v>45</v>
      </c>
      <c r="H2146">
        <v>25</v>
      </c>
      <c r="I2146" t="s">
        <v>3550</v>
      </c>
      <c r="J2146" t="s">
        <v>30</v>
      </c>
      <c r="K2146" t="s">
        <v>42</v>
      </c>
      <c r="L2146" t="s">
        <v>39</v>
      </c>
      <c r="M2146" t="s">
        <v>107</v>
      </c>
      <c r="N2146" t="s">
        <v>33</v>
      </c>
      <c r="O2146" t="s">
        <v>20</v>
      </c>
      <c r="P2146">
        <v>1.7</v>
      </c>
      <c r="Q2146">
        <v>800</v>
      </c>
      <c r="R2146">
        <v>76</v>
      </c>
      <c r="S2146" t="s">
        <v>78</v>
      </c>
      <c r="T2146" t="s">
        <v>30</v>
      </c>
      <c r="U2146" t="s">
        <v>3759</v>
      </c>
      <c r="V2146" t="s">
        <v>36</v>
      </c>
      <c r="W2146" t="s">
        <v>82</v>
      </c>
      <c r="X2146">
        <v>4</v>
      </c>
    </row>
    <row r="2147" spans="2:24">
      <c r="B2147" t="s">
        <v>2305</v>
      </c>
      <c r="C2147" t="s">
        <v>160</v>
      </c>
      <c r="D2147" t="s">
        <v>41</v>
      </c>
      <c r="E2147" t="s">
        <v>3549</v>
      </c>
      <c r="F2147" t="s">
        <v>148</v>
      </c>
      <c r="G2147" t="s">
        <v>45</v>
      </c>
      <c r="H2147">
        <v>30</v>
      </c>
      <c r="I2147" t="s">
        <v>3550</v>
      </c>
      <c r="J2147" t="s">
        <v>63</v>
      </c>
      <c r="K2147" t="s">
        <v>43</v>
      </c>
      <c r="L2147" t="s">
        <v>39</v>
      </c>
      <c r="M2147" t="s">
        <v>107</v>
      </c>
      <c r="N2147" t="s">
        <v>33</v>
      </c>
      <c r="O2147" t="s">
        <v>20</v>
      </c>
      <c r="P2147">
        <v>2</v>
      </c>
      <c r="Q2147">
        <v>1000</v>
      </c>
      <c r="R2147">
        <v>76</v>
      </c>
      <c r="S2147" t="s">
        <v>78</v>
      </c>
      <c r="T2147" t="s">
        <v>30</v>
      </c>
      <c r="U2147" t="s">
        <v>3760</v>
      </c>
      <c r="V2147" t="s">
        <v>36</v>
      </c>
      <c r="W2147" t="s">
        <v>82</v>
      </c>
      <c r="X2147">
        <v>4</v>
      </c>
    </row>
    <row r="2148" spans="2:24">
      <c r="B2148" t="s">
        <v>2306</v>
      </c>
      <c r="C2148" t="s">
        <v>160</v>
      </c>
      <c r="D2148" t="s">
        <v>41</v>
      </c>
      <c r="E2148" t="s">
        <v>3549</v>
      </c>
      <c r="F2148" t="s">
        <v>148</v>
      </c>
      <c r="G2148" t="s">
        <v>45</v>
      </c>
      <c r="H2148">
        <v>30</v>
      </c>
      <c r="I2148" t="s">
        <v>3550</v>
      </c>
      <c r="J2148" t="s">
        <v>28</v>
      </c>
      <c r="K2148" t="s">
        <v>43</v>
      </c>
      <c r="L2148" t="s">
        <v>39</v>
      </c>
      <c r="M2148" t="s">
        <v>107</v>
      </c>
      <c r="N2148" t="s">
        <v>33</v>
      </c>
      <c r="O2148" t="s">
        <v>20</v>
      </c>
      <c r="P2148">
        <v>2</v>
      </c>
      <c r="Q2148">
        <v>1000</v>
      </c>
      <c r="R2148">
        <v>76</v>
      </c>
      <c r="S2148" t="s">
        <v>78</v>
      </c>
      <c r="T2148" t="s">
        <v>30</v>
      </c>
      <c r="U2148" t="s">
        <v>3761</v>
      </c>
      <c r="V2148" t="s">
        <v>36</v>
      </c>
      <c r="W2148" t="s">
        <v>82</v>
      </c>
      <c r="X2148">
        <v>4</v>
      </c>
    </row>
    <row r="2149" spans="2:24">
      <c r="B2149" t="s">
        <v>2307</v>
      </c>
      <c r="C2149" t="s">
        <v>160</v>
      </c>
      <c r="D2149" t="s">
        <v>41</v>
      </c>
      <c r="E2149" t="s">
        <v>3549</v>
      </c>
      <c r="F2149" t="s">
        <v>148</v>
      </c>
      <c r="G2149" t="s">
        <v>45</v>
      </c>
      <c r="H2149">
        <v>30</v>
      </c>
      <c r="I2149" t="s">
        <v>3550</v>
      </c>
      <c r="J2149" t="s">
        <v>79</v>
      </c>
      <c r="K2149" t="s">
        <v>43</v>
      </c>
      <c r="L2149" t="s">
        <v>39</v>
      </c>
      <c r="M2149" t="s">
        <v>107</v>
      </c>
      <c r="N2149" t="s">
        <v>33</v>
      </c>
      <c r="O2149" t="s">
        <v>20</v>
      </c>
      <c r="P2149">
        <v>2</v>
      </c>
      <c r="Q2149">
        <v>1000</v>
      </c>
      <c r="R2149">
        <v>76</v>
      </c>
      <c r="S2149" t="s">
        <v>78</v>
      </c>
      <c r="T2149" t="s">
        <v>30</v>
      </c>
      <c r="U2149" t="s">
        <v>3762</v>
      </c>
      <c r="V2149" t="s">
        <v>36</v>
      </c>
      <c r="W2149" t="s">
        <v>82</v>
      </c>
      <c r="X2149">
        <v>4</v>
      </c>
    </row>
    <row r="2150" spans="2:24">
      <c r="B2150" t="s">
        <v>2308</v>
      </c>
      <c r="C2150" t="s">
        <v>160</v>
      </c>
      <c r="D2150" t="s">
        <v>41</v>
      </c>
      <c r="E2150" t="s">
        <v>3549</v>
      </c>
      <c r="F2150" t="s">
        <v>148</v>
      </c>
      <c r="G2150" t="s">
        <v>45</v>
      </c>
      <c r="H2150">
        <v>30</v>
      </c>
      <c r="I2150" t="s">
        <v>3550</v>
      </c>
      <c r="J2150" t="s">
        <v>30</v>
      </c>
      <c r="K2150" t="s">
        <v>43</v>
      </c>
      <c r="L2150" t="s">
        <v>39</v>
      </c>
      <c r="M2150" t="s">
        <v>107</v>
      </c>
      <c r="N2150" t="s">
        <v>33</v>
      </c>
      <c r="O2150" t="s">
        <v>20</v>
      </c>
      <c r="P2150">
        <v>2</v>
      </c>
      <c r="Q2150">
        <v>1000</v>
      </c>
      <c r="R2150">
        <v>76</v>
      </c>
      <c r="S2150" t="s">
        <v>78</v>
      </c>
      <c r="T2150" t="s">
        <v>30</v>
      </c>
      <c r="U2150" t="s">
        <v>3763</v>
      </c>
      <c r="V2150" t="s">
        <v>36</v>
      </c>
      <c r="W2150" t="s">
        <v>82</v>
      </c>
      <c r="X2150">
        <v>4</v>
      </c>
    </row>
    <row r="2151" spans="2:24">
      <c r="B2151" t="s">
        <v>2309</v>
      </c>
      <c r="C2151" t="s">
        <v>160</v>
      </c>
      <c r="D2151" t="s">
        <v>55</v>
      </c>
      <c r="E2151" t="s">
        <v>3549</v>
      </c>
      <c r="F2151" t="s">
        <v>148</v>
      </c>
      <c r="G2151" t="s">
        <v>45</v>
      </c>
      <c r="H2151">
        <v>31</v>
      </c>
      <c r="I2151" t="s">
        <v>3550</v>
      </c>
      <c r="J2151" t="s">
        <v>63</v>
      </c>
      <c r="K2151" t="s">
        <v>42</v>
      </c>
      <c r="L2151" t="s">
        <v>39</v>
      </c>
      <c r="M2151" t="s">
        <v>107</v>
      </c>
      <c r="N2151" t="s">
        <v>33</v>
      </c>
      <c r="O2151" t="s">
        <v>20</v>
      </c>
      <c r="P2151">
        <v>2.2000000000000002</v>
      </c>
      <c r="Q2151">
        <v>1000</v>
      </c>
      <c r="R2151">
        <v>79</v>
      </c>
      <c r="S2151" t="s">
        <v>78</v>
      </c>
      <c r="T2151" t="s">
        <v>30</v>
      </c>
      <c r="U2151" t="s">
        <v>3764</v>
      </c>
      <c r="V2151" t="s">
        <v>36</v>
      </c>
      <c r="W2151" t="s">
        <v>82</v>
      </c>
      <c r="X2151">
        <v>4</v>
      </c>
    </row>
    <row r="2152" spans="2:24">
      <c r="B2152" t="s">
        <v>2310</v>
      </c>
      <c r="C2152" t="s">
        <v>160</v>
      </c>
      <c r="D2152" t="s">
        <v>55</v>
      </c>
      <c r="E2152" t="s">
        <v>3549</v>
      </c>
      <c r="F2152" t="s">
        <v>148</v>
      </c>
      <c r="G2152" t="s">
        <v>45</v>
      </c>
      <c r="H2152">
        <v>31</v>
      </c>
      <c r="I2152" t="s">
        <v>3550</v>
      </c>
      <c r="J2152" t="s">
        <v>28</v>
      </c>
      <c r="K2152" t="s">
        <v>42</v>
      </c>
      <c r="L2152" t="s">
        <v>39</v>
      </c>
      <c r="M2152" t="s">
        <v>107</v>
      </c>
      <c r="N2152" t="s">
        <v>33</v>
      </c>
      <c r="O2152" t="s">
        <v>20</v>
      </c>
      <c r="P2152">
        <v>2.2000000000000002</v>
      </c>
      <c r="Q2152">
        <v>1000</v>
      </c>
      <c r="R2152">
        <v>79</v>
      </c>
      <c r="S2152" t="s">
        <v>78</v>
      </c>
      <c r="T2152" t="s">
        <v>30</v>
      </c>
      <c r="U2152" t="s">
        <v>3765</v>
      </c>
      <c r="V2152" t="s">
        <v>36</v>
      </c>
      <c r="W2152" t="s">
        <v>82</v>
      </c>
      <c r="X2152">
        <v>4</v>
      </c>
    </row>
    <row r="2153" spans="2:24">
      <c r="B2153" t="s">
        <v>2311</v>
      </c>
      <c r="C2153" t="s">
        <v>160</v>
      </c>
      <c r="D2153" t="s">
        <v>55</v>
      </c>
      <c r="E2153" t="s">
        <v>3549</v>
      </c>
      <c r="F2153" t="s">
        <v>148</v>
      </c>
      <c r="G2153" t="s">
        <v>45</v>
      </c>
      <c r="H2153">
        <v>31</v>
      </c>
      <c r="I2153" t="s">
        <v>3550</v>
      </c>
      <c r="J2153" t="s">
        <v>79</v>
      </c>
      <c r="K2153" t="s">
        <v>42</v>
      </c>
      <c r="L2153" t="s">
        <v>39</v>
      </c>
      <c r="M2153" t="s">
        <v>107</v>
      </c>
      <c r="N2153" t="s">
        <v>33</v>
      </c>
      <c r="O2153" t="s">
        <v>20</v>
      </c>
      <c r="P2153">
        <v>2.2000000000000002</v>
      </c>
      <c r="Q2153">
        <v>1000</v>
      </c>
      <c r="R2153">
        <v>79</v>
      </c>
      <c r="S2153" t="s">
        <v>78</v>
      </c>
      <c r="T2153" t="s">
        <v>30</v>
      </c>
      <c r="U2153" t="s">
        <v>3766</v>
      </c>
      <c r="V2153" t="s">
        <v>36</v>
      </c>
      <c r="W2153" t="s">
        <v>82</v>
      </c>
      <c r="X2153">
        <v>4</v>
      </c>
    </row>
    <row r="2154" spans="2:24">
      <c r="B2154" t="s">
        <v>2312</v>
      </c>
      <c r="C2154" t="s">
        <v>160</v>
      </c>
      <c r="D2154" t="s">
        <v>55</v>
      </c>
      <c r="E2154" t="s">
        <v>3549</v>
      </c>
      <c r="F2154" t="s">
        <v>148</v>
      </c>
      <c r="G2154" t="s">
        <v>45</v>
      </c>
      <c r="H2154">
        <v>31</v>
      </c>
      <c r="I2154" t="s">
        <v>3550</v>
      </c>
      <c r="J2154" t="s">
        <v>30</v>
      </c>
      <c r="K2154" t="s">
        <v>42</v>
      </c>
      <c r="L2154" t="s">
        <v>39</v>
      </c>
      <c r="M2154" t="s">
        <v>107</v>
      </c>
      <c r="N2154" t="s">
        <v>33</v>
      </c>
      <c r="O2154" t="s">
        <v>20</v>
      </c>
      <c r="P2154">
        <v>2.2000000000000002</v>
      </c>
      <c r="Q2154">
        <v>1000</v>
      </c>
      <c r="R2154">
        <v>79</v>
      </c>
      <c r="S2154" t="s">
        <v>78</v>
      </c>
      <c r="T2154" t="s">
        <v>30</v>
      </c>
      <c r="U2154" t="s">
        <v>3767</v>
      </c>
      <c r="V2154" t="s">
        <v>36</v>
      </c>
      <c r="W2154" t="s">
        <v>82</v>
      </c>
      <c r="X2154">
        <v>4</v>
      </c>
    </row>
    <row r="2155" spans="2:24">
      <c r="B2155" t="s">
        <v>2313</v>
      </c>
      <c r="C2155" t="s">
        <v>160</v>
      </c>
      <c r="D2155" t="s">
        <v>41</v>
      </c>
      <c r="E2155" t="s">
        <v>3549</v>
      </c>
      <c r="F2155" t="s">
        <v>148</v>
      </c>
      <c r="G2155" t="s">
        <v>45</v>
      </c>
      <c r="H2155">
        <v>36</v>
      </c>
      <c r="I2155" t="s">
        <v>3550</v>
      </c>
      <c r="J2155" t="s">
        <v>63</v>
      </c>
      <c r="K2155" t="s">
        <v>43</v>
      </c>
      <c r="L2155" t="s">
        <v>39</v>
      </c>
      <c r="M2155" t="s">
        <v>107</v>
      </c>
      <c r="N2155" t="s">
        <v>33</v>
      </c>
      <c r="O2155" t="s">
        <v>20</v>
      </c>
      <c r="P2155">
        <v>2</v>
      </c>
      <c r="Q2155">
        <v>1200</v>
      </c>
      <c r="R2155">
        <v>76</v>
      </c>
      <c r="S2155" t="s">
        <v>78</v>
      </c>
      <c r="T2155" t="s">
        <v>30</v>
      </c>
      <c r="U2155" t="s">
        <v>3768</v>
      </c>
      <c r="V2155" t="s">
        <v>36</v>
      </c>
      <c r="W2155" t="s">
        <v>82</v>
      </c>
      <c r="X2155">
        <v>4</v>
      </c>
    </row>
    <row r="2156" spans="2:24">
      <c r="B2156" t="s">
        <v>2314</v>
      </c>
      <c r="C2156" t="s">
        <v>160</v>
      </c>
      <c r="D2156" t="s">
        <v>41</v>
      </c>
      <c r="E2156" t="s">
        <v>3549</v>
      </c>
      <c r="F2156" t="s">
        <v>148</v>
      </c>
      <c r="G2156" t="s">
        <v>45</v>
      </c>
      <c r="H2156">
        <v>36</v>
      </c>
      <c r="I2156" t="s">
        <v>3550</v>
      </c>
      <c r="J2156" t="s">
        <v>28</v>
      </c>
      <c r="K2156" t="s">
        <v>43</v>
      </c>
      <c r="L2156" t="s">
        <v>39</v>
      </c>
      <c r="M2156" t="s">
        <v>107</v>
      </c>
      <c r="N2156" t="s">
        <v>33</v>
      </c>
      <c r="O2156" t="s">
        <v>20</v>
      </c>
      <c r="P2156">
        <v>2</v>
      </c>
      <c r="Q2156">
        <v>1200</v>
      </c>
      <c r="R2156">
        <v>76</v>
      </c>
      <c r="S2156" t="s">
        <v>78</v>
      </c>
      <c r="T2156" t="s">
        <v>30</v>
      </c>
      <c r="U2156" t="s">
        <v>3769</v>
      </c>
      <c r="V2156" t="s">
        <v>36</v>
      </c>
      <c r="W2156" t="s">
        <v>82</v>
      </c>
      <c r="X2156">
        <v>4</v>
      </c>
    </row>
    <row r="2157" spans="2:24">
      <c r="B2157" t="s">
        <v>2315</v>
      </c>
      <c r="C2157" t="s">
        <v>160</v>
      </c>
      <c r="D2157" t="s">
        <v>41</v>
      </c>
      <c r="E2157" t="s">
        <v>3549</v>
      </c>
      <c r="F2157" t="s">
        <v>148</v>
      </c>
      <c r="G2157" t="s">
        <v>45</v>
      </c>
      <c r="H2157">
        <v>36</v>
      </c>
      <c r="I2157" t="s">
        <v>3550</v>
      </c>
      <c r="J2157" t="s">
        <v>79</v>
      </c>
      <c r="K2157" t="s">
        <v>43</v>
      </c>
      <c r="L2157" t="s">
        <v>39</v>
      </c>
      <c r="M2157" t="s">
        <v>107</v>
      </c>
      <c r="N2157" t="s">
        <v>33</v>
      </c>
      <c r="O2157" t="s">
        <v>20</v>
      </c>
      <c r="P2157">
        <v>2</v>
      </c>
      <c r="Q2157">
        <v>1200</v>
      </c>
      <c r="R2157">
        <v>76</v>
      </c>
      <c r="S2157" t="s">
        <v>78</v>
      </c>
      <c r="T2157" t="s">
        <v>30</v>
      </c>
      <c r="U2157" t="s">
        <v>3770</v>
      </c>
      <c r="V2157" t="s">
        <v>36</v>
      </c>
      <c r="W2157" t="s">
        <v>82</v>
      </c>
      <c r="X2157">
        <v>4</v>
      </c>
    </row>
    <row r="2158" spans="2:24">
      <c r="B2158" t="s">
        <v>2316</v>
      </c>
      <c r="C2158" t="s">
        <v>160</v>
      </c>
      <c r="D2158" t="s">
        <v>41</v>
      </c>
      <c r="E2158" t="s">
        <v>3549</v>
      </c>
      <c r="F2158" t="s">
        <v>148</v>
      </c>
      <c r="G2158" t="s">
        <v>45</v>
      </c>
      <c r="H2158">
        <v>36</v>
      </c>
      <c r="I2158" t="s">
        <v>3550</v>
      </c>
      <c r="J2158" t="s">
        <v>30</v>
      </c>
      <c r="K2158" t="s">
        <v>43</v>
      </c>
      <c r="L2158" t="s">
        <v>39</v>
      </c>
      <c r="M2158" t="s">
        <v>107</v>
      </c>
      <c r="N2158" t="s">
        <v>33</v>
      </c>
      <c r="O2158" t="s">
        <v>20</v>
      </c>
      <c r="P2158">
        <v>2</v>
      </c>
      <c r="Q2158">
        <v>1200</v>
      </c>
      <c r="R2158">
        <v>76</v>
      </c>
      <c r="S2158" t="s">
        <v>78</v>
      </c>
      <c r="T2158" t="s">
        <v>30</v>
      </c>
      <c r="U2158" t="s">
        <v>3771</v>
      </c>
      <c r="V2158" t="s">
        <v>36</v>
      </c>
      <c r="W2158" t="s">
        <v>82</v>
      </c>
      <c r="X2158">
        <v>4</v>
      </c>
    </row>
    <row r="2159" spans="2:24">
      <c r="B2159" t="s">
        <v>2317</v>
      </c>
      <c r="C2159" t="s">
        <v>160</v>
      </c>
      <c r="D2159" t="s">
        <v>55</v>
      </c>
      <c r="E2159" t="s">
        <v>3549</v>
      </c>
      <c r="F2159" t="s">
        <v>148</v>
      </c>
      <c r="G2159" t="s">
        <v>45</v>
      </c>
      <c r="H2159">
        <v>37</v>
      </c>
      <c r="I2159" t="s">
        <v>3550</v>
      </c>
      <c r="J2159" t="s">
        <v>63</v>
      </c>
      <c r="K2159" t="s">
        <v>42</v>
      </c>
      <c r="L2159" t="s">
        <v>39</v>
      </c>
      <c r="M2159" t="s">
        <v>107</v>
      </c>
      <c r="N2159" t="s">
        <v>33</v>
      </c>
      <c r="O2159" t="s">
        <v>35</v>
      </c>
      <c r="P2159">
        <v>2.9</v>
      </c>
      <c r="Q2159">
        <v>1200</v>
      </c>
      <c r="R2159">
        <v>79</v>
      </c>
      <c r="S2159" t="s">
        <v>78</v>
      </c>
      <c r="T2159" t="s">
        <v>30</v>
      </c>
      <c r="U2159" t="s">
        <v>3772</v>
      </c>
      <c r="V2159" t="s">
        <v>36</v>
      </c>
      <c r="W2159" t="s">
        <v>82</v>
      </c>
      <c r="X2159">
        <v>4</v>
      </c>
    </row>
    <row r="2160" spans="2:24">
      <c r="B2160" t="s">
        <v>2318</v>
      </c>
      <c r="C2160" t="s">
        <v>160</v>
      </c>
      <c r="D2160" t="s">
        <v>55</v>
      </c>
      <c r="E2160" t="s">
        <v>3549</v>
      </c>
      <c r="F2160" t="s">
        <v>148</v>
      </c>
      <c r="G2160" t="s">
        <v>45</v>
      </c>
      <c r="H2160">
        <v>37</v>
      </c>
      <c r="I2160" t="s">
        <v>3550</v>
      </c>
      <c r="J2160" t="s">
        <v>28</v>
      </c>
      <c r="K2160" t="s">
        <v>42</v>
      </c>
      <c r="L2160" t="s">
        <v>39</v>
      </c>
      <c r="M2160" t="s">
        <v>107</v>
      </c>
      <c r="N2160" t="s">
        <v>33</v>
      </c>
      <c r="O2160" t="s">
        <v>35</v>
      </c>
      <c r="P2160">
        <v>2.9</v>
      </c>
      <c r="Q2160">
        <v>1200</v>
      </c>
      <c r="R2160">
        <v>79</v>
      </c>
      <c r="S2160" t="s">
        <v>78</v>
      </c>
      <c r="T2160" t="s">
        <v>30</v>
      </c>
      <c r="U2160" t="s">
        <v>3773</v>
      </c>
      <c r="V2160" t="s">
        <v>36</v>
      </c>
      <c r="W2160" t="s">
        <v>82</v>
      </c>
      <c r="X2160">
        <v>4</v>
      </c>
    </row>
    <row r="2161" spans="2:24">
      <c r="B2161" t="s">
        <v>2319</v>
      </c>
      <c r="C2161" t="s">
        <v>160</v>
      </c>
      <c r="D2161" t="s">
        <v>55</v>
      </c>
      <c r="E2161" t="s">
        <v>3549</v>
      </c>
      <c r="F2161" t="s">
        <v>148</v>
      </c>
      <c r="G2161" t="s">
        <v>45</v>
      </c>
      <c r="H2161">
        <v>37</v>
      </c>
      <c r="I2161" t="s">
        <v>3550</v>
      </c>
      <c r="J2161" t="s">
        <v>79</v>
      </c>
      <c r="K2161" t="s">
        <v>42</v>
      </c>
      <c r="L2161" t="s">
        <v>39</v>
      </c>
      <c r="M2161" t="s">
        <v>107</v>
      </c>
      <c r="N2161" t="s">
        <v>33</v>
      </c>
      <c r="O2161" t="s">
        <v>35</v>
      </c>
      <c r="P2161">
        <v>2.9</v>
      </c>
      <c r="Q2161">
        <v>1200</v>
      </c>
      <c r="R2161">
        <v>79</v>
      </c>
      <c r="S2161" t="s">
        <v>78</v>
      </c>
      <c r="T2161" t="s">
        <v>30</v>
      </c>
      <c r="U2161" t="s">
        <v>3774</v>
      </c>
      <c r="V2161" t="s">
        <v>36</v>
      </c>
      <c r="W2161" t="s">
        <v>82</v>
      </c>
      <c r="X2161">
        <v>4</v>
      </c>
    </row>
    <row r="2162" spans="2:24">
      <c r="B2162" t="s">
        <v>2320</v>
      </c>
      <c r="C2162" t="s">
        <v>160</v>
      </c>
      <c r="D2162" t="s">
        <v>55</v>
      </c>
      <c r="E2162" t="s">
        <v>3549</v>
      </c>
      <c r="F2162" t="s">
        <v>148</v>
      </c>
      <c r="G2162" t="s">
        <v>45</v>
      </c>
      <c r="H2162">
        <v>37</v>
      </c>
      <c r="I2162" t="s">
        <v>3550</v>
      </c>
      <c r="J2162" t="s">
        <v>30</v>
      </c>
      <c r="K2162" t="s">
        <v>42</v>
      </c>
      <c r="L2162" t="s">
        <v>39</v>
      </c>
      <c r="M2162" t="s">
        <v>107</v>
      </c>
      <c r="N2162" t="s">
        <v>33</v>
      </c>
      <c r="O2162" t="s">
        <v>35</v>
      </c>
      <c r="P2162">
        <v>2.9</v>
      </c>
      <c r="Q2162">
        <v>1200</v>
      </c>
      <c r="R2162">
        <v>79</v>
      </c>
      <c r="S2162" t="s">
        <v>78</v>
      </c>
      <c r="T2162" t="s">
        <v>30</v>
      </c>
      <c r="U2162" t="s">
        <v>3775</v>
      </c>
      <c r="V2162" t="s">
        <v>36</v>
      </c>
      <c r="W2162" t="s">
        <v>82</v>
      </c>
      <c r="X2162">
        <v>4</v>
      </c>
    </row>
    <row r="2163" spans="2:24">
      <c r="B2163" t="s">
        <v>2321</v>
      </c>
      <c r="C2163" t="s">
        <v>160</v>
      </c>
      <c r="D2163" t="s">
        <v>41</v>
      </c>
      <c r="E2163" t="s">
        <v>3549</v>
      </c>
      <c r="F2163" t="s">
        <v>148</v>
      </c>
      <c r="G2163" t="s">
        <v>46</v>
      </c>
      <c r="H2163">
        <v>18</v>
      </c>
      <c r="I2163" t="s">
        <v>3550</v>
      </c>
      <c r="J2163" t="s">
        <v>63</v>
      </c>
      <c r="K2163" t="s">
        <v>43</v>
      </c>
      <c r="L2163" t="s">
        <v>39</v>
      </c>
      <c r="M2163" t="s">
        <v>107</v>
      </c>
      <c r="N2163" t="s">
        <v>80</v>
      </c>
      <c r="O2163" t="s">
        <v>3552</v>
      </c>
      <c r="P2163">
        <v>1.7</v>
      </c>
      <c r="Q2163">
        <v>600</v>
      </c>
      <c r="R2163">
        <v>73</v>
      </c>
      <c r="S2163" t="s">
        <v>78</v>
      </c>
      <c r="T2163" t="s">
        <v>30</v>
      </c>
      <c r="U2163" t="s">
        <v>3776</v>
      </c>
      <c r="V2163" t="s">
        <v>36</v>
      </c>
      <c r="W2163" t="s">
        <v>82</v>
      </c>
      <c r="X2163">
        <v>4</v>
      </c>
    </row>
    <row r="2164" spans="2:24">
      <c r="B2164" t="s">
        <v>2322</v>
      </c>
      <c r="C2164" t="s">
        <v>160</v>
      </c>
      <c r="D2164" t="s">
        <v>41</v>
      </c>
      <c r="E2164" t="s">
        <v>3549</v>
      </c>
      <c r="F2164" t="s">
        <v>148</v>
      </c>
      <c r="G2164" t="s">
        <v>46</v>
      </c>
      <c r="H2164">
        <v>18</v>
      </c>
      <c r="I2164" t="s">
        <v>3550</v>
      </c>
      <c r="J2164" t="s">
        <v>28</v>
      </c>
      <c r="K2164" t="s">
        <v>43</v>
      </c>
      <c r="L2164" t="s">
        <v>39</v>
      </c>
      <c r="M2164" t="s">
        <v>107</v>
      </c>
      <c r="N2164" t="s">
        <v>80</v>
      </c>
      <c r="O2164" t="s">
        <v>3552</v>
      </c>
      <c r="P2164">
        <v>1.7</v>
      </c>
      <c r="Q2164">
        <v>600</v>
      </c>
      <c r="R2164">
        <v>73</v>
      </c>
      <c r="S2164" t="s">
        <v>78</v>
      </c>
      <c r="T2164" t="s">
        <v>30</v>
      </c>
      <c r="U2164" t="s">
        <v>3777</v>
      </c>
      <c r="V2164" t="s">
        <v>36</v>
      </c>
      <c r="W2164" t="s">
        <v>82</v>
      </c>
      <c r="X2164">
        <v>4</v>
      </c>
    </row>
    <row r="2165" spans="2:24">
      <c r="B2165" t="s">
        <v>2323</v>
      </c>
      <c r="C2165" t="s">
        <v>160</v>
      </c>
      <c r="D2165" t="s">
        <v>41</v>
      </c>
      <c r="E2165" t="s">
        <v>3549</v>
      </c>
      <c r="F2165" t="s">
        <v>148</v>
      </c>
      <c r="G2165" t="s">
        <v>46</v>
      </c>
      <c r="H2165">
        <v>18</v>
      </c>
      <c r="I2165" t="s">
        <v>3550</v>
      </c>
      <c r="J2165" t="s">
        <v>79</v>
      </c>
      <c r="K2165" t="s">
        <v>43</v>
      </c>
      <c r="L2165" t="s">
        <v>39</v>
      </c>
      <c r="M2165" t="s">
        <v>107</v>
      </c>
      <c r="N2165" t="s">
        <v>80</v>
      </c>
      <c r="O2165" t="s">
        <v>3552</v>
      </c>
      <c r="P2165">
        <v>1.7</v>
      </c>
      <c r="Q2165">
        <v>600</v>
      </c>
      <c r="R2165">
        <v>73</v>
      </c>
      <c r="S2165" t="s">
        <v>78</v>
      </c>
      <c r="T2165" t="s">
        <v>30</v>
      </c>
      <c r="U2165" t="s">
        <v>3778</v>
      </c>
      <c r="V2165" t="s">
        <v>36</v>
      </c>
      <c r="W2165" t="s">
        <v>82</v>
      </c>
      <c r="X2165">
        <v>4</v>
      </c>
    </row>
    <row r="2166" spans="2:24">
      <c r="B2166" t="s">
        <v>2324</v>
      </c>
      <c r="C2166" t="s">
        <v>160</v>
      </c>
      <c r="D2166" t="s">
        <v>41</v>
      </c>
      <c r="E2166" t="s">
        <v>3549</v>
      </c>
      <c r="F2166" t="s">
        <v>148</v>
      </c>
      <c r="G2166" t="s">
        <v>46</v>
      </c>
      <c r="H2166">
        <v>18</v>
      </c>
      <c r="I2166" t="s">
        <v>3550</v>
      </c>
      <c r="J2166" t="s">
        <v>30</v>
      </c>
      <c r="K2166" t="s">
        <v>43</v>
      </c>
      <c r="L2166" t="s">
        <v>39</v>
      </c>
      <c r="M2166" t="s">
        <v>107</v>
      </c>
      <c r="N2166" t="s">
        <v>80</v>
      </c>
      <c r="O2166" t="s">
        <v>3552</v>
      </c>
      <c r="P2166">
        <v>1.7</v>
      </c>
      <c r="Q2166">
        <v>600</v>
      </c>
      <c r="R2166">
        <v>73</v>
      </c>
      <c r="S2166" t="s">
        <v>78</v>
      </c>
      <c r="T2166" t="s">
        <v>30</v>
      </c>
      <c r="U2166" t="s">
        <v>3779</v>
      </c>
      <c r="V2166" t="s">
        <v>36</v>
      </c>
      <c r="W2166" t="s">
        <v>82</v>
      </c>
      <c r="X2166">
        <v>4</v>
      </c>
    </row>
    <row r="2167" spans="2:24">
      <c r="B2167" t="s">
        <v>2325</v>
      </c>
      <c r="C2167" t="s">
        <v>160</v>
      </c>
      <c r="D2167" t="s">
        <v>55</v>
      </c>
      <c r="E2167" t="s">
        <v>3549</v>
      </c>
      <c r="F2167" t="s">
        <v>148</v>
      </c>
      <c r="G2167" t="s">
        <v>46</v>
      </c>
      <c r="H2167">
        <v>19</v>
      </c>
      <c r="I2167" t="s">
        <v>3550</v>
      </c>
      <c r="J2167" t="s">
        <v>63</v>
      </c>
      <c r="K2167" t="s">
        <v>42</v>
      </c>
      <c r="L2167" t="s">
        <v>39</v>
      </c>
      <c r="M2167" t="s">
        <v>107</v>
      </c>
      <c r="N2167" t="s">
        <v>80</v>
      </c>
      <c r="O2167" t="s">
        <v>20</v>
      </c>
      <c r="P2167">
        <v>0.8</v>
      </c>
      <c r="Q2167">
        <v>600</v>
      </c>
      <c r="R2167">
        <v>76</v>
      </c>
      <c r="S2167" t="s">
        <v>78</v>
      </c>
      <c r="T2167" t="s">
        <v>30</v>
      </c>
      <c r="U2167" t="s">
        <v>3780</v>
      </c>
      <c r="V2167" t="s">
        <v>36</v>
      </c>
      <c r="W2167" t="s">
        <v>82</v>
      </c>
      <c r="X2167">
        <v>4</v>
      </c>
    </row>
    <row r="2168" spans="2:24">
      <c r="B2168" t="s">
        <v>2326</v>
      </c>
      <c r="C2168" t="s">
        <v>160</v>
      </c>
      <c r="D2168" t="s">
        <v>55</v>
      </c>
      <c r="E2168" t="s">
        <v>3549</v>
      </c>
      <c r="F2168" t="s">
        <v>148</v>
      </c>
      <c r="G2168" t="s">
        <v>46</v>
      </c>
      <c r="H2168">
        <v>19</v>
      </c>
      <c r="I2168" t="s">
        <v>3550</v>
      </c>
      <c r="J2168" t="s">
        <v>28</v>
      </c>
      <c r="K2168" t="s">
        <v>42</v>
      </c>
      <c r="L2168" t="s">
        <v>39</v>
      </c>
      <c r="M2168" t="s">
        <v>107</v>
      </c>
      <c r="N2168" t="s">
        <v>80</v>
      </c>
      <c r="O2168" t="s">
        <v>20</v>
      </c>
      <c r="P2168">
        <v>0.8</v>
      </c>
      <c r="Q2168">
        <v>600</v>
      </c>
      <c r="R2168">
        <v>76</v>
      </c>
      <c r="S2168" t="s">
        <v>78</v>
      </c>
      <c r="T2168" t="s">
        <v>30</v>
      </c>
      <c r="U2168" t="s">
        <v>3781</v>
      </c>
      <c r="V2168" t="s">
        <v>36</v>
      </c>
      <c r="W2168" t="s">
        <v>82</v>
      </c>
      <c r="X2168">
        <v>4</v>
      </c>
    </row>
    <row r="2169" spans="2:24">
      <c r="B2169" t="s">
        <v>2327</v>
      </c>
      <c r="C2169" t="s">
        <v>160</v>
      </c>
      <c r="D2169" t="s">
        <v>55</v>
      </c>
      <c r="E2169" t="s">
        <v>3549</v>
      </c>
      <c r="F2169" t="s">
        <v>148</v>
      </c>
      <c r="G2169" t="s">
        <v>46</v>
      </c>
      <c r="H2169">
        <v>19</v>
      </c>
      <c r="I2169" t="s">
        <v>3550</v>
      </c>
      <c r="J2169" t="s">
        <v>79</v>
      </c>
      <c r="K2169" t="s">
        <v>42</v>
      </c>
      <c r="L2169" t="s">
        <v>39</v>
      </c>
      <c r="M2169" t="s">
        <v>107</v>
      </c>
      <c r="N2169" t="s">
        <v>80</v>
      </c>
      <c r="O2169" t="s">
        <v>20</v>
      </c>
      <c r="P2169">
        <v>0.8</v>
      </c>
      <c r="Q2169">
        <v>600</v>
      </c>
      <c r="R2169">
        <v>76</v>
      </c>
      <c r="S2169" t="s">
        <v>78</v>
      </c>
      <c r="T2169" t="s">
        <v>30</v>
      </c>
      <c r="U2169" t="s">
        <v>3782</v>
      </c>
      <c r="V2169" t="s">
        <v>36</v>
      </c>
      <c r="W2169" t="s">
        <v>82</v>
      </c>
      <c r="X2169">
        <v>4</v>
      </c>
    </row>
    <row r="2170" spans="2:24">
      <c r="B2170" t="s">
        <v>2328</v>
      </c>
      <c r="C2170" t="s">
        <v>160</v>
      </c>
      <c r="D2170" t="s">
        <v>55</v>
      </c>
      <c r="E2170" t="s">
        <v>3549</v>
      </c>
      <c r="F2170" t="s">
        <v>148</v>
      </c>
      <c r="G2170" t="s">
        <v>46</v>
      </c>
      <c r="H2170">
        <v>19</v>
      </c>
      <c r="I2170" t="s">
        <v>3550</v>
      </c>
      <c r="J2170" t="s">
        <v>30</v>
      </c>
      <c r="K2170" t="s">
        <v>42</v>
      </c>
      <c r="L2170" t="s">
        <v>39</v>
      </c>
      <c r="M2170" t="s">
        <v>107</v>
      </c>
      <c r="N2170" t="s">
        <v>80</v>
      </c>
      <c r="O2170" t="s">
        <v>20</v>
      </c>
      <c r="P2170">
        <v>0.8</v>
      </c>
      <c r="Q2170">
        <v>600</v>
      </c>
      <c r="R2170">
        <v>76</v>
      </c>
      <c r="S2170" t="s">
        <v>78</v>
      </c>
      <c r="T2170" t="s">
        <v>30</v>
      </c>
      <c r="U2170" t="s">
        <v>3783</v>
      </c>
      <c r="V2170" t="s">
        <v>36</v>
      </c>
      <c r="W2170" t="s">
        <v>82</v>
      </c>
      <c r="X2170">
        <v>4</v>
      </c>
    </row>
    <row r="2171" spans="2:24">
      <c r="B2171" t="s">
        <v>2329</v>
      </c>
      <c r="C2171" t="s">
        <v>160</v>
      </c>
      <c r="D2171" t="s">
        <v>41</v>
      </c>
      <c r="E2171" t="s">
        <v>3549</v>
      </c>
      <c r="F2171" t="s">
        <v>148</v>
      </c>
      <c r="G2171" t="s">
        <v>46</v>
      </c>
      <c r="H2171">
        <v>24</v>
      </c>
      <c r="I2171" t="s">
        <v>3550</v>
      </c>
      <c r="J2171" t="s">
        <v>63</v>
      </c>
      <c r="K2171" t="s">
        <v>43</v>
      </c>
      <c r="L2171" t="s">
        <v>39</v>
      </c>
      <c r="M2171" t="s">
        <v>107</v>
      </c>
      <c r="N2171" t="s">
        <v>80</v>
      </c>
      <c r="O2171" t="s">
        <v>3552</v>
      </c>
      <c r="P2171">
        <v>1.7</v>
      </c>
      <c r="Q2171">
        <v>800</v>
      </c>
      <c r="R2171">
        <v>73</v>
      </c>
      <c r="S2171" t="s">
        <v>78</v>
      </c>
      <c r="T2171" t="s">
        <v>30</v>
      </c>
      <c r="U2171" t="s">
        <v>3784</v>
      </c>
      <c r="V2171" t="s">
        <v>36</v>
      </c>
      <c r="W2171" t="s">
        <v>82</v>
      </c>
      <c r="X2171">
        <v>4</v>
      </c>
    </row>
    <row r="2172" spans="2:24">
      <c r="B2172" t="s">
        <v>2330</v>
      </c>
      <c r="C2172" t="s">
        <v>160</v>
      </c>
      <c r="D2172" t="s">
        <v>41</v>
      </c>
      <c r="E2172" t="s">
        <v>3549</v>
      </c>
      <c r="F2172" t="s">
        <v>148</v>
      </c>
      <c r="G2172" t="s">
        <v>46</v>
      </c>
      <c r="H2172">
        <v>24</v>
      </c>
      <c r="I2172" t="s">
        <v>3550</v>
      </c>
      <c r="J2172" t="s">
        <v>28</v>
      </c>
      <c r="K2172" t="s">
        <v>43</v>
      </c>
      <c r="L2172" t="s">
        <v>39</v>
      </c>
      <c r="M2172" t="s">
        <v>107</v>
      </c>
      <c r="N2172" t="s">
        <v>80</v>
      </c>
      <c r="O2172" t="s">
        <v>3552</v>
      </c>
      <c r="P2172">
        <v>1.7</v>
      </c>
      <c r="Q2172">
        <v>800</v>
      </c>
      <c r="R2172">
        <v>73</v>
      </c>
      <c r="S2172" t="s">
        <v>78</v>
      </c>
      <c r="T2172" t="s">
        <v>30</v>
      </c>
      <c r="U2172" t="s">
        <v>3785</v>
      </c>
      <c r="V2172" t="s">
        <v>36</v>
      </c>
      <c r="W2172" t="s">
        <v>82</v>
      </c>
      <c r="X2172">
        <v>4</v>
      </c>
    </row>
    <row r="2173" spans="2:24">
      <c r="B2173" t="s">
        <v>2331</v>
      </c>
      <c r="C2173" t="s">
        <v>160</v>
      </c>
      <c r="D2173" t="s">
        <v>41</v>
      </c>
      <c r="E2173" t="s">
        <v>3549</v>
      </c>
      <c r="F2173" t="s">
        <v>148</v>
      </c>
      <c r="G2173" t="s">
        <v>46</v>
      </c>
      <c r="H2173">
        <v>24</v>
      </c>
      <c r="I2173" t="s">
        <v>3550</v>
      </c>
      <c r="J2173" t="s">
        <v>79</v>
      </c>
      <c r="K2173" t="s">
        <v>43</v>
      </c>
      <c r="L2173" t="s">
        <v>39</v>
      </c>
      <c r="M2173" t="s">
        <v>107</v>
      </c>
      <c r="N2173" t="s">
        <v>80</v>
      </c>
      <c r="O2173" t="s">
        <v>3552</v>
      </c>
      <c r="P2173">
        <v>1.7</v>
      </c>
      <c r="Q2173">
        <v>800</v>
      </c>
      <c r="R2173">
        <v>73</v>
      </c>
      <c r="S2173" t="s">
        <v>78</v>
      </c>
      <c r="T2173" t="s">
        <v>30</v>
      </c>
      <c r="U2173" t="s">
        <v>3786</v>
      </c>
      <c r="V2173" t="s">
        <v>36</v>
      </c>
      <c r="W2173" t="s">
        <v>82</v>
      </c>
      <c r="X2173">
        <v>4</v>
      </c>
    </row>
    <row r="2174" spans="2:24">
      <c r="B2174" t="s">
        <v>2332</v>
      </c>
      <c r="C2174" t="s">
        <v>160</v>
      </c>
      <c r="D2174" t="s">
        <v>41</v>
      </c>
      <c r="E2174" t="s">
        <v>3549</v>
      </c>
      <c r="F2174" t="s">
        <v>148</v>
      </c>
      <c r="G2174" t="s">
        <v>46</v>
      </c>
      <c r="H2174">
        <v>24</v>
      </c>
      <c r="I2174" t="s">
        <v>3550</v>
      </c>
      <c r="J2174" t="s">
        <v>30</v>
      </c>
      <c r="K2174" t="s">
        <v>43</v>
      </c>
      <c r="L2174" t="s">
        <v>39</v>
      </c>
      <c r="M2174" t="s">
        <v>107</v>
      </c>
      <c r="N2174" t="s">
        <v>80</v>
      </c>
      <c r="O2174" t="s">
        <v>3552</v>
      </c>
      <c r="P2174">
        <v>1.7</v>
      </c>
      <c r="Q2174">
        <v>800</v>
      </c>
      <c r="R2174">
        <v>73</v>
      </c>
      <c r="S2174" t="s">
        <v>78</v>
      </c>
      <c r="T2174" t="s">
        <v>30</v>
      </c>
      <c r="U2174" t="s">
        <v>3787</v>
      </c>
      <c r="V2174" t="s">
        <v>36</v>
      </c>
      <c r="W2174" t="s">
        <v>82</v>
      </c>
      <c r="X2174">
        <v>4</v>
      </c>
    </row>
    <row r="2175" spans="2:24">
      <c r="B2175" t="s">
        <v>2333</v>
      </c>
      <c r="C2175" t="s">
        <v>160</v>
      </c>
      <c r="D2175" t="s">
        <v>55</v>
      </c>
      <c r="E2175" t="s">
        <v>3549</v>
      </c>
      <c r="F2175" t="s">
        <v>148</v>
      </c>
      <c r="G2175" t="s">
        <v>46</v>
      </c>
      <c r="H2175">
        <v>25</v>
      </c>
      <c r="I2175" t="s">
        <v>3550</v>
      </c>
      <c r="J2175" t="s">
        <v>63</v>
      </c>
      <c r="K2175" t="s">
        <v>42</v>
      </c>
      <c r="L2175" t="s">
        <v>39</v>
      </c>
      <c r="M2175" t="s">
        <v>107</v>
      </c>
      <c r="N2175" t="s">
        <v>80</v>
      </c>
      <c r="O2175" t="s">
        <v>20</v>
      </c>
      <c r="P2175">
        <v>1.7</v>
      </c>
      <c r="Q2175">
        <v>800</v>
      </c>
      <c r="R2175">
        <v>76</v>
      </c>
      <c r="S2175" t="s">
        <v>78</v>
      </c>
      <c r="T2175" t="s">
        <v>30</v>
      </c>
      <c r="U2175" t="s">
        <v>3788</v>
      </c>
      <c r="V2175" t="s">
        <v>36</v>
      </c>
      <c r="W2175" t="s">
        <v>82</v>
      </c>
      <c r="X2175">
        <v>4</v>
      </c>
    </row>
    <row r="2176" spans="2:24">
      <c r="B2176" t="s">
        <v>2334</v>
      </c>
      <c r="C2176" t="s">
        <v>160</v>
      </c>
      <c r="D2176" t="s">
        <v>55</v>
      </c>
      <c r="E2176" t="s">
        <v>3549</v>
      </c>
      <c r="F2176" t="s">
        <v>148</v>
      </c>
      <c r="G2176" t="s">
        <v>46</v>
      </c>
      <c r="H2176">
        <v>25</v>
      </c>
      <c r="I2176" t="s">
        <v>3550</v>
      </c>
      <c r="J2176" t="s">
        <v>28</v>
      </c>
      <c r="K2176" t="s">
        <v>42</v>
      </c>
      <c r="L2176" t="s">
        <v>39</v>
      </c>
      <c r="M2176" t="s">
        <v>107</v>
      </c>
      <c r="N2176" t="s">
        <v>80</v>
      </c>
      <c r="O2176" t="s">
        <v>20</v>
      </c>
      <c r="P2176">
        <v>1.7</v>
      </c>
      <c r="Q2176">
        <v>800</v>
      </c>
      <c r="R2176">
        <v>76</v>
      </c>
      <c r="S2176" t="s">
        <v>78</v>
      </c>
      <c r="T2176" t="s">
        <v>30</v>
      </c>
      <c r="U2176" t="s">
        <v>3789</v>
      </c>
      <c r="V2176" t="s">
        <v>36</v>
      </c>
      <c r="W2176" t="s">
        <v>82</v>
      </c>
      <c r="X2176">
        <v>4</v>
      </c>
    </row>
    <row r="2177" spans="2:24">
      <c r="B2177" t="s">
        <v>2335</v>
      </c>
      <c r="C2177" t="s">
        <v>160</v>
      </c>
      <c r="D2177" t="s">
        <v>55</v>
      </c>
      <c r="E2177" t="s">
        <v>3549</v>
      </c>
      <c r="F2177" t="s">
        <v>148</v>
      </c>
      <c r="G2177" t="s">
        <v>46</v>
      </c>
      <c r="H2177">
        <v>25</v>
      </c>
      <c r="I2177" t="s">
        <v>3550</v>
      </c>
      <c r="J2177" t="s">
        <v>79</v>
      </c>
      <c r="K2177" t="s">
        <v>42</v>
      </c>
      <c r="L2177" t="s">
        <v>39</v>
      </c>
      <c r="M2177" t="s">
        <v>107</v>
      </c>
      <c r="N2177" t="s">
        <v>80</v>
      </c>
      <c r="O2177" t="s">
        <v>20</v>
      </c>
      <c r="P2177">
        <v>1.7</v>
      </c>
      <c r="Q2177">
        <v>800</v>
      </c>
      <c r="R2177">
        <v>76</v>
      </c>
      <c r="S2177" t="s">
        <v>78</v>
      </c>
      <c r="T2177" t="s">
        <v>30</v>
      </c>
      <c r="U2177" t="s">
        <v>3790</v>
      </c>
      <c r="V2177" t="s">
        <v>36</v>
      </c>
      <c r="W2177" t="s">
        <v>82</v>
      </c>
      <c r="X2177">
        <v>4</v>
      </c>
    </row>
    <row r="2178" spans="2:24">
      <c r="B2178" t="s">
        <v>2336</v>
      </c>
      <c r="C2178" t="s">
        <v>160</v>
      </c>
      <c r="D2178" t="s">
        <v>55</v>
      </c>
      <c r="E2178" t="s">
        <v>3549</v>
      </c>
      <c r="F2178" t="s">
        <v>148</v>
      </c>
      <c r="G2178" t="s">
        <v>46</v>
      </c>
      <c r="H2178">
        <v>25</v>
      </c>
      <c r="I2178" t="s">
        <v>3550</v>
      </c>
      <c r="J2178" t="s">
        <v>30</v>
      </c>
      <c r="K2178" t="s">
        <v>42</v>
      </c>
      <c r="L2178" t="s">
        <v>39</v>
      </c>
      <c r="M2178" t="s">
        <v>107</v>
      </c>
      <c r="N2178" t="s">
        <v>80</v>
      </c>
      <c r="O2178" t="s">
        <v>20</v>
      </c>
      <c r="P2178">
        <v>1.7</v>
      </c>
      <c r="Q2178">
        <v>800</v>
      </c>
      <c r="R2178">
        <v>76</v>
      </c>
      <c r="S2178" t="s">
        <v>78</v>
      </c>
      <c r="T2178" t="s">
        <v>30</v>
      </c>
      <c r="U2178" t="s">
        <v>3791</v>
      </c>
      <c r="V2178" t="s">
        <v>36</v>
      </c>
      <c r="W2178" t="s">
        <v>82</v>
      </c>
      <c r="X2178">
        <v>4</v>
      </c>
    </row>
    <row r="2179" spans="2:24">
      <c r="B2179" t="s">
        <v>2337</v>
      </c>
      <c r="C2179" t="s">
        <v>160</v>
      </c>
      <c r="D2179" t="s">
        <v>41</v>
      </c>
      <c r="E2179" t="s">
        <v>3549</v>
      </c>
      <c r="F2179" t="s">
        <v>148</v>
      </c>
      <c r="G2179" t="s">
        <v>46</v>
      </c>
      <c r="H2179">
        <v>30</v>
      </c>
      <c r="I2179" t="s">
        <v>3550</v>
      </c>
      <c r="J2179" t="s">
        <v>63</v>
      </c>
      <c r="K2179" t="s">
        <v>43</v>
      </c>
      <c r="L2179" t="s">
        <v>39</v>
      </c>
      <c r="M2179" t="s">
        <v>107</v>
      </c>
      <c r="N2179" t="s">
        <v>80</v>
      </c>
      <c r="O2179" t="s">
        <v>20</v>
      </c>
      <c r="P2179">
        <v>2</v>
      </c>
      <c r="Q2179">
        <v>1000</v>
      </c>
      <c r="R2179">
        <v>76</v>
      </c>
      <c r="S2179" t="s">
        <v>78</v>
      </c>
      <c r="T2179" t="s">
        <v>30</v>
      </c>
      <c r="U2179" t="s">
        <v>3792</v>
      </c>
      <c r="V2179" t="s">
        <v>36</v>
      </c>
      <c r="W2179" t="s">
        <v>82</v>
      </c>
      <c r="X2179">
        <v>4</v>
      </c>
    </row>
    <row r="2180" spans="2:24">
      <c r="B2180" t="s">
        <v>2338</v>
      </c>
      <c r="C2180" t="s">
        <v>160</v>
      </c>
      <c r="D2180" t="s">
        <v>41</v>
      </c>
      <c r="E2180" t="s">
        <v>3549</v>
      </c>
      <c r="F2180" t="s">
        <v>148</v>
      </c>
      <c r="G2180" t="s">
        <v>46</v>
      </c>
      <c r="H2180">
        <v>30</v>
      </c>
      <c r="I2180" t="s">
        <v>3550</v>
      </c>
      <c r="J2180" t="s">
        <v>28</v>
      </c>
      <c r="K2180" t="s">
        <v>43</v>
      </c>
      <c r="L2180" t="s">
        <v>39</v>
      </c>
      <c r="M2180" t="s">
        <v>107</v>
      </c>
      <c r="N2180" t="s">
        <v>80</v>
      </c>
      <c r="O2180" t="s">
        <v>20</v>
      </c>
      <c r="P2180">
        <v>2</v>
      </c>
      <c r="Q2180">
        <v>1000</v>
      </c>
      <c r="R2180">
        <v>76</v>
      </c>
      <c r="S2180" t="s">
        <v>78</v>
      </c>
      <c r="T2180" t="s">
        <v>30</v>
      </c>
      <c r="U2180" t="s">
        <v>3793</v>
      </c>
      <c r="V2180" t="s">
        <v>36</v>
      </c>
      <c r="W2180" t="s">
        <v>82</v>
      </c>
      <c r="X2180">
        <v>4</v>
      </c>
    </row>
    <row r="2181" spans="2:24">
      <c r="B2181" t="s">
        <v>2339</v>
      </c>
      <c r="C2181" t="s">
        <v>160</v>
      </c>
      <c r="D2181" t="s">
        <v>41</v>
      </c>
      <c r="E2181" t="s">
        <v>3549</v>
      </c>
      <c r="F2181" t="s">
        <v>148</v>
      </c>
      <c r="G2181" t="s">
        <v>46</v>
      </c>
      <c r="H2181">
        <v>30</v>
      </c>
      <c r="I2181" t="s">
        <v>3550</v>
      </c>
      <c r="J2181" t="s">
        <v>79</v>
      </c>
      <c r="K2181" t="s">
        <v>43</v>
      </c>
      <c r="L2181" t="s">
        <v>39</v>
      </c>
      <c r="M2181" t="s">
        <v>107</v>
      </c>
      <c r="N2181" t="s">
        <v>80</v>
      </c>
      <c r="O2181" t="s">
        <v>20</v>
      </c>
      <c r="P2181">
        <v>2</v>
      </c>
      <c r="Q2181">
        <v>1000</v>
      </c>
      <c r="R2181">
        <v>76</v>
      </c>
      <c r="S2181" t="s">
        <v>78</v>
      </c>
      <c r="T2181" t="s">
        <v>30</v>
      </c>
      <c r="U2181" t="s">
        <v>3794</v>
      </c>
      <c r="V2181" t="s">
        <v>36</v>
      </c>
      <c r="W2181" t="s">
        <v>82</v>
      </c>
      <c r="X2181">
        <v>4</v>
      </c>
    </row>
    <row r="2182" spans="2:24">
      <c r="B2182" t="s">
        <v>2340</v>
      </c>
      <c r="C2182" t="s">
        <v>160</v>
      </c>
      <c r="D2182" t="s">
        <v>41</v>
      </c>
      <c r="E2182" t="s">
        <v>3549</v>
      </c>
      <c r="F2182" t="s">
        <v>148</v>
      </c>
      <c r="G2182" t="s">
        <v>46</v>
      </c>
      <c r="H2182">
        <v>30</v>
      </c>
      <c r="I2182" t="s">
        <v>3550</v>
      </c>
      <c r="J2182" t="s">
        <v>30</v>
      </c>
      <c r="K2182" t="s">
        <v>43</v>
      </c>
      <c r="L2182" t="s">
        <v>39</v>
      </c>
      <c r="M2182" t="s">
        <v>107</v>
      </c>
      <c r="N2182" t="s">
        <v>80</v>
      </c>
      <c r="O2182" t="s">
        <v>20</v>
      </c>
      <c r="P2182">
        <v>2</v>
      </c>
      <c r="Q2182">
        <v>1000</v>
      </c>
      <c r="R2182">
        <v>76</v>
      </c>
      <c r="S2182" t="s">
        <v>78</v>
      </c>
      <c r="T2182" t="s">
        <v>30</v>
      </c>
      <c r="U2182" t="s">
        <v>3795</v>
      </c>
      <c r="V2182" t="s">
        <v>36</v>
      </c>
      <c r="W2182" t="s">
        <v>82</v>
      </c>
      <c r="X2182">
        <v>4</v>
      </c>
    </row>
    <row r="2183" spans="2:24">
      <c r="B2183" t="s">
        <v>2341</v>
      </c>
      <c r="C2183" t="s">
        <v>160</v>
      </c>
      <c r="D2183" t="s">
        <v>55</v>
      </c>
      <c r="E2183" t="s">
        <v>3549</v>
      </c>
      <c r="F2183" t="s">
        <v>148</v>
      </c>
      <c r="G2183" t="s">
        <v>46</v>
      </c>
      <c r="H2183">
        <v>31</v>
      </c>
      <c r="I2183" t="s">
        <v>3550</v>
      </c>
      <c r="J2183" t="s">
        <v>63</v>
      </c>
      <c r="K2183" t="s">
        <v>42</v>
      </c>
      <c r="L2183" t="s">
        <v>39</v>
      </c>
      <c r="M2183" t="s">
        <v>107</v>
      </c>
      <c r="N2183" t="s">
        <v>80</v>
      </c>
      <c r="O2183" t="s">
        <v>20</v>
      </c>
      <c r="P2183">
        <v>2.2000000000000002</v>
      </c>
      <c r="Q2183">
        <v>1000</v>
      </c>
      <c r="R2183">
        <v>79</v>
      </c>
      <c r="S2183" t="s">
        <v>78</v>
      </c>
      <c r="T2183" t="s">
        <v>30</v>
      </c>
      <c r="U2183" t="s">
        <v>3796</v>
      </c>
      <c r="V2183" t="s">
        <v>36</v>
      </c>
      <c r="W2183" t="s">
        <v>82</v>
      </c>
      <c r="X2183">
        <v>4</v>
      </c>
    </row>
    <row r="2184" spans="2:24">
      <c r="B2184" t="s">
        <v>2342</v>
      </c>
      <c r="C2184" t="s">
        <v>160</v>
      </c>
      <c r="D2184" t="s">
        <v>55</v>
      </c>
      <c r="E2184" t="s">
        <v>3549</v>
      </c>
      <c r="F2184" t="s">
        <v>148</v>
      </c>
      <c r="G2184" t="s">
        <v>46</v>
      </c>
      <c r="H2184">
        <v>31</v>
      </c>
      <c r="I2184" t="s">
        <v>3550</v>
      </c>
      <c r="J2184" t="s">
        <v>28</v>
      </c>
      <c r="K2184" t="s">
        <v>42</v>
      </c>
      <c r="L2184" t="s">
        <v>39</v>
      </c>
      <c r="M2184" t="s">
        <v>107</v>
      </c>
      <c r="N2184" t="s">
        <v>80</v>
      </c>
      <c r="O2184" t="s">
        <v>20</v>
      </c>
      <c r="P2184">
        <v>2.2000000000000002</v>
      </c>
      <c r="Q2184">
        <v>1000</v>
      </c>
      <c r="R2184">
        <v>79</v>
      </c>
      <c r="S2184" t="s">
        <v>78</v>
      </c>
      <c r="T2184" t="s">
        <v>30</v>
      </c>
      <c r="U2184" t="s">
        <v>3797</v>
      </c>
      <c r="V2184" t="s">
        <v>36</v>
      </c>
      <c r="W2184" t="s">
        <v>82</v>
      </c>
      <c r="X2184">
        <v>4</v>
      </c>
    </row>
    <row r="2185" spans="2:24">
      <c r="B2185" t="s">
        <v>2343</v>
      </c>
      <c r="C2185" t="s">
        <v>160</v>
      </c>
      <c r="D2185" t="s">
        <v>55</v>
      </c>
      <c r="E2185" t="s">
        <v>3549</v>
      </c>
      <c r="F2185" t="s">
        <v>148</v>
      </c>
      <c r="G2185" t="s">
        <v>46</v>
      </c>
      <c r="H2185">
        <v>31</v>
      </c>
      <c r="I2185" t="s">
        <v>3550</v>
      </c>
      <c r="J2185" t="s">
        <v>79</v>
      </c>
      <c r="K2185" t="s">
        <v>42</v>
      </c>
      <c r="L2185" t="s">
        <v>39</v>
      </c>
      <c r="M2185" t="s">
        <v>107</v>
      </c>
      <c r="N2185" t="s">
        <v>80</v>
      </c>
      <c r="O2185" t="s">
        <v>20</v>
      </c>
      <c r="P2185">
        <v>2.2000000000000002</v>
      </c>
      <c r="Q2185">
        <v>1000</v>
      </c>
      <c r="R2185">
        <v>79</v>
      </c>
      <c r="S2185" t="s">
        <v>78</v>
      </c>
      <c r="T2185" t="s">
        <v>30</v>
      </c>
      <c r="U2185" t="s">
        <v>3798</v>
      </c>
      <c r="V2185" t="s">
        <v>36</v>
      </c>
      <c r="W2185" t="s">
        <v>82</v>
      </c>
      <c r="X2185">
        <v>4</v>
      </c>
    </row>
    <row r="2186" spans="2:24">
      <c r="B2186" t="s">
        <v>2344</v>
      </c>
      <c r="C2186" t="s">
        <v>160</v>
      </c>
      <c r="D2186" t="s">
        <v>55</v>
      </c>
      <c r="E2186" t="s">
        <v>3549</v>
      </c>
      <c r="F2186" t="s">
        <v>148</v>
      </c>
      <c r="G2186" t="s">
        <v>46</v>
      </c>
      <c r="H2186">
        <v>31</v>
      </c>
      <c r="I2186" t="s">
        <v>3550</v>
      </c>
      <c r="J2186" t="s">
        <v>30</v>
      </c>
      <c r="K2186" t="s">
        <v>42</v>
      </c>
      <c r="L2186" t="s">
        <v>39</v>
      </c>
      <c r="M2186" t="s">
        <v>107</v>
      </c>
      <c r="N2186" t="s">
        <v>80</v>
      </c>
      <c r="O2186" t="s">
        <v>20</v>
      </c>
      <c r="P2186">
        <v>2.2000000000000002</v>
      </c>
      <c r="Q2186">
        <v>1000</v>
      </c>
      <c r="R2186">
        <v>79</v>
      </c>
      <c r="S2186" t="s">
        <v>78</v>
      </c>
      <c r="T2186" t="s">
        <v>30</v>
      </c>
      <c r="U2186" t="s">
        <v>3799</v>
      </c>
      <c r="V2186" t="s">
        <v>36</v>
      </c>
      <c r="W2186" t="s">
        <v>82</v>
      </c>
      <c r="X2186">
        <v>4</v>
      </c>
    </row>
    <row r="2187" spans="2:24">
      <c r="B2187" t="s">
        <v>2345</v>
      </c>
      <c r="C2187" t="s">
        <v>160</v>
      </c>
      <c r="D2187" t="s">
        <v>41</v>
      </c>
      <c r="E2187" t="s">
        <v>3549</v>
      </c>
      <c r="F2187" t="s">
        <v>148</v>
      </c>
      <c r="G2187" t="s">
        <v>46</v>
      </c>
      <c r="H2187">
        <v>36</v>
      </c>
      <c r="I2187" t="s">
        <v>3550</v>
      </c>
      <c r="J2187" t="s">
        <v>63</v>
      </c>
      <c r="K2187" t="s">
        <v>43</v>
      </c>
      <c r="L2187" t="s">
        <v>39</v>
      </c>
      <c r="M2187" t="s">
        <v>107</v>
      </c>
      <c r="N2187" t="s">
        <v>80</v>
      </c>
      <c r="O2187" t="s">
        <v>20</v>
      </c>
      <c r="P2187">
        <v>2</v>
      </c>
      <c r="Q2187">
        <v>1200</v>
      </c>
      <c r="R2187">
        <v>76</v>
      </c>
      <c r="S2187" t="s">
        <v>78</v>
      </c>
      <c r="T2187" t="s">
        <v>30</v>
      </c>
      <c r="U2187" t="s">
        <v>3800</v>
      </c>
      <c r="V2187" t="s">
        <v>36</v>
      </c>
      <c r="W2187" t="s">
        <v>82</v>
      </c>
      <c r="X2187">
        <v>4</v>
      </c>
    </row>
    <row r="2188" spans="2:24">
      <c r="B2188" t="s">
        <v>2346</v>
      </c>
      <c r="C2188" t="s">
        <v>160</v>
      </c>
      <c r="D2188" t="s">
        <v>41</v>
      </c>
      <c r="E2188" t="s">
        <v>3549</v>
      </c>
      <c r="F2188" t="s">
        <v>148</v>
      </c>
      <c r="G2188" t="s">
        <v>46</v>
      </c>
      <c r="H2188">
        <v>36</v>
      </c>
      <c r="I2188" t="s">
        <v>3550</v>
      </c>
      <c r="J2188" t="s">
        <v>28</v>
      </c>
      <c r="K2188" t="s">
        <v>43</v>
      </c>
      <c r="L2188" t="s">
        <v>39</v>
      </c>
      <c r="M2188" t="s">
        <v>107</v>
      </c>
      <c r="N2188" t="s">
        <v>80</v>
      </c>
      <c r="O2188" t="s">
        <v>20</v>
      </c>
      <c r="P2188">
        <v>2</v>
      </c>
      <c r="Q2188">
        <v>1200</v>
      </c>
      <c r="R2188">
        <v>76</v>
      </c>
      <c r="S2188" t="s">
        <v>78</v>
      </c>
      <c r="T2188" t="s">
        <v>30</v>
      </c>
      <c r="U2188" t="s">
        <v>3801</v>
      </c>
      <c r="V2188" t="s">
        <v>36</v>
      </c>
      <c r="W2188" t="s">
        <v>82</v>
      </c>
      <c r="X2188">
        <v>4</v>
      </c>
    </row>
    <row r="2189" spans="2:24">
      <c r="B2189" t="s">
        <v>2347</v>
      </c>
      <c r="C2189" t="s">
        <v>160</v>
      </c>
      <c r="D2189" t="s">
        <v>41</v>
      </c>
      <c r="E2189" t="s">
        <v>3549</v>
      </c>
      <c r="F2189" t="s">
        <v>148</v>
      </c>
      <c r="G2189" t="s">
        <v>46</v>
      </c>
      <c r="H2189">
        <v>36</v>
      </c>
      <c r="I2189" t="s">
        <v>3550</v>
      </c>
      <c r="J2189" t="s">
        <v>79</v>
      </c>
      <c r="K2189" t="s">
        <v>43</v>
      </c>
      <c r="L2189" t="s">
        <v>39</v>
      </c>
      <c r="M2189" t="s">
        <v>107</v>
      </c>
      <c r="N2189" t="s">
        <v>80</v>
      </c>
      <c r="O2189" t="s">
        <v>20</v>
      </c>
      <c r="P2189">
        <v>2</v>
      </c>
      <c r="Q2189">
        <v>1200</v>
      </c>
      <c r="R2189">
        <v>76</v>
      </c>
      <c r="S2189" t="s">
        <v>78</v>
      </c>
      <c r="T2189" t="s">
        <v>30</v>
      </c>
      <c r="U2189" t="s">
        <v>3802</v>
      </c>
      <c r="V2189" t="s">
        <v>36</v>
      </c>
      <c r="W2189" t="s">
        <v>82</v>
      </c>
      <c r="X2189">
        <v>4</v>
      </c>
    </row>
    <row r="2190" spans="2:24">
      <c r="B2190" t="s">
        <v>2348</v>
      </c>
      <c r="C2190" t="s">
        <v>160</v>
      </c>
      <c r="D2190" t="s">
        <v>41</v>
      </c>
      <c r="E2190" t="s">
        <v>3549</v>
      </c>
      <c r="F2190" t="s">
        <v>148</v>
      </c>
      <c r="G2190" t="s">
        <v>46</v>
      </c>
      <c r="H2190">
        <v>36</v>
      </c>
      <c r="I2190" t="s">
        <v>3550</v>
      </c>
      <c r="J2190" t="s">
        <v>30</v>
      </c>
      <c r="K2190" t="s">
        <v>43</v>
      </c>
      <c r="L2190" t="s">
        <v>39</v>
      </c>
      <c r="M2190" t="s">
        <v>107</v>
      </c>
      <c r="N2190" t="s">
        <v>80</v>
      </c>
      <c r="O2190" t="s">
        <v>20</v>
      </c>
      <c r="P2190">
        <v>2</v>
      </c>
      <c r="Q2190">
        <v>1200</v>
      </c>
      <c r="R2190">
        <v>76</v>
      </c>
      <c r="S2190" t="s">
        <v>78</v>
      </c>
      <c r="T2190" t="s">
        <v>30</v>
      </c>
      <c r="U2190" t="s">
        <v>3803</v>
      </c>
      <c r="V2190" t="s">
        <v>36</v>
      </c>
      <c r="W2190" t="s">
        <v>82</v>
      </c>
      <c r="X2190">
        <v>4</v>
      </c>
    </row>
    <row r="2191" spans="2:24">
      <c r="B2191" t="s">
        <v>2349</v>
      </c>
      <c r="C2191" t="s">
        <v>160</v>
      </c>
      <c r="D2191" t="s">
        <v>55</v>
      </c>
      <c r="E2191" t="s">
        <v>3549</v>
      </c>
      <c r="F2191" t="s">
        <v>148</v>
      </c>
      <c r="G2191" t="s">
        <v>46</v>
      </c>
      <c r="H2191">
        <v>37</v>
      </c>
      <c r="I2191" t="s">
        <v>3550</v>
      </c>
      <c r="J2191" t="s">
        <v>63</v>
      </c>
      <c r="K2191" t="s">
        <v>42</v>
      </c>
      <c r="L2191" t="s">
        <v>39</v>
      </c>
      <c r="M2191" t="s">
        <v>107</v>
      </c>
      <c r="N2191" t="s">
        <v>80</v>
      </c>
      <c r="O2191" t="s">
        <v>35</v>
      </c>
      <c r="P2191">
        <v>2.9</v>
      </c>
      <c r="Q2191">
        <v>1200</v>
      </c>
      <c r="R2191">
        <v>79</v>
      </c>
      <c r="S2191" t="s">
        <v>78</v>
      </c>
      <c r="T2191" t="s">
        <v>30</v>
      </c>
      <c r="U2191" t="s">
        <v>3804</v>
      </c>
      <c r="V2191" t="s">
        <v>36</v>
      </c>
      <c r="W2191" t="s">
        <v>82</v>
      </c>
      <c r="X2191">
        <v>4</v>
      </c>
    </row>
    <row r="2192" spans="2:24">
      <c r="B2192" t="s">
        <v>2350</v>
      </c>
      <c r="C2192" t="s">
        <v>160</v>
      </c>
      <c r="D2192" t="s">
        <v>55</v>
      </c>
      <c r="E2192" t="s">
        <v>3549</v>
      </c>
      <c r="F2192" t="s">
        <v>148</v>
      </c>
      <c r="G2192" t="s">
        <v>46</v>
      </c>
      <c r="H2192">
        <v>37</v>
      </c>
      <c r="I2192" t="s">
        <v>3550</v>
      </c>
      <c r="J2192" t="s">
        <v>28</v>
      </c>
      <c r="K2192" t="s">
        <v>42</v>
      </c>
      <c r="L2192" t="s">
        <v>39</v>
      </c>
      <c r="M2192" t="s">
        <v>107</v>
      </c>
      <c r="N2192" t="s">
        <v>80</v>
      </c>
      <c r="O2192" t="s">
        <v>35</v>
      </c>
      <c r="P2192">
        <v>2.9</v>
      </c>
      <c r="Q2192">
        <v>1200</v>
      </c>
      <c r="R2192">
        <v>79</v>
      </c>
      <c r="S2192" t="s">
        <v>78</v>
      </c>
      <c r="T2192" t="s">
        <v>30</v>
      </c>
      <c r="U2192" t="s">
        <v>3805</v>
      </c>
      <c r="V2192" t="s">
        <v>36</v>
      </c>
      <c r="W2192" t="s">
        <v>82</v>
      </c>
      <c r="X2192">
        <v>4</v>
      </c>
    </row>
    <row r="2193" spans="2:24">
      <c r="B2193" t="s">
        <v>2351</v>
      </c>
      <c r="C2193" t="s">
        <v>160</v>
      </c>
      <c r="D2193" t="s">
        <v>55</v>
      </c>
      <c r="E2193" t="s">
        <v>3549</v>
      </c>
      <c r="F2193" t="s">
        <v>148</v>
      </c>
      <c r="G2193" t="s">
        <v>46</v>
      </c>
      <c r="H2193">
        <v>37</v>
      </c>
      <c r="I2193" t="s">
        <v>3550</v>
      </c>
      <c r="J2193" t="s">
        <v>79</v>
      </c>
      <c r="K2193" t="s">
        <v>42</v>
      </c>
      <c r="L2193" t="s">
        <v>39</v>
      </c>
      <c r="M2193" t="s">
        <v>107</v>
      </c>
      <c r="N2193" t="s">
        <v>80</v>
      </c>
      <c r="O2193" t="s">
        <v>35</v>
      </c>
      <c r="P2193">
        <v>2.9</v>
      </c>
      <c r="Q2193">
        <v>1200</v>
      </c>
      <c r="R2193">
        <v>79</v>
      </c>
      <c r="S2193" t="s">
        <v>78</v>
      </c>
      <c r="T2193" t="s">
        <v>30</v>
      </c>
      <c r="U2193" t="s">
        <v>3806</v>
      </c>
      <c r="V2193" t="s">
        <v>36</v>
      </c>
      <c r="W2193" t="s">
        <v>82</v>
      </c>
      <c r="X2193">
        <v>4</v>
      </c>
    </row>
    <row r="2194" spans="2:24">
      <c r="B2194" t="s">
        <v>2352</v>
      </c>
      <c r="C2194" t="s">
        <v>160</v>
      </c>
      <c r="D2194" t="s">
        <v>55</v>
      </c>
      <c r="E2194" t="s">
        <v>3549</v>
      </c>
      <c r="F2194" t="s">
        <v>148</v>
      </c>
      <c r="G2194" t="s">
        <v>46</v>
      </c>
      <c r="H2194">
        <v>37</v>
      </c>
      <c r="I2194" t="s">
        <v>3550</v>
      </c>
      <c r="J2194" t="s">
        <v>30</v>
      </c>
      <c r="K2194" t="s">
        <v>42</v>
      </c>
      <c r="L2194" t="s">
        <v>39</v>
      </c>
      <c r="M2194" t="s">
        <v>107</v>
      </c>
      <c r="N2194" t="s">
        <v>80</v>
      </c>
      <c r="O2194" t="s">
        <v>35</v>
      </c>
      <c r="P2194">
        <v>2.9</v>
      </c>
      <c r="Q2194">
        <v>1200</v>
      </c>
      <c r="R2194">
        <v>79</v>
      </c>
      <c r="S2194" t="s">
        <v>78</v>
      </c>
      <c r="T2194" t="s">
        <v>30</v>
      </c>
      <c r="U2194" t="s">
        <v>3807</v>
      </c>
      <c r="V2194" t="s">
        <v>36</v>
      </c>
      <c r="W2194" t="s">
        <v>82</v>
      </c>
      <c r="X2194">
        <v>4</v>
      </c>
    </row>
    <row r="2195" spans="2:24">
      <c r="B2195" t="s">
        <v>2353</v>
      </c>
      <c r="C2195" t="s">
        <v>160</v>
      </c>
      <c r="D2195" t="s">
        <v>41</v>
      </c>
      <c r="E2195" t="s">
        <v>3549</v>
      </c>
      <c r="F2195" t="s">
        <v>148</v>
      </c>
      <c r="G2195" t="s">
        <v>47</v>
      </c>
      <c r="H2195">
        <v>18</v>
      </c>
      <c r="I2195" t="s">
        <v>3550</v>
      </c>
      <c r="J2195" t="s">
        <v>63</v>
      </c>
      <c r="K2195" t="s">
        <v>43</v>
      </c>
      <c r="L2195" t="s">
        <v>39</v>
      </c>
      <c r="M2195" t="s">
        <v>107</v>
      </c>
      <c r="N2195" t="s">
        <v>81</v>
      </c>
      <c r="O2195" t="s">
        <v>3552</v>
      </c>
      <c r="P2195">
        <v>1.7</v>
      </c>
      <c r="Q2195">
        <v>600</v>
      </c>
      <c r="R2195">
        <v>73</v>
      </c>
      <c r="S2195" t="s">
        <v>78</v>
      </c>
      <c r="T2195" t="s">
        <v>30</v>
      </c>
      <c r="U2195" t="s">
        <v>3808</v>
      </c>
      <c r="V2195" t="s">
        <v>36</v>
      </c>
      <c r="W2195" t="s">
        <v>82</v>
      </c>
      <c r="X2195">
        <v>4</v>
      </c>
    </row>
    <row r="2196" spans="2:24">
      <c r="B2196" t="s">
        <v>2354</v>
      </c>
      <c r="C2196" t="s">
        <v>160</v>
      </c>
      <c r="D2196" t="s">
        <v>41</v>
      </c>
      <c r="E2196" t="s">
        <v>3549</v>
      </c>
      <c r="F2196" t="s">
        <v>148</v>
      </c>
      <c r="G2196" t="s">
        <v>47</v>
      </c>
      <c r="H2196">
        <v>18</v>
      </c>
      <c r="I2196" t="s">
        <v>3550</v>
      </c>
      <c r="J2196" t="s">
        <v>28</v>
      </c>
      <c r="K2196" t="s">
        <v>43</v>
      </c>
      <c r="L2196" t="s">
        <v>39</v>
      </c>
      <c r="M2196" t="s">
        <v>107</v>
      </c>
      <c r="N2196" t="s">
        <v>81</v>
      </c>
      <c r="O2196" t="s">
        <v>3552</v>
      </c>
      <c r="P2196">
        <v>1.7</v>
      </c>
      <c r="Q2196">
        <v>600</v>
      </c>
      <c r="R2196">
        <v>73</v>
      </c>
      <c r="S2196" t="s">
        <v>78</v>
      </c>
      <c r="T2196" t="s">
        <v>30</v>
      </c>
      <c r="U2196" t="s">
        <v>3809</v>
      </c>
      <c r="V2196" t="s">
        <v>36</v>
      </c>
      <c r="W2196" t="s">
        <v>82</v>
      </c>
      <c r="X2196">
        <v>4</v>
      </c>
    </row>
    <row r="2197" spans="2:24">
      <c r="B2197" t="s">
        <v>2355</v>
      </c>
      <c r="C2197" t="s">
        <v>160</v>
      </c>
      <c r="D2197" t="s">
        <v>41</v>
      </c>
      <c r="E2197" t="s">
        <v>3549</v>
      </c>
      <c r="F2197" t="s">
        <v>148</v>
      </c>
      <c r="G2197" t="s">
        <v>47</v>
      </c>
      <c r="H2197">
        <v>18</v>
      </c>
      <c r="I2197" t="s">
        <v>3550</v>
      </c>
      <c r="J2197" t="s">
        <v>79</v>
      </c>
      <c r="K2197" t="s">
        <v>43</v>
      </c>
      <c r="L2197" t="s">
        <v>39</v>
      </c>
      <c r="M2197" t="s">
        <v>107</v>
      </c>
      <c r="N2197" t="s">
        <v>81</v>
      </c>
      <c r="O2197" t="s">
        <v>3552</v>
      </c>
      <c r="P2197">
        <v>1.7</v>
      </c>
      <c r="Q2197">
        <v>600</v>
      </c>
      <c r="R2197">
        <v>73</v>
      </c>
      <c r="S2197" t="s">
        <v>78</v>
      </c>
      <c r="T2197" t="s">
        <v>30</v>
      </c>
      <c r="U2197" t="s">
        <v>3810</v>
      </c>
      <c r="V2197" t="s">
        <v>36</v>
      </c>
      <c r="W2197" t="s">
        <v>82</v>
      </c>
      <c r="X2197">
        <v>4</v>
      </c>
    </row>
    <row r="2198" spans="2:24">
      <c r="B2198" t="s">
        <v>2356</v>
      </c>
      <c r="C2198" t="s">
        <v>160</v>
      </c>
      <c r="D2198" t="s">
        <v>41</v>
      </c>
      <c r="E2198" t="s">
        <v>3549</v>
      </c>
      <c r="F2198" t="s">
        <v>148</v>
      </c>
      <c r="G2198" t="s">
        <v>47</v>
      </c>
      <c r="H2198">
        <v>18</v>
      </c>
      <c r="I2198" t="s">
        <v>3550</v>
      </c>
      <c r="J2198" t="s">
        <v>30</v>
      </c>
      <c r="K2198" t="s">
        <v>43</v>
      </c>
      <c r="L2198" t="s">
        <v>39</v>
      </c>
      <c r="M2198" t="s">
        <v>107</v>
      </c>
      <c r="N2198" t="s">
        <v>81</v>
      </c>
      <c r="O2198" t="s">
        <v>3552</v>
      </c>
      <c r="P2198">
        <v>1.7</v>
      </c>
      <c r="Q2198">
        <v>600</v>
      </c>
      <c r="R2198">
        <v>73</v>
      </c>
      <c r="S2198" t="s">
        <v>78</v>
      </c>
      <c r="T2198" t="s">
        <v>30</v>
      </c>
      <c r="U2198" t="s">
        <v>3811</v>
      </c>
      <c r="V2198" t="s">
        <v>36</v>
      </c>
      <c r="W2198" t="s">
        <v>82</v>
      </c>
      <c r="X2198">
        <v>4</v>
      </c>
    </row>
    <row r="2199" spans="2:24">
      <c r="B2199" t="s">
        <v>2357</v>
      </c>
      <c r="C2199" t="s">
        <v>160</v>
      </c>
      <c r="D2199" t="s">
        <v>55</v>
      </c>
      <c r="E2199" t="s">
        <v>3549</v>
      </c>
      <c r="F2199" t="s">
        <v>148</v>
      </c>
      <c r="G2199" t="s">
        <v>47</v>
      </c>
      <c r="H2199">
        <v>19</v>
      </c>
      <c r="I2199" t="s">
        <v>3550</v>
      </c>
      <c r="J2199" t="s">
        <v>63</v>
      </c>
      <c r="K2199" t="s">
        <v>42</v>
      </c>
      <c r="L2199" t="s">
        <v>39</v>
      </c>
      <c r="M2199" t="s">
        <v>107</v>
      </c>
      <c r="N2199" t="s">
        <v>81</v>
      </c>
      <c r="O2199" t="s">
        <v>20</v>
      </c>
      <c r="P2199">
        <v>0.8</v>
      </c>
      <c r="Q2199">
        <v>600</v>
      </c>
      <c r="R2199">
        <v>76</v>
      </c>
      <c r="S2199" t="s">
        <v>78</v>
      </c>
      <c r="T2199" t="s">
        <v>30</v>
      </c>
      <c r="U2199" t="s">
        <v>3812</v>
      </c>
      <c r="V2199" t="s">
        <v>36</v>
      </c>
      <c r="W2199" t="s">
        <v>82</v>
      </c>
      <c r="X2199">
        <v>4</v>
      </c>
    </row>
    <row r="2200" spans="2:24">
      <c r="B2200" t="s">
        <v>2358</v>
      </c>
      <c r="C2200" t="s">
        <v>160</v>
      </c>
      <c r="D2200" t="s">
        <v>55</v>
      </c>
      <c r="E2200" t="s">
        <v>3549</v>
      </c>
      <c r="F2200" t="s">
        <v>148</v>
      </c>
      <c r="G2200" t="s">
        <v>47</v>
      </c>
      <c r="H2200">
        <v>19</v>
      </c>
      <c r="I2200" t="s">
        <v>3550</v>
      </c>
      <c r="J2200" t="s">
        <v>28</v>
      </c>
      <c r="K2200" t="s">
        <v>42</v>
      </c>
      <c r="L2200" t="s">
        <v>39</v>
      </c>
      <c r="M2200" t="s">
        <v>107</v>
      </c>
      <c r="N2200" t="s">
        <v>81</v>
      </c>
      <c r="O2200" t="s">
        <v>20</v>
      </c>
      <c r="P2200">
        <v>0.8</v>
      </c>
      <c r="Q2200">
        <v>600</v>
      </c>
      <c r="R2200">
        <v>76</v>
      </c>
      <c r="S2200" t="s">
        <v>78</v>
      </c>
      <c r="T2200" t="s">
        <v>30</v>
      </c>
      <c r="U2200" t="s">
        <v>3813</v>
      </c>
      <c r="V2200" t="s">
        <v>36</v>
      </c>
      <c r="W2200" t="s">
        <v>82</v>
      </c>
      <c r="X2200">
        <v>4</v>
      </c>
    </row>
    <row r="2201" spans="2:24">
      <c r="B2201" t="s">
        <v>2359</v>
      </c>
      <c r="C2201" t="s">
        <v>160</v>
      </c>
      <c r="D2201" t="s">
        <v>55</v>
      </c>
      <c r="E2201" t="s">
        <v>3549</v>
      </c>
      <c r="F2201" t="s">
        <v>148</v>
      </c>
      <c r="G2201" t="s">
        <v>47</v>
      </c>
      <c r="H2201">
        <v>19</v>
      </c>
      <c r="I2201" t="s">
        <v>3550</v>
      </c>
      <c r="J2201" t="s">
        <v>79</v>
      </c>
      <c r="K2201" t="s">
        <v>42</v>
      </c>
      <c r="L2201" t="s">
        <v>39</v>
      </c>
      <c r="M2201" t="s">
        <v>107</v>
      </c>
      <c r="N2201" t="s">
        <v>81</v>
      </c>
      <c r="O2201" t="s">
        <v>20</v>
      </c>
      <c r="P2201">
        <v>0.8</v>
      </c>
      <c r="Q2201">
        <v>600</v>
      </c>
      <c r="R2201">
        <v>76</v>
      </c>
      <c r="S2201" t="s">
        <v>78</v>
      </c>
      <c r="T2201" t="s">
        <v>30</v>
      </c>
      <c r="U2201" t="s">
        <v>3814</v>
      </c>
      <c r="V2201" t="s">
        <v>36</v>
      </c>
      <c r="W2201" t="s">
        <v>82</v>
      </c>
      <c r="X2201">
        <v>4</v>
      </c>
    </row>
    <row r="2202" spans="2:24">
      <c r="B2202" t="s">
        <v>2360</v>
      </c>
      <c r="C2202" t="s">
        <v>160</v>
      </c>
      <c r="D2202" t="s">
        <v>55</v>
      </c>
      <c r="E2202" t="s">
        <v>3549</v>
      </c>
      <c r="F2202" t="s">
        <v>148</v>
      </c>
      <c r="G2202" t="s">
        <v>47</v>
      </c>
      <c r="H2202">
        <v>19</v>
      </c>
      <c r="I2202" t="s">
        <v>3550</v>
      </c>
      <c r="J2202" t="s">
        <v>30</v>
      </c>
      <c r="K2202" t="s">
        <v>42</v>
      </c>
      <c r="L2202" t="s">
        <v>39</v>
      </c>
      <c r="M2202" t="s">
        <v>107</v>
      </c>
      <c r="N2202" t="s">
        <v>81</v>
      </c>
      <c r="O2202" t="s">
        <v>20</v>
      </c>
      <c r="P2202">
        <v>0.8</v>
      </c>
      <c r="Q2202">
        <v>600</v>
      </c>
      <c r="R2202">
        <v>76</v>
      </c>
      <c r="S2202" t="s">
        <v>78</v>
      </c>
      <c r="T2202" t="s">
        <v>30</v>
      </c>
      <c r="U2202" t="s">
        <v>3815</v>
      </c>
      <c r="V2202" t="s">
        <v>36</v>
      </c>
      <c r="W2202" t="s">
        <v>82</v>
      </c>
      <c r="X2202">
        <v>4</v>
      </c>
    </row>
    <row r="2203" spans="2:24">
      <c r="B2203" t="s">
        <v>2361</v>
      </c>
      <c r="C2203" t="s">
        <v>160</v>
      </c>
      <c r="D2203" t="s">
        <v>41</v>
      </c>
      <c r="E2203" t="s">
        <v>3549</v>
      </c>
      <c r="F2203" t="s">
        <v>148</v>
      </c>
      <c r="G2203" t="s">
        <v>47</v>
      </c>
      <c r="H2203">
        <v>24</v>
      </c>
      <c r="I2203" t="s">
        <v>3550</v>
      </c>
      <c r="J2203" t="s">
        <v>63</v>
      </c>
      <c r="K2203" t="s">
        <v>43</v>
      </c>
      <c r="L2203" t="s">
        <v>39</v>
      </c>
      <c r="M2203" t="s">
        <v>107</v>
      </c>
      <c r="N2203" t="s">
        <v>81</v>
      </c>
      <c r="O2203" t="s">
        <v>3552</v>
      </c>
      <c r="P2203">
        <v>1.7</v>
      </c>
      <c r="Q2203">
        <v>800</v>
      </c>
      <c r="R2203">
        <v>73</v>
      </c>
      <c r="S2203" t="s">
        <v>78</v>
      </c>
      <c r="T2203" t="s">
        <v>30</v>
      </c>
      <c r="U2203" t="s">
        <v>3816</v>
      </c>
      <c r="V2203" t="s">
        <v>36</v>
      </c>
      <c r="W2203" t="s">
        <v>82</v>
      </c>
      <c r="X2203">
        <v>4</v>
      </c>
    </row>
    <row r="2204" spans="2:24">
      <c r="B2204" t="s">
        <v>2362</v>
      </c>
      <c r="C2204" t="s">
        <v>160</v>
      </c>
      <c r="D2204" t="s">
        <v>41</v>
      </c>
      <c r="E2204" t="s">
        <v>3549</v>
      </c>
      <c r="F2204" t="s">
        <v>148</v>
      </c>
      <c r="G2204" t="s">
        <v>47</v>
      </c>
      <c r="H2204">
        <v>24</v>
      </c>
      <c r="I2204" t="s">
        <v>3550</v>
      </c>
      <c r="J2204" t="s">
        <v>28</v>
      </c>
      <c r="K2204" t="s">
        <v>43</v>
      </c>
      <c r="L2204" t="s">
        <v>39</v>
      </c>
      <c r="M2204" t="s">
        <v>107</v>
      </c>
      <c r="N2204" t="s">
        <v>81</v>
      </c>
      <c r="O2204" t="s">
        <v>3552</v>
      </c>
      <c r="P2204">
        <v>1.7</v>
      </c>
      <c r="Q2204">
        <v>800</v>
      </c>
      <c r="R2204">
        <v>73</v>
      </c>
      <c r="S2204" t="s">
        <v>78</v>
      </c>
      <c r="T2204" t="s">
        <v>30</v>
      </c>
      <c r="U2204" t="s">
        <v>3817</v>
      </c>
      <c r="V2204" t="s">
        <v>36</v>
      </c>
      <c r="W2204" t="s">
        <v>82</v>
      </c>
      <c r="X2204">
        <v>4</v>
      </c>
    </row>
    <row r="2205" spans="2:24">
      <c r="B2205" t="s">
        <v>2363</v>
      </c>
      <c r="C2205" t="s">
        <v>160</v>
      </c>
      <c r="D2205" t="s">
        <v>41</v>
      </c>
      <c r="E2205" t="s">
        <v>3549</v>
      </c>
      <c r="F2205" t="s">
        <v>148</v>
      </c>
      <c r="G2205" t="s">
        <v>47</v>
      </c>
      <c r="H2205">
        <v>24</v>
      </c>
      <c r="I2205" t="s">
        <v>3550</v>
      </c>
      <c r="J2205" t="s">
        <v>79</v>
      </c>
      <c r="K2205" t="s">
        <v>43</v>
      </c>
      <c r="L2205" t="s">
        <v>39</v>
      </c>
      <c r="M2205" t="s">
        <v>107</v>
      </c>
      <c r="N2205" t="s">
        <v>81</v>
      </c>
      <c r="O2205" t="s">
        <v>3552</v>
      </c>
      <c r="P2205">
        <v>1.7</v>
      </c>
      <c r="Q2205">
        <v>800</v>
      </c>
      <c r="R2205">
        <v>73</v>
      </c>
      <c r="S2205" t="s">
        <v>78</v>
      </c>
      <c r="T2205" t="s">
        <v>30</v>
      </c>
      <c r="U2205" t="s">
        <v>3818</v>
      </c>
      <c r="V2205" t="s">
        <v>36</v>
      </c>
      <c r="W2205" t="s">
        <v>82</v>
      </c>
      <c r="X2205">
        <v>4</v>
      </c>
    </row>
    <row r="2206" spans="2:24">
      <c r="B2206" t="s">
        <v>2364</v>
      </c>
      <c r="C2206" t="s">
        <v>160</v>
      </c>
      <c r="D2206" t="s">
        <v>41</v>
      </c>
      <c r="E2206" t="s">
        <v>3549</v>
      </c>
      <c r="F2206" t="s">
        <v>148</v>
      </c>
      <c r="G2206" t="s">
        <v>47</v>
      </c>
      <c r="H2206">
        <v>24</v>
      </c>
      <c r="I2206" t="s">
        <v>3550</v>
      </c>
      <c r="J2206" t="s">
        <v>30</v>
      </c>
      <c r="K2206" t="s">
        <v>43</v>
      </c>
      <c r="L2206" t="s">
        <v>39</v>
      </c>
      <c r="M2206" t="s">
        <v>107</v>
      </c>
      <c r="N2206" t="s">
        <v>81</v>
      </c>
      <c r="O2206" t="s">
        <v>3552</v>
      </c>
      <c r="P2206">
        <v>1.7</v>
      </c>
      <c r="Q2206">
        <v>800</v>
      </c>
      <c r="R2206">
        <v>73</v>
      </c>
      <c r="S2206" t="s">
        <v>78</v>
      </c>
      <c r="T2206" t="s">
        <v>30</v>
      </c>
      <c r="U2206" t="s">
        <v>3819</v>
      </c>
      <c r="V2206" t="s">
        <v>36</v>
      </c>
      <c r="W2206" t="s">
        <v>82</v>
      </c>
      <c r="X2206">
        <v>4</v>
      </c>
    </row>
    <row r="2207" spans="2:24">
      <c r="B2207" t="s">
        <v>2365</v>
      </c>
      <c r="C2207" t="s">
        <v>160</v>
      </c>
      <c r="D2207" t="s">
        <v>55</v>
      </c>
      <c r="E2207" t="s">
        <v>3549</v>
      </c>
      <c r="F2207" t="s">
        <v>148</v>
      </c>
      <c r="G2207" t="s">
        <v>47</v>
      </c>
      <c r="H2207">
        <v>25</v>
      </c>
      <c r="I2207" t="s">
        <v>3550</v>
      </c>
      <c r="J2207" t="s">
        <v>63</v>
      </c>
      <c r="K2207" t="s">
        <v>42</v>
      </c>
      <c r="L2207" t="s">
        <v>39</v>
      </c>
      <c r="M2207" t="s">
        <v>107</v>
      </c>
      <c r="N2207" t="s">
        <v>81</v>
      </c>
      <c r="O2207" t="s">
        <v>20</v>
      </c>
      <c r="P2207">
        <v>1.7</v>
      </c>
      <c r="Q2207">
        <v>800</v>
      </c>
      <c r="R2207">
        <v>76</v>
      </c>
      <c r="S2207" t="s">
        <v>78</v>
      </c>
      <c r="T2207" t="s">
        <v>30</v>
      </c>
      <c r="U2207" t="s">
        <v>3820</v>
      </c>
      <c r="V2207" t="s">
        <v>36</v>
      </c>
      <c r="W2207" t="s">
        <v>82</v>
      </c>
      <c r="X2207">
        <v>4</v>
      </c>
    </row>
    <row r="2208" spans="2:24">
      <c r="B2208" t="s">
        <v>2366</v>
      </c>
      <c r="C2208" t="s">
        <v>160</v>
      </c>
      <c r="D2208" t="s">
        <v>55</v>
      </c>
      <c r="E2208" t="s">
        <v>3549</v>
      </c>
      <c r="F2208" t="s">
        <v>148</v>
      </c>
      <c r="G2208" t="s">
        <v>47</v>
      </c>
      <c r="H2208">
        <v>25</v>
      </c>
      <c r="I2208" t="s">
        <v>3550</v>
      </c>
      <c r="J2208" t="s">
        <v>28</v>
      </c>
      <c r="K2208" t="s">
        <v>42</v>
      </c>
      <c r="L2208" t="s">
        <v>39</v>
      </c>
      <c r="M2208" t="s">
        <v>107</v>
      </c>
      <c r="N2208" t="s">
        <v>81</v>
      </c>
      <c r="O2208" t="s">
        <v>20</v>
      </c>
      <c r="P2208">
        <v>1.7</v>
      </c>
      <c r="Q2208">
        <v>800</v>
      </c>
      <c r="R2208">
        <v>76</v>
      </c>
      <c r="S2208" t="s">
        <v>78</v>
      </c>
      <c r="T2208" t="s">
        <v>30</v>
      </c>
      <c r="U2208" t="s">
        <v>3821</v>
      </c>
      <c r="V2208" t="s">
        <v>36</v>
      </c>
      <c r="W2208" t="s">
        <v>82</v>
      </c>
      <c r="X2208">
        <v>4</v>
      </c>
    </row>
    <row r="2209" spans="2:24">
      <c r="B2209" t="s">
        <v>2367</v>
      </c>
      <c r="C2209" t="s">
        <v>160</v>
      </c>
      <c r="D2209" t="s">
        <v>55</v>
      </c>
      <c r="E2209" t="s">
        <v>3549</v>
      </c>
      <c r="F2209" t="s">
        <v>148</v>
      </c>
      <c r="G2209" t="s">
        <v>47</v>
      </c>
      <c r="H2209">
        <v>25</v>
      </c>
      <c r="I2209" t="s">
        <v>3550</v>
      </c>
      <c r="J2209" t="s">
        <v>79</v>
      </c>
      <c r="K2209" t="s">
        <v>42</v>
      </c>
      <c r="L2209" t="s">
        <v>39</v>
      </c>
      <c r="M2209" t="s">
        <v>107</v>
      </c>
      <c r="N2209" t="s">
        <v>81</v>
      </c>
      <c r="O2209" t="s">
        <v>20</v>
      </c>
      <c r="P2209">
        <v>1.7</v>
      </c>
      <c r="Q2209">
        <v>800</v>
      </c>
      <c r="R2209">
        <v>76</v>
      </c>
      <c r="S2209" t="s">
        <v>78</v>
      </c>
      <c r="T2209" t="s">
        <v>30</v>
      </c>
      <c r="U2209" t="s">
        <v>3822</v>
      </c>
      <c r="V2209" t="s">
        <v>36</v>
      </c>
      <c r="W2209" t="s">
        <v>82</v>
      </c>
      <c r="X2209">
        <v>4</v>
      </c>
    </row>
    <row r="2210" spans="2:24">
      <c r="B2210" t="s">
        <v>2368</v>
      </c>
      <c r="C2210" t="s">
        <v>160</v>
      </c>
      <c r="D2210" t="s">
        <v>55</v>
      </c>
      <c r="E2210" t="s">
        <v>3549</v>
      </c>
      <c r="F2210" t="s">
        <v>148</v>
      </c>
      <c r="G2210" t="s">
        <v>47</v>
      </c>
      <c r="H2210">
        <v>25</v>
      </c>
      <c r="I2210" t="s">
        <v>3550</v>
      </c>
      <c r="J2210" t="s">
        <v>30</v>
      </c>
      <c r="K2210" t="s">
        <v>42</v>
      </c>
      <c r="L2210" t="s">
        <v>39</v>
      </c>
      <c r="M2210" t="s">
        <v>107</v>
      </c>
      <c r="N2210" t="s">
        <v>81</v>
      </c>
      <c r="O2210" t="s">
        <v>20</v>
      </c>
      <c r="P2210">
        <v>1.7</v>
      </c>
      <c r="Q2210">
        <v>800</v>
      </c>
      <c r="R2210">
        <v>76</v>
      </c>
      <c r="S2210" t="s">
        <v>78</v>
      </c>
      <c r="T2210" t="s">
        <v>30</v>
      </c>
      <c r="U2210" t="s">
        <v>3823</v>
      </c>
      <c r="V2210" t="s">
        <v>36</v>
      </c>
      <c r="W2210" t="s">
        <v>82</v>
      </c>
      <c r="X2210">
        <v>4</v>
      </c>
    </row>
    <row r="2211" spans="2:24">
      <c r="B2211" t="s">
        <v>2369</v>
      </c>
      <c r="C2211" t="s">
        <v>160</v>
      </c>
      <c r="D2211" t="s">
        <v>41</v>
      </c>
      <c r="E2211" t="s">
        <v>3549</v>
      </c>
      <c r="F2211" t="s">
        <v>148</v>
      </c>
      <c r="G2211" t="s">
        <v>47</v>
      </c>
      <c r="H2211">
        <v>30</v>
      </c>
      <c r="I2211" t="s">
        <v>3550</v>
      </c>
      <c r="J2211" t="s">
        <v>63</v>
      </c>
      <c r="K2211" t="s">
        <v>43</v>
      </c>
      <c r="L2211" t="s">
        <v>39</v>
      </c>
      <c r="M2211" t="s">
        <v>107</v>
      </c>
      <c r="N2211" t="s">
        <v>81</v>
      </c>
      <c r="O2211" t="s">
        <v>20</v>
      </c>
      <c r="P2211">
        <v>2</v>
      </c>
      <c r="Q2211">
        <v>1000</v>
      </c>
      <c r="R2211">
        <v>76</v>
      </c>
      <c r="S2211" t="s">
        <v>78</v>
      </c>
      <c r="T2211" t="s">
        <v>30</v>
      </c>
      <c r="U2211" t="s">
        <v>3824</v>
      </c>
      <c r="V2211" t="s">
        <v>36</v>
      </c>
      <c r="W2211" t="s">
        <v>82</v>
      </c>
      <c r="X2211">
        <v>4</v>
      </c>
    </row>
    <row r="2212" spans="2:24">
      <c r="B2212" t="s">
        <v>2370</v>
      </c>
      <c r="C2212" t="s">
        <v>160</v>
      </c>
      <c r="D2212" t="s">
        <v>41</v>
      </c>
      <c r="E2212" t="s">
        <v>3549</v>
      </c>
      <c r="F2212" t="s">
        <v>148</v>
      </c>
      <c r="G2212" t="s">
        <v>47</v>
      </c>
      <c r="H2212">
        <v>30</v>
      </c>
      <c r="I2212" t="s">
        <v>3550</v>
      </c>
      <c r="J2212" t="s">
        <v>28</v>
      </c>
      <c r="K2212" t="s">
        <v>43</v>
      </c>
      <c r="L2212" t="s">
        <v>39</v>
      </c>
      <c r="M2212" t="s">
        <v>107</v>
      </c>
      <c r="N2212" t="s">
        <v>81</v>
      </c>
      <c r="O2212" t="s">
        <v>20</v>
      </c>
      <c r="P2212">
        <v>2</v>
      </c>
      <c r="Q2212">
        <v>1000</v>
      </c>
      <c r="R2212">
        <v>76</v>
      </c>
      <c r="S2212" t="s">
        <v>78</v>
      </c>
      <c r="T2212" t="s">
        <v>30</v>
      </c>
      <c r="U2212" t="s">
        <v>3825</v>
      </c>
      <c r="V2212" t="s">
        <v>36</v>
      </c>
      <c r="W2212" t="s">
        <v>82</v>
      </c>
      <c r="X2212">
        <v>4</v>
      </c>
    </row>
    <row r="2213" spans="2:24">
      <c r="B2213" t="s">
        <v>2371</v>
      </c>
      <c r="C2213" t="s">
        <v>160</v>
      </c>
      <c r="D2213" t="s">
        <v>41</v>
      </c>
      <c r="E2213" t="s">
        <v>3549</v>
      </c>
      <c r="F2213" t="s">
        <v>148</v>
      </c>
      <c r="G2213" t="s">
        <v>47</v>
      </c>
      <c r="H2213">
        <v>30</v>
      </c>
      <c r="I2213" t="s">
        <v>3550</v>
      </c>
      <c r="J2213" t="s">
        <v>79</v>
      </c>
      <c r="K2213" t="s">
        <v>43</v>
      </c>
      <c r="L2213" t="s">
        <v>39</v>
      </c>
      <c r="M2213" t="s">
        <v>107</v>
      </c>
      <c r="N2213" t="s">
        <v>81</v>
      </c>
      <c r="O2213" t="s">
        <v>20</v>
      </c>
      <c r="P2213">
        <v>2</v>
      </c>
      <c r="Q2213">
        <v>1000</v>
      </c>
      <c r="R2213">
        <v>76</v>
      </c>
      <c r="S2213" t="s">
        <v>78</v>
      </c>
      <c r="T2213" t="s">
        <v>30</v>
      </c>
      <c r="U2213" t="s">
        <v>3826</v>
      </c>
      <c r="V2213" t="s">
        <v>36</v>
      </c>
      <c r="W2213" t="s">
        <v>82</v>
      </c>
      <c r="X2213">
        <v>4</v>
      </c>
    </row>
    <row r="2214" spans="2:24">
      <c r="B2214" t="s">
        <v>2372</v>
      </c>
      <c r="C2214" t="s">
        <v>160</v>
      </c>
      <c r="D2214" t="s">
        <v>41</v>
      </c>
      <c r="E2214" t="s">
        <v>3549</v>
      </c>
      <c r="F2214" t="s">
        <v>148</v>
      </c>
      <c r="G2214" t="s">
        <v>47</v>
      </c>
      <c r="H2214">
        <v>30</v>
      </c>
      <c r="I2214" t="s">
        <v>3550</v>
      </c>
      <c r="J2214" t="s">
        <v>30</v>
      </c>
      <c r="K2214" t="s">
        <v>43</v>
      </c>
      <c r="L2214" t="s">
        <v>39</v>
      </c>
      <c r="M2214" t="s">
        <v>107</v>
      </c>
      <c r="N2214" t="s">
        <v>81</v>
      </c>
      <c r="O2214" t="s">
        <v>20</v>
      </c>
      <c r="P2214">
        <v>2</v>
      </c>
      <c r="Q2214">
        <v>1000</v>
      </c>
      <c r="R2214">
        <v>76</v>
      </c>
      <c r="S2214" t="s">
        <v>78</v>
      </c>
      <c r="T2214" t="s">
        <v>30</v>
      </c>
      <c r="U2214" t="s">
        <v>3827</v>
      </c>
      <c r="V2214" t="s">
        <v>36</v>
      </c>
      <c r="W2214" t="s">
        <v>82</v>
      </c>
      <c r="X2214">
        <v>4</v>
      </c>
    </row>
    <row r="2215" spans="2:24">
      <c r="B2215" t="s">
        <v>2373</v>
      </c>
      <c r="C2215" t="s">
        <v>160</v>
      </c>
      <c r="D2215" t="s">
        <v>55</v>
      </c>
      <c r="E2215" t="s">
        <v>3549</v>
      </c>
      <c r="F2215" t="s">
        <v>148</v>
      </c>
      <c r="G2215" t="s">
        <v>47</v>
      </c>
      <c r="H2215">
        <v>31</v>
      </c>
      <c r="I2215" t="s">
        <v>3550</v>
      </c>
      <c r="J2215" t="s">
        <v>63</v>
      </c>
      <c r="K2215" t="s">
        <v>42</v>
      </c>
      <c r="L2215" t="s">
        <v>39</v>
      </c>
      <c r="M2215" t="s">
        <v>107</v>
      </c>
      <c r="N2215" t="s">
        <v>81</v>
      </c>
      <c r="O2215" t="s">
        <v>20</v>
      </c>
      <c r="P2215">
        <v>2.2000000000000002</v>
      </c>
      <c r="Q2215">
        <v>1000</v>
      </c>
      <c r="R2215">
        <v>79</v>
      </c>
      <c r="S2215" t="s">
        <v>78</v>
      </c>
      <c r="T2215" t="s">
        <v>30</v>
      </c>
      <c r="U2215" t="s">
        <v>3828</v>
      </c>
      <c r="V2215" t="s">
        <v>36</v>
      </c>
      <c r="W2215" t="s">
        <v>82</v>
      </c>
      <c r="X2215">
        <v>4</v>
      </c>
    </row>
    <row r="2216" spans="2:24">
      <c r="B2216" t="s">
        <v>2374</v>
      </c>
      <c r="C2216" t="s">
        <v>160</v>
      </c>
      <c r="D2216" t="s">
        <v>55</v>
      </c>
      <c r="E2216" t="s">
        <v>3549</v>
      </c>
      <c r="F2216" t="s">
        <v>148</v>
      </c>
      <c r="G2216" t="s">
        <v>47</v>
      </c>
      <c r="H2216">
        <v>31</v>
      </c>
      <c r="I2216" t="s">
        <v>3550</v>
      </c>
      <c r="J2216" t="s">
        <v>28</v>
      </c>
      <c r="K2216" t="s">
        <v>42</v>
      </c>
      <c r="L2216" t="s">
        <v>39</v>
      </c>
      <c r="M2216" t="s">
        <v>107</v>
      </c>
      <c r="N2216" t="s">
        <v>81</v>
      </c>
      <c r="O2216" t="s">
        <v>20</v>
      </c>
      <c r="P2216">
        <v>2.2000000000000002</v>
      </c>
      <c r="Q2216">
        <v>1000</v>
      </c>
      <c r="R2216">
        <v>79</v>
      </c>
      <c r="S2216" t="s">
        <v>78</v>
      </c>
      <c r="T2216" t="s">
        <v>30</v>
      </c>
      <c r="U2216" t="s">
        <v>3829</v>
      </c>
      <c r="V2216" t="s">
        <v>36</v>
      </c>
      <c r="W2216" t="s">
        <v>82</v>
      </c>
      <c r="X2216">
        <v>4</v>
      </c>
    </row>
    <row r="2217" spans="2:24">
      <c r="B2217" t="s">
        <v>2375</v>
      </c>
      <c r="C2217" t="s">
        <v>160</v>
      </c>
      <c r="D2217" t="s">
        <v>55</v>
      </c>
      <c r="E2217" t="s">
        <v>3549</v>
      </c>
      <c r="F2217" t="s">
        <v>148</v>
      </c>
      <c r="G2217" t="s">
        <v>47</v>
      </c>
      <c r="H2217">
        <v>31</v>
      </c>
      <c r="I2217" t="s">
        <v>3550</v>
      </c>
      <c r="J2217" t="s">
        <v>79</v>
      </c>
      <c r="K2217" t="s">
        <v>42</v>
      </c>
      <c r="L2217" t="s">
        <v>39</v>
      </c>
      <c r="M2217" t="s">
        <v>107</v>
      </c>
      <c r="N2217" t="s">
        <v>81</v>
      </c>
      <c r="O2217" t="s">
        <v>20</v>
      </c>
      <c r="P2217">
        <v>2.2000000000000002</v>
      </c>
      <c r="Q2217">
        <v>1000</v>
      </c>
      <c r="R2217">
        <v>79</v>
      </c>
      <c r="S2217" t="s">
        <v>78</v>
      </c>
      <c r="T2217" t="s">
        <v>30</v>
      </c>
      <c r="U2217" t="s">
        <v>3830</v>
      </c>
      <c r="V2217" t="s">
        <v>36</v>
      </c>
      <c r="W2217" t="s">
        <v>82</v>
      </c>
      <c r="X2217">
        <v>4</v>
      </c>
    </row>
    <row r="2218" spans="2:24">
      <c r="B2218" t="s">
        <v>2376</v>
      </c>
      <c r="C2218" t="s">
        <v>160</v>
      </c>
      <c r="D2218" t="s">
        <v>55</v>
      </c>
      <c r="E2218" t="s">
        <v>3549</v>
      </c>
      <c r="F2218" t="s">
        <v>148</v>
      </c>
      <c r="G2218" t="s">
        <v>47</v>
      </c>
      <c r="H2218">
        <v>31</v>
      </c>
      <c r="I2218" t="s">
        <v>3550</v>
      </c>
      <c r="J2218" t="s">
        <v>30</v>
      </c>
      <c r="K2218" t="s">
        <v>42</v>
      </c>
      <c r="L2218" t="s">
        <v>39</v>
      </c>
      <c r="M2218" t="s">
        <v>107</v>
      </c>
      <c r="N2218" t="s">
        <v>81</v>
      </c>
      <c r="O2218" t="s">
        <v>20</v>
      </c>
      <c r="P2218">
        <v>2.2000000000000002</v>
      </c>
      <c r="Q2218">
        <v>1000</v>
      </c>
      <c r="R2218">
        <v>79</v>
      </c>
      <c r="S2218" t="s">
        <v>78</v>
      </c>
      <c r="T2218" t="s">
        <v>30</v>
      </c>
      <c r="U2218" t="s">
        <v>3831</v>
      </c>
      <c r="V2218" t="s">
        <v>36</v>
      </c>
      <c r="W2218" t="s">
        <v>82</v>
      </c>
      <c r="X2218">
        <v>4</v>
      </c>
    </row>
    <row r="2219" spans="2:24">
      <c r="B2219" t="s">
        <v>2377</v>
      </c>
      <c r="C2219" t="s">
        <v>160</v>
      </c>
      <c r="D2219" t="s">
        <v>41</v>
      </c>
      <c r="E2219" t="s">
        <v>3549</v>
      </c>
      <c r="F2219" t="s">
        <v>148</v>
      </c>
      <c r="G2219" t="s">
        <v>47</v>
      </c>
      <c r="H2219">
        <v>36</v>
      </c>
      <c r="I2219" t="s">
        <v>3550</v>
      </c>
      <c r="J2219" t="s">
        <v>63</v>
      </c>
      <c r="K2219" t="s">
        <v>43</v>
      </c>
      <c r="L2219" t="s">
        <v>39</v>
      </c>
      <c r="M2219" t="s">
        <v>107</v>
      </c>
      <c r="N2219" t="s">
        <v>81</v>
      </c>
      <c r="O2219" t="s">
        <v>20</v>
      </c>
      <c r="P2219">
        <v>2</v>
      </c>
      <c r="Q2219">
        <v>1200</v>
      </c>
      <c r="R2219">
        <v>76</v>
      </c>
      <c r="S2219" t="s">
        <v>78</v>
      </c>
      <c r="T2219" t="s">
        <v>30</v>
      </c>
      <c r="U2219" t="s">
        <v>3832</v>
      </c>
      <c r="V2219" t="s">
        <v>36</v>
      </c>
      <c r="W2219" t="s">
        <v>82</v>
      </c>
      <c r="X2219">
        <v>4</v>
      </c>
    </row>
    <row r="2220" spans="2:24">
      <c r="B2220" t="s">
        <v>2378</v>
      </c>
      <c r="C2220" t="s">
        <v>160</v>
      </c>
      <c r="D2220" t="s">
        <v>41</v>
      </c>
      <c r="E2220" t="s">
        <v>3549</v>
      </c>
      <c r="F2220" t="s">
        <v>148</v>
      </c>
      <c r="G2220" t="s">
        <v>47</v>
      </c>
      <c r="H2220">
        <v>36</v>
      </c>
      <c r="I2220" t="s">
        <v>3550</v>
      </c>
      <c r="J2220" t="s">
        <v>28</v>
      </c>
      <c r="K2220" t="s">
        <v>43</v>
      </c>
      <c r="L2220" t="s">
        <v>39</v>
      </c>
      <c r="M2220" t="s">
        <v>107</v>
      </c>
      <c r="N2220" t="s">
        <v>81</v>
      </c>
      <c r="O2220" t="s">
        <v>20</v>
      </c>
      <c r="P2220">
        <v>2</v>
      </c>
      <c r="Q2220">
        <v>1200</v>
      </c>
      <c r="R2220">
        <v>76</v>
      </c>
      <c r="S2220" t="s">
        <v>78</v>
      </c>
      <c r="T2220" t="s">
        <v>30</v>
      </c>
      <c r="U2220" t="s">
        <v>3833</v>
      </c>
      <c r="V2220" t="s">
        <v>36</v>
      </c>
      <c r="W2220" t="s">
        <v>82</v>
      </c>
      <c r="X2220">
        <v>4</v>
      </c>
    </row>
    <row r="2221" spans="2:24">
      <c r="B2221" t="s">
        <v>2379</v>
      </c>
      <c r="C2221" t="s">
        <v>160</v>
      </c>
      <c r="D2221" t="s">
        <v>41</v>
      </c>
      <c r="E2221" t="s">
        <v>3549</v>
      </c>
      <c r="F2221" t="s">
        <v>148</v>
      </c>
      <c r="G2221" t="s">
        <v>47</v>
      </c>
      <c r="H2221">
        <v>36</v>
      </c>
      <c r="I2221" t="s">
        <v>3550</v>
      </c>
      <c r="J2221" t="s">
        <v>79</v>
      </c>
      <c r="K2221" t="s">
        <v>43</v>
      </c>
      <c r="L2221" t="s">
        <v>39</v>
      </c>
      <c r="M2221" t="s">
        <v>107</v>
      </c>
      <c r="N2221" t="s">
        <v>81</v>
      </c>
      <c r="O2221" t="s">
        <v>20</v>
      </c>
      <c r="P2221">
        <v>2</v>
      </c>
      <c r="Q2221">
        <v>1200</v>
      </c>
      <c r="R2221">
        <v>76</v>
      </c>
      <c r="S2221" t="s">
        <v>78</v>
      </c>
      <c r="T2221" t="s">
        <v>30</v>
      </c>
      <c r="U2221" t="s">
        <v>3834</v>
      </c>
      <c r="V2221" t="s">
        <v>36</v>
      </c>
      <c r="W2221" t="s">
        <v>82</v>
      </c>
      <c r="X2221">
        <v>4</v>
      </c>
    </row>
    <row r="2222" spans="2:24">
      <c r="B2222" t="s">
        <v>2380</v>
      </c>
      <c r="C2222" t="s">
        <v>160</v>
      </c>
      <c r="D2222" t="s">
        <v>41</v>
      </c>
      <c r="E2222" t="s">
        <v>3549</v>
      </c>
      <c r="F2222" t="s">
        <v>148</v>
      </c>
      <c r="G2222" t="s">
        <v>47</v>
      </c>
      <c r="H2222">
        <v>36</v>
      </c>
      <c r="I2222" t="s">
        <v>3550</v>
      </c>
      <c r="J2222" t="s">
        <v>30</v>
      </c>
      <c r="K2222" t="s">
        <v>43</v>
      </c>
      <c r="L2222" t="s">
        <v>39</v>
      </c>
      <c r="M2222" t="s">
        <v>107</v>
      </c>
      <c r="N2222" t="s">
        <v>81</v>
      </c>
      <c r="O2222" t="s">
        <v>20</v>
      </c>
      <c r="P2222">
        <v>2</v>
      </c>
      <c r="Q2222">
        <v>1200</v>
      </c>
      <c r="R2222">
        <v>76</v>
      </c>
      <c r="S2222" t="s">
        <v>78</v>
      </c>
      <c r="T2222" t="s">
        <v>30</v>
      </c>
      <c r="U2222" t="s">
        <v>3835</v>
      </c>
      <c r="V2222" t="s">
        <v>36</v>
      </c>
      <c r="W2222" t="s">
        <v>82</v>
      </c>
      <c r="X2222">
        <v>4</v>
      </c>
    </row>
    <row r="2223" spans="2:24">
      <c r="B2223" t="s">
        <v>2381</v>
      </c>
      <c r="C2223" t="s">
        <v>160</v>
      </c>
      <c r="D2223" t="s">
        <v>55</v>
      </c>
      <c r="E2223" t="s">
        <v>3549</v>
      </c>
      <c r="F2223" t="s">
        <v>148</v>
      </c>
      <c r="G2223" t="s">
        <v>47</v>
      </c>
      <c r="H2223">
        <v>37</v>
      </c>
      <c r="I2223" t="s">
        <v>3550</v>
      </c>
      <c r="J2223" t="s">
        <v>63</v>
      </c>
      <c r="K2223" t="s">
        <v>42</v>
      </c>
      <c r="L2223" t="s">
        <v>39</v>
      </c>
      <c r="M2223" t="s">
        <v>107</v>
      </c>
      <c r="N2223" t="s">
        <v>81</v>
      </c>
      <c r="O2223" t="s">
        <v>35</v>
      </c>
      <c r="P2223">
        <v>2.9</v>
      </c>
      <c r="Q2223">
        <v>1200</v>
      </c>
      <c r="R2223">
        <v>79</v>
      </c>
      <c r="S2223" t="s">
        <v>78</v>
      </c>
      <c r="T2223" t="s">
        <v>30</v>
      </c>
      <c r="U2223" t="s">
        <v>3836</v>
      </c>
      <c r="V2223" t="s">
        <v>36</v>
      </c>
      <c r="W2223" t="s">
        <v>82</v>
      </c>
      <c r="X2223">
        <v>4</v>
      </c>
    </row>
    <row r="2224" spans="2:24">
      <c r="B2224" t="s">
        <v>2382</v>
      </c>
      <c r="C2224" t="s">
        <v>160</v>
      </c>
      <c r="D2224" t="s">
        <v>55</v>
      </c>
      <c r="E2224" t="s">
        <v>3549</v>
      </c>
      <c r="F2224" t="s">
        <v>148</v>
      </c>
      <c r="G2224" t="s">
        <v>47</v>
      </c>
      <c r="H2224">
        <v>37</v>
      </c>
      <c r="I2224" t="s">
        <v>3550</v>
      </c>
      <c r="J2224" t="s">
        <v>28</v>
      </c>
      <c r="K2224" t="s">
        <v>42</v>
      </c>
      <c r="L2224" t="s">
        <v>39</v>
      </c>
      <c r="M2224" t="s">
        <v>107</v>
      </c>
      <c r="N2224" t="s">
        <v>81</v>
      </c>
      <c r="O2224" t="s">
        <v>35</v>
      </c>
      <c r="P2224">
        <v>2.9</v>
      </c>
      <c r="Q2224">
        <v>1200</v>
      </c>
      <c r="R2224">
        <v>79</v>
      </c>
      <c r="S2224" t="s">
        <v>78</v>
      </c>
      <c r="T2224" t="s">
        <v>30</v>
      </c>
      <c r="U2224" t="s">
        <v>3837</v>
      </c>
      <c r="V2224" t="s">
        <v>36</v>
      </c>
      <c r="W2224" t="s">
        <v>82</v>
      </c>
      <c r="X2224">
        <v>4</v>
      </c>
    </row>
    <row r="2225" spans="2:24">
      <c r="B2225" t="s">
        <v>2383</v>
      </c>
      <c r="C2225" t="s">
        <v>160</v>
      </c>
      <c r="D2225" t="s">
        <v>55</v>
      </c>
      <c r="E2225" t="s">
        <v>3549</v>
      </c>
      <c r="F2225" t="s">
        <v>148</v>
      </c>
      <c r="G2225" t="s">
        <v>47</v>
      </c>
      <c r="H2225">
        <v>37</v>
      </c>
      <c r="I2225" t="s">
        <v>3550</v>
      </c>
      <c r="J2225" t="s">
        <v>79</v>
      </c>
      <c r="K2225" t="s">
        <v>42</v>
      </c>
      <c r="L2225" t="s">
        <v>39</v>
      </c>
      <c r="M2225" t="s">
        <v>107</v>
      </c>
      <c r="N2225" t="s">
        <v>81</v>
      </c>
      <c r="O2225" t="s">
        <v>35</v>
      </c>
      <c r="P2225">
        <v>2.9</v>
      </c>
      <c r="Q2225">
        <v>1200</v>
      </c>
      <c r="R2225">
        <v>79</v>
      </c>
      <c r="S2225" t="s">
        <v>78</v>
      </c>
      <c r="T2225" t="s">
        <v>30</v>
      </c>
      <c r="U2225" t="s">
        <v>3838</v>
      </c>
      <c r="V2225" t="s">
        <v>36</v>
      </c>
      <c r="W2225" t="s">
        <v>82</v>
      </c>
      <c r="X2225">
        <v>4</v>
      </c>
    </row>
    <row r="2226" spans="2:24">
      <c r="B2226" t="s">
        <v>2384</v>
      </c>
      <c r="C2226" t="s">
        <v>160</v>
      </c>
      <c r="D2226" t="s">
        <v>55</v>
      </c>
      <c r="E2226" t="s">
        <v>3549</v>
      </c>
      <c r="F2226" t="s">
        <v>148</v>
      </c>
      <c r="G2226" t="s">
        <v>47</v>
      </c>
      <c r="H2226">
        <v>37</v>
      </c>
      <c r="I2226" t="s">
        <v>3550</v>
      </c>
      <c r="J2226" t="s">
        <v>30</v>
      </c>
      <c r="K2226" t="s">
        <v>42</v>
      </c>
      <c r="L2226" t="s">
        <v>39</v>
      </c>
      <c r="M2226" t="s">
        <v>107</v>
      </c>
      <c r="N2226" t="s">
        <v>81</v>
      </c>
      <c r="O2226" t="s">
        <v>35</v>
      </c>
      <c r="P2226">
        <v>2.9</v>
      </c>
      <c r="Q2226">
        <v>1200</v>
      </c>
      <c r="R2226">
        <v>79</v>
      </c>
      <c r="S2226" t="s">
        <v>78</v>
      </c>
      <c r="T2226" t="s">
        <v>30</v>
      </c>
      <c r="U2226" t="s">
        <v>3839</v>
      </c>
      <c r="V2226" t="s">
        <v>36</v>
      </c>
      <c r="W2226" t="s">
        <v>82</v>
      </c>
      <c r="X2226">
        <v>4</v>
      </c>
    </row>
    <row r="2227" spans="2:24">
      <c r="B2227" t="s">
        <v>2385</v>
      </c>
      <c r="C2227" t="s">
        <v>160</v>
      </c>
      <c r="D2227" t="s">
        <v>41</v>
      </c>
      <c r="E2227" t="s">
        <v>3549</v>
      </c>
      <c r="F2227" t="s">
        <v>149</v>
      </c>
      <c r="G2227" t="s">
        <v>45</v>
      </c>
      <c r="H2227">
        <v>18</v>
      </c>
      <c r="I2227" t="s">
        <v>3550</v>
      </c>
      <c r="J2227" t="s">
        <v>63</v>
      </c>
      <c r="K2227" t="s">
        <v>43</v>
      </c>
      <c r="L2227" t="s">
        <v>39</v>
      </c>
      <c r="M2227" t="s">
        <v>107</v>
      </c>
      <c r="N2227" t="s">
        <v>33</v>
      </c>
      <c r="O2227" t="s">
        <v>3552</v>
      </c>
      <c r="P2227">
        <v>1.7</v>
      </c>
      <c r="Q2227">
        <v>600</v>
      </c>
      <c r="R2227">
        <v>73</v>
      </c>
      <c r="S2227" t="s">
        <v>78</v>
      </c>
      <c r="T2227" t="s">
        <v>30</v>
      </c>
      <c r="U2227" t="s">
        <v>3840</v>
      </c>
      <c r="V2227" t="s">
        <v>36</v>
      </c>
      <c r="W2227" t="s">
        <v>82</v>
      </c>
      <c r="X2227">
        <v>4</v>
      </c>
    </row>
    <row r="2228" spans="2:24">
      <c r="B2228" t="s">
        <v>2386</v>
      </c>
      <c r="C2228" t="s">
        <v>160</v>
      </c>
      <c r="D2228" t="s">
        <v>41</v>
      </c>
      <c r="E2228" t="s">
        <v>3549</v>
      </c>
      <c r="F2228" t="s">
        <v>149</v>
      </c>
      <c r="G2228" t="s">
        <v>45</v>
      </c>
      <c r="H2228">
        <v>18</v>
      </c>
      <c r="I2228" t="s">
        <v>3550</v>
      </c>
      <c r="J2228" t="s">
        <v>28</v>
      </c>
      <c r="K2228" t="s">
        <v>43</v>
      </c>
      <c r="L2228" t="s">
        <v>39</v>
      </c>
      <c r="M2228" t="s">
        <v>107</v>
      </c>
      <c r="N2228" t="s">
        <v>33</v>
      </c>
      <c r="O2228" t="s">
        <v>3552</v>
      </c>
      <c r="P2228">
        <v>1.7</v>
      </c>
      <c r="Q2228">
        <v>600</v>
      </c>
      <c r="R2228">
        <v>73</v>
      </c>
      <c r="S2228" t="s">
        <v>78</v>
      </c>
      <c r="T2228" t="s">
        <v>30</v>
      </c>
      <c r="U2228" t="s">
        <v>3841</v>
      </c>
      <c r="V2228" t="s">
        <v>36</v>
      </c>
      <c r="W2228" t="s">
        <v>82</v>
      </c>
      <c r="X2228">
        <v>4</v>
      </c>
    </row>
    <row r="2229" spans="2:24">
      <c r="B2229" t="s">
        <v>2387</v>
      </c>
      <c r="C2229" t="s">
        <v>160</v>
      </c>
      <c r="D2229" t="s">
        <v>41</v>
      </c>
      <c r="E2229" t="s">
        <v>3549</v>
      </c>
      <c r="F2229" t="s">
        <v>149</v>
      </c>
      <c r="G2229" t="s">
        <v>45</v>
      </c>
      <c r="H2229">
        <v>18</v>
      </c>
      <c r="I2229" t="s">
        <v>3550</v>
      </c>
      <c r="J2229" t="s">
        <v>79</v>
      </c>
      <c r="K2229" t="s">
        <v>43</v>
      </c>
      <c r="L2229" t="s">
        <v>39</v>
      </c>
      <c r="M2229" t="s">
        <v>107</v>
      </c>
      <c r="N2229" t="s">
        <v>33</v>
      </c>
      <c r="O2229" t="s">
        <v>3552</v>
      </c>
      <c r="P2229">
        <v>1.7</v>
      </c>
      <c r="Q2229">
        <v>600</v>
      </c>
      <c r="R2229">
        <v>73</v>
      </c>
      <c r="S2229" t="s">
        <v>78</v>
      </c>
      <c r="T2229" t="s">
        <v>30</v>
      </c>
      <c r="U2229" t="s">
        <v>3842</v>
      </c>
      <c r="V2229" t="s">
        <v>36</v>
      </c>
      <c r="W2229" t="s">
        <v>82</v>
      </c>
      <c r="X2229">
        <v>4</v>
      </c>
    </row>
    <row r="2230" spans="2:24">
      <c r="B2230" t="s">
        <v>2388</v>
      </c>
      <c r="C2230" t="s">
        <v>160</v>
      </c>
      <c r="D2230" t="s">
        <v>41</v>
      </c>
      <c r="E2230" t="s">
        <v>3549</v>
      </c>
      <c r="F2230" t="s">
        <v>149</v>
      </c>
      <c r="G2230" t="s">
        <v>45</v>
      </c>
      <c r="H2230">
        <v>18</v>
      </c>
      <c r="I2230" t="s">
        <v>3550</v>
      </c>
      <c r="J2230" t="s">
        <v>30</v>
      </c>
      <c r="K2230" t="s">
        <v>43</v>
      </c>
      <c r="L2230" t="s">
        <v>39</v>
      </c>
      <c r="M2230" t="s">
        <v>107</v>
      </c>
      <c r="N2230" t="s">
        <v>33</v>
      </c>
      <c r="O2230" t="s">
        <v>3552</v>
      </c>
      <c r="P2230">
        <v>1.7</v>
      </c>
      <c r="Q2230">
        <v>600</v>
      </c>
      <c r="R2230">
        <v>73</v>
      </c>
      <c r="S2230" t="s">
        <v>78</v>
      </c>
      <c r="T2230" t="s">
        <v>30</v>
      </c>
      <c r="U2230" t="s">
        <v>3843</v>
      </c>
      <c r="V2230" t="s">
        <v>36</v>
      </c>
      <c r="W2230" t="s">
        <v>82</v>
      </c>
      <c r="X2230">
        <v>4</v>
      </c>
    </row>
    <row r="2231" spans="2:24">
      <c r="B2231" t="s">
        <v>2389</v>
      </c>
      <c r="C2231" t="s">
        <v>160</v>
      </c>
      <c r="D2231" t="s">
        <v>55</v>
      </c>
      <c r="E2231" t="s">
        <v>3549</v>
      </c>
      <c r="F2231" t="s">
        <v>149</v>
      </c>
      <c r="G2231" t="s">
        <v>45</v>
      </c>
      <c r="H2231">
        <v>19</v>
      </c>
      <c r="I2231" t="s">
        <v>3550</v>
      </c>
      <c r="J2231" t="s">
        <v>63</v>
      </c>
      <c r="K2231" t="s">
        <v>42</v>
      </c>
      <c r="L2231" t="s">
        <v>39</v>
      </c>
      <c r="M2231" t="s">
        <v>107</v>
      </c>
      <c r="N2231" t="s">
        <v>33</v>
      </c>
      <c r="O2231" t="s">
        <v>20</v>
      </c>
      <c r="P2231">
        <v>0.8</v>
      </c>
      <c r="Q2231">
        <v>600</v>
      </c>
      <c r="R2231">
        <v>76</v>
      </c>
      <c r="S2231" t="s">
        <v>78</v>
      </c>
      <c r="T2231" t="s">
        <v>30</v>
      </c>
      <c r="U2231" t="s">
        <v>3844</v>
      </c>
      <c r="V2231" t="s">
        <v>36</v>
      </c>
      <c r="W2231" t="s">
        <v>82</v>
      </c>
      <c r="X2231">
        <v>4</v>
      </c>
    </row>
    <row r="2232" spans="2:24">
      <c r="B2232" t="s">
        <v>2390</v>
      </c>
      <c r="C2232" t="s">
        <v>160</v>
      </c>
      <c r="D2232" t="s">
        <v>55</v>
      </c>
      <c r="E2232" t="s">
        <v>3549</v>
      </c>
      <c r="F2232" t="s">
        <v>149</v>
      </c>
      <c r="G2232" t="s">
        <v>45</v>
      </c>
      <c r="H2232">
        <v>19</v>
      </c>
      <c r="I2232" t="s">
        <v>3550</v>
      </c>
      <c r="J2232" t="s">
        <v>28</v>
      </c>
      <c r="K2232" t="s">
        <v>42</v>
      </c>
      <c r="L2232" t="s">
        <v>39</v>
      </c>
      <c r="M2232" t="s">
        <v>107</v>
      </c>
      <c r="N2232" t="s">
        <v>33</v>
      </c>
      <c r="O2232" t="s">
        <v>20</v>
      </c>
      <c r="P2232">
        <v>0.8</v>
      </c>
      <c r="Q2232">
        <v>600</v>
      </c>
      <c r="R2232">
        <v>76</v>
      </c>
      <c r="S2232" t="s">
        <v>78</v>
      </c>
      <c r="T2232" t="s">
        <v>30</v>
      </c>
      <c r="U2232" t="s">
        <v>3845</v>
      </c>
      <c r="V2232" t="s">
        <v>36</v>
      </c>
      <c r="W2232" t="s">
        <v>82</v>
      </c>
      <c r="X2232">
        <v>4</v>
      </c>
    </row>
    <row r="2233" spans="2:24">
      <c r="B2233" t="s">
        <v>2391</v>
      </c>
      <c r="C2233" t="s">
        <v>160</v>
      </c>
      <c r="D2233" t="s">
        <v>55</v>
      </c>
      <c r="E2233" t="s">
        <v>3549</v>
      </c>
      <c r="F2233" t="s">
        <v>149</v>
      </c>
      <c r="G2233" t="s">
        <v>45</v>
      </c>
      <c r="H2233">
        <v>19</v>
      </c>
      <c r="I2233" t="s">
        <v>3550</v>
      </c>
      <c r="J2233" t="s">
        <v>79</v>
      </c>
      <c r="K2233" t="s">
        <v>42</v>
      </c>
      <c r="L2233" t="s">
        <v>39</v>
      </c>
      <c r="M2233" t="s">
        <v>107</v>
      </c>
      <c r="N2233" t="s">
        <v>33</v>
      </c>
      <c r="O2233" t="s">
        <v>20</v>
      </c>
      <c r="P2233">
        <v>0.8</v>
      </c>
      <c r="Q2233">
        <v>600</v>
      </c>
      <c r="R2233">
        <v>76</v>
      </c>
      <c r="S2233" t="s">
        <v>78</v>
      </c>
      <c r="T2233" t="s">
        <v>30</v>
      </c>
      <c r="U2233" t="s">
        <v>3846</v>
      </c>
      <c r="V2233" t="s">
        <v>36</v>
      </c>
      <c r="W2233" t="s">
        <v>82</v>
      </c>
      <c r="X2233">
        <v>4</v>
      </c>
    </row>
    <row r="2234" spans="2:24">
      <c r="B2234" t="s">
        <v>2392</v>
      </c>
      <c r="C2234" t="s">
        <v>160</v>
      </c>
      <c r="D2234" t="s">
        <v>55</v>
      </c>
      <c r="E2234" t="s">
        <v>3549</v>
      </c>
      <c r="F2234" t="s">
        <v>149</v>
      </c>
      <c r="G2234" t="s">
        <v>45</v>
      </c>
      <c r="H2234">
        <v>19</v>
      </c>
      <c r="I2234" t="s">
        <v>3550</v>
      </c>
      <c r="J2234" t="s">
        <v>30</v>
      </c>
      <c r="K2234" t="s">
        <v>42</v>
      </c>
      <c r="L2234" t="s">
        <v>39</v>
      </c>
      <c r="M2234" t="s">
        <v>107</v>
      </c>
      <c r="N2234" t="s">
        <v>33</v>
      </c>
      <c r="O2234" t="s">
        <v>20</v>
      </c>
      <c r="P2234">
        <v>0.8</v>
      </c>
      <c r="Q2234">
        <v>600</v>
      </c>
      <c r="R2234">
        <v>76</v>
      </c>
      <c r="S2234" t="s">
        <v>78</v>
      </c>
      <c r="T2234" t="s">
        <v>30</v>
      </c>
      <c r="U2234" t="s">
        <v>3847</v>
      </c>
      <c r="V2234" t="s">
        <v>36</v>
      </c>
      <c r="W2234" t="s">
        <v>82</v>
      </c>
      <c r="X2234">
        <v>4</v>
      </c>
    </row>
    <row r="2235" spans="2:24">
      <c r="B2235" t="s">
        <v>2393</v>
      </c>
      <c r="C2235" t="s">
        <v>160</v>
      </c>
      <c r="D2235" t="s">
        <v>41</v>
      </c>
      <c r="E2235" t="s">
        <v>3549</v>
      </c>
      <c r="F2235" t="s">
        <v>149</v>
      </c>
      <c r="G2235" t="s">
        <v>45</v>
      </c>
      <c r="H2235">
        <v>24</v>
      </c>
      <c r="I2235" t="s">
        <v>3550</v>
      </c>
      <c r="J2235" t="s">
        <v>63</v>
      </c>
      <c r="K2235" t="s">
        <v>43</v>
      </c>
      <c r="L2235" t="s">
        <v>39</v>
      </c>
      <c r="M2235" t="s">
        <v>107</v>
      </c>
      <c r="N2235" t="s">
        <v>33</v>
      </c>
      <c r="O2235" t="s">
        <v>3552</v>
      </c>
      <c r="P2235">
        <v>1.7</v>
      </c>
      <c r="Q2235">
        <v>800</v>
      </c>
      <c r="R2235">
        <v>73</v>
      </c>
      <c r="S2235" t="s">
        <v>78</v>
      </c>
      <c r="T2235" t="s">
        <v>30</v>
      </c>
      <c r="U2235" t="s">
        <v>3848</v>
      </c>
      <c r="V2235" t="s">
        <v>36</v>
      </c>
      <c r="W2235" t="s">
        <v>82</v>
      </c>
      <c r="X2235">
        <v>4</v>
      </c>
    </row>
    <row r="2236" spans="2:24">
      <c r="B2236" t="s">
        <v>2394</v>
      </c>
      <c r="C2236" t="s">
        <v>160</v>
      </c>
      <c r="D2236" t="s">
        <v>41</v>
      </c>
      <c r="E2236" t="s">
        <v>3549</v>
      </c>
      <c r="F2236" t="s">
        <v>149</v>
      </c>
      <c r="G2236" t="s">
        <v>45</v>
      </c>
      <c r="H2236">
        <v>24</v>
      </c>
      <c r="I2236" t="s">
        <v>3550</v>
      </c>
      <c r="J2236" t="s">
        <v>28</v>
      </c>
      <c r="K2236" t="s">
        <v>43</v>
      </c>
      <c r="L2236" t="s">
        <v>39</v>
      </c>
      <c r="M2236" t="s">
        <v>107</v>
      </c>
      <c r="N2236" t="s">
        <v>33</v>
      </c>
      <c r="O2236" t="s">
        <v>3552</v>
      </c>
      <c r="P2236">
        <v>1.7</v>
      </c>
      <c r="Q2236">
        <v>800</v>
      </c>
      <c r="R2236">
        <v>73</v>
      </c>
      <c r="S2236" t="s">
        <v>78</v>
      </c>
      <c r="T2236" t="s">
        <v>30</v>
      </c>
      <c r="U2236" t="s">
        <v>3849</v>
      </c>
      <c r="V2236" t="s">
        <v>36</v>
      </c>
      <c r="W2236" t="s">
        <v>82</v>
      </c>
      <c r="X2236">
        <v>4</v>
      </c>
    </row>
    <row r="2237" spans="2:24">
      <c r="B2237" t="s">
        <v>2395</v>
      </c>
      <c r="C2237" t="s">
        <v>160</v>
      </c>
      <c r="D2237" t="s">
        <v>41</v>
      </c>
      <c r="E2237" t="s">
        <v>3549</v>
      </c>
      <c r="F2237" t="s">
        <v>149</v>
      </c>
      <c r="G2237" t="s">
        <v>45</v>
      </c>
      <c r="H2237">
        <v>24</v>
      </c>
      <c r="I2237" t="s">
        <v>3550</v>
      </c>
      <c r="J2237" t="s">
        <v>79</v>
      </c>
      <c r="K2237" t="s">
        <v>43</v>
      </c>
      <c r="L2237" t="s">
        <v>39</v>
      </c>
      <c r="M2237" t="s">
        <v>107</v>
      </c>
      <c r="N2237" t="s">
        <v>33</v>
      </c>
      <c r="O2237" t="s">
        <v>3552</v>
      </c>
      <c r="P2237">
        <v>1.7</v>
      </c>
      <c r="Q2237">
        <v>800</v>
      </c>
      <c r="R2237">
        <v>73</v>
      </c>
      <c r="S2237" t="s">
        <v>78</v>
      </c>
      <c r="T2237" t="s">
        <v>30</v>
      </c>
      <c r="U2237" t="s">
        <v>3850</v>
      </c>
      <c r="V2237" t="s">
        <v>36</v>
      </c>
      <c r="W2237" t="s">
        <v>82</v>
      </c>
      <c r="X2237">
        <v>4</v>
      </c>
    </row>
    <row r="2238" spans="2:24">
      <c r="B2238" t="s">
        <v>2396</v>
      </c>
      <c r="C2238" t="s">
        <v>160</v>
      </c>
      <c r="D2238" t="s">
        <v>41</v>
      </c>
      <c r="E2238" t="s">
        <v>3549</v>
      </c>
      <c r="F2238" t="s">
        <v>149</v>
      </c>
      <c r="G2238" t="s">
        <v>45</v>
      </c>
      <c r="H2238">
        <v>24</v>
      </c>
      <c r="I2238" t="s">
        <v>3550</v>
      </c>
      <c r="J2238" t="s">
        <v>30</v>
      </c>
      <c r="K2238" t="s">
        <v>43</v>
      </c>
      <c r="L2238" t="s">
        <v>39</v>
      </c>
      <c r="M2238" t="s">
        <v>107</v>
      </c>
      <c r="N2238" t="s">
        <v>33</v>
      </c>
      <c r="O2238" t="s">
        <v>3552</v>
      </c>
      <c r="P2238">
        <v>1.7</v>
      </c>
      <c r="Q2238">
        <v>800</v>
      </c>
      <c r="R2238">
        <v>73</v>
      </c>
      <c r="S2238" t="s">
        <v>78</v>
      </c>
      <c r="T2238" t="s">
        <v>30</v>
      </c>
      <c r="U2238" t="s">
        <v>3851</v>
      </c>
      <c r="V2238" t="s">
        <v>36</v>
      </c>
      <c r="W2238" t="s">
        <v>82</v>
      </c>
      <c r="X2238">
        <v>4</v>
      </c>
    </row>
    <row r="2239" spans="2:24">
      <c r="B2239" t="s">
        <v>2397</v>
      </c>
      <c r="C2239" t="s">
        <v>160</v>
      </c>
      <c r="D2239" t="s">
        <v>55</v>
      </c>
      <c r="E2239" t="s">
        <v>3549</v>
      </c>
      <c r="F2239" t="s">
        <v>149</v>
      </c>
      <c r="G2239" t="s">
        <v>45</v>
      </c>
      <c r="H2239">
        <v>25</v>
      </c>
      <c r="I2239" t="s">
        <v>3550</v>
      </c>
      <c r="J2239" t="s">
        <v>63</v>
      </c>
      <c r="K2239" t="s">
        <v>42</v>
      </c>
      <c r="L2239" t="s">
        <v>39</v>
      </c>
      <c r="M2239" t="s">
        <v>107</v>
      </c>
      <c r="N2239" t="s">
        <v>33</v>
      </c>
      <c r="O2239" t="s">
        <v>20</v>
      </c>
      <c r="P2239">
        <v>1.7</v>
      </c>
      <c r="Q2239">
        <v>800</v>
      </c>
      <c r="R2239">
        <v>76</v>
      </c>
      <c r="S2239" t="s">
        <v>78</v>
      </c>
      <c r="T2239" t="s">
        <v>30</v>
      </c>
      <c r="U2239" t="s">
        <v>3852</v>
      </c>
      <c r="V2239" t="s">
        <v>36</v>
      </c>
      <c r="W2239" t="s">
        <v>82</v>
      </c>
      <c r="X2239">
        <v>4</v>
      </c>
    </row>
    <row r="2240" spans="2:24">
      <c r="B2240" t="s">
        <v>2398</v>
      </c>
      <c r="C2240" t="s">
        <v>160</v>
      </c>
      <c r="D2240" t="s">
        <v>55</v>
      </c>
      <c r="E2240" t="s">
        <v>3549</v>
      </c>
      <c r="F2240" t="s">
        <v>149</v>
      </c>
      <c r="G2240" t="s">
        <v>45</v>
      </c>
      <c r="H2240">
        <v>25</v>
      </c>
      <c r="I2240" t="s">
        <v>3550</v>
      </c>
      <c r="J2240" t="s">
        <v>28</v>
      </c>
      <c r="K2240" t="s">
        <v>42</v>
      </c>
      <c r="L2240" t="s">
        <v>39</v>
      </c>
      <c r="M2240" t="s">
        <v>107</v>
      </c>
      <c r="N2240" t="s">
        <v>33</v>
      </c>
      <c r="O2240" t="s">
        <v>20</v>
      </c>
      <c r="P2240">
        <v>1.7</v>
      </c>
      <c r="Q2240">
        <v>800</v>
      </c>
      <c r="R2240">
        <v>76</v>
      </c>
      <c r="S2240" t="s">
        <v>78</v>
      </c>
      <c r="T2240" t="s">
        <v>30</v>
      </c>
      <c r="U2240" t="s">
        <v>3853</v>
      </c>
      <c r="V2240" t="s">
        <v>36</v>
      </c>
      <c r="W2240" t="s">
        <v>82</v>
      </c>
      <c r="X2240">
        <v>4</v>
      </c>
    </row>
    <row r="2241" spans="2:24">
      <c r="B2241" t="s">
        <v>2399</v>
      </c>
      <c r="C2241" t="s">
        <v>160</v>
      </c>
      <c r="D2241" t="s">
        <v>55</v>
      </c>
      <c r="E2241" t="s">
        <v>3549</v>
      </c>
      <c r="F2241" t="s">
        <v>149</v>
      </c>
      <c r="G2241" t="s">
        <v>45</v>
      </c>
      <c r="H2241">
        <v>25</v>
      </c>
      <c r="I2241" t="s">
        <v>3550</v>
      </c>
      <c r="J2241" t="s">
        <v>79</v>
      </c>
      <c r="K2241" t="s">
        <v>42</v>
      </c>
      <c r="L2241" t="s">
        <v>39</v>
      </c>
      <c r="M2241" t="s">
        <v>107</v>
      </c>
      <c r="N2241" t="s">
        <v>33</v>
      </c>
      <c r="O2241" t="s">
        <v>20</v>
      </c>
      <c r="P2241">
        <v>1.7</v>
      </c>
      <c r="Q2241">
        <v>800</v>
      </c>
      <c r="R2241">
        <v>76</v>
      </c>
      <c r="S2241" t="s">
        <v>78</v>
      </c>
      <c r="T2241" t="s">
        <v>30</v>
      </c>
      <c r="U2241" t="s">
        <v>3854</v>
      </c>
      <c r="V2241" t="s">
        <v>36</v>
      </c>
      <c r="W2241" t="s">
        <v>82</v>
      </c>
      <c r="X2241">
        <v>4</v>
      </c>
    </row>
    <row r="2242" spans="2:24">
      <c r="B2242" t="s">
        <v>2400</v>
      </c>
      <c r="C2242" t="s">
        <v>160</v>
      </c>
      <c r="D2242" t="s">
        <v>55</v>
      </c>
      <c r="E2242" t="s">
        <v>3549</v>
      </c>
      <c r="F2242" t="s">
        <v>149</v>
      </c>
      <c r="G2242" t="s">
        <v>45</v>
      </c>
      <c r="H2242">
        <v>25</v>
      </c>
      <c r="I2242" t="s">
        <v>3550</v>
      </c>
      <c r="J2242" t="s">
        <v>30</v>
      </c>
      <c r="K2242" t="s">
        <v>42</v>
      </c>
      <c r="L2242" t="s">
        <v>39</v>
      </c>
      <c r="M2242" t="s">
        <v>107</v>
      </c>
      <c r="N2242" t="s">
        <v>33</v>
      </c>
      <c r="O2242" t="s">
        <v>20</v>
      </c>
      <c r="P2242">
        <v>1.7</v>
      </c>
      <c r="Q2242">
        <v>800</v>
      </c>
      <c r="R2242">
        <v>76</v>
      </c>
      <c r="S2242" t="s">
        <v>78</v>
      </c>
      <c r="T2242" t="s">
        <v>30</v>
      </c>
      <c r="U2242" t="s">
        <v>3855</v>
      </c>
      <c r="V2242" t="s">
        <v>36</v>
      </c>
      <c r="W2242" t="s">
        <v>82</v>
      </c>
      <c r="X2242">
        <v>4</v>
      </c>
    </row>
    <row r="2243" spans="2:24">
      <c r="B2243" t="s">
        <v>2401</v>
      </c>
      <c r="C2243" t="s">
        <v>160</v>
      </c>
      <c r="D2243" t="s">
        <v>41</v>
      </c>
      <c r="E2243" t="s">
        <v>3549</v>
      </c>
      <c r="F2243" t="s">
        <v>149</v>
      </c>
      <c r="G2243" t="s">
        <v>45</v>
      </c>
      <c r="H2243">
        <v>30</v>
      </c>
      <c r="I2243" t="s">
        <v>3550</v>
      </c>
      <c r="J2243" t="s">
        <v>63</v>
      </c>
      <c r="K2243" t="s">
        <v>43</v>
      </c>
      <c r="L2243" t="s">
        <v>39</v>
      </c>
      <c r="M2243" t="s">
        <v>107</v>
      </c>
      <c r="N2243" t="s">
        <v>33</v>
      </c>
      <c r="O2243" t="s">
        <v>20</v>
      </c>
      <c r="P2243">
        <v>2</v>
      </c>
      <c r="Q2243">
        <v>1000</v>
      </c>
      <c r="R2243">
        <v>76</v>
      </c>
      <c r="S2243" t="s">
        <v>78</v>
      </c>
      <c r="T2243" t="s">
        <v>30</v>
      </c>
      <c r="U2243" t="s">
        <v>3856</v>
      </c>
      <c r="V2243" t="s">
        <v>36</v>
      </c>
      <c r="W2243" t="s">
        <v>82</v>
      </c>
      <c r="X2243">
        <v>4</v>
      </c>
    </row>
    <row r="2244" spans="2:24">
      <c r="B2244" t="s">
        <v>2402</v>
      </c>
      <c r="C2244" t="s">
        <v>160</v>
      </c>
      <c r="D2244" t="s">
        <v>41</v>
      </c>
      <c r="E2244" t="s">
        <v>3549</v>
      </c>
      <c r="F2244" t="s">
        <v>149</v>
      </c>
      <c r="G2244" t="s">
        <v>45</v>
      </c>
      <c r="H2244">
        <v>30</v>
      </c>
      <c r="I2244" t="s">
        <v>3550</v>
      </c>
      <c r="J2244" t="s">
        <v>28</v>
      </c>
      <c r="K2244" t="s">
        <v>43</v>
      </c>
      <c r="L2244" t="s">
        <v>39</v>
      </c>
      <c r="M2244" t="s">
        <v>107</v>
      </c>
      <c r="N2244" t="s">
        <v>33</v>
      </c>
      <c r="O2244" t="s">
        <v>20</v>
      </c>
      <c r="P2244">
        <v>2</v>
      </c>
      <c r="Q2244">
        <v>1000</v>
      </c>
      <c r="R2244">
        <v>76</v>
      </c>
      <c r="S2244" t="s">
        <v>78</v>
      </c>
      <c r="T2244" t="s">
        <v>30</v>
      </c>
      <c r="U2244" t="s">
        <v>3857</v>
      </c>
      <c r="V2244" t="s">
        <v>36</v>
      </c>
      <c r="W2244" t="s">
        <v>82</v>
      </c>
      <c r="X2244">
        <v>4</v>
      </c>
    </row>
    <row r="2245" spans="2:24">
      <c r="B2245" t="s">
        <v>2403</v>
      </c>
      <c r="C2245" t="s">
        <v>160</v>
      </c>
      <c r="D2245" t="s">
        <v>41</v>
      </c>
      <c r="E2245" t="s">
        <v>3549</v>
      </c>
      <c r="F2245" t="s">
        <v>149</v>
      </c>
      <c r="G2245" t="s">
        <v>45</v>
      </c>
      <c r="H2245">
        <v>30</v>
      </c>
      <c r="I2245" t="s">
        <v>3550</v>
      </c>
      <c r="J2245" t="s">
        <v>79</v>
      </c>
      <c r="K2245" t="s">
        <v>43</v>
      </c>
      <c r="L2245" t="s">
        <v>39</v>
      </c>
      <c r="M2245" t="s">
        <v>107</v>
      </c>
      <c r="N2245" t="s">
        <v>33</v>
      </c>
      <c r="O2245" t="s">
        <v>20</v>
      </c>
      <c r="P2245">
        <v>2</v>
      </c>
      <c r="Q2245">
        <v>1000</v>
      </c>
      <c r="R2245">
        <v>76</v>
      </c>
      <c r="S2245" t="s">
        <v>78</v>
      </c>
      <c r="T2245" t="s">
        <v>30</v>
      </c>
      <c r="U2245" t="s">
        <v>3858</v>
      </c>
      <c r="V2245" t="s">
        <v>36</v>
      </c>
      <c r="W2245" t="s">
        <v>82</v>
      </c>
      <c r="X2245">
        <v>4</v>
      </c>
    </row>
    <row r="2246" spans="2:24">
      <c r="B2246" t="s">
        <v>2404</v>
      </c>
      <c r="C2246" t="s">
        <v>160</v>
      </c>
      <c r="D2246" t="s">
        <v>41</v>
      </c>
      <c r="E2246" t="s">
        <v>3549</v>
      </c>
      <c r="F2246" t="s">
        <v>149</v>
      </c>
      <c r="G2246" t="s">
        <v>45</v>
      </c>
      <c r="H2246">
        <v>30</v>
      </c>
      <c r="I2246" t="s">
        <v>3550</v>
      </c>
      <c r="J2246" t="s">
        <v>30</v>
      </c>
      <c r="K2246" t="s">
        <v>43</v>
      </c>
      <c r="L2246" t="s">
        <v>39</v>
      </c>
      <c r="M2246" t="s">
        <v>107</v>
      </c>
      <c r="N2246" t="s">
        <v>33</v>
      </c>
      <c r="O2246" t="s">
        <v>20</v>
      </c>
      <c r="P2246">
        <v>2</v>
      </c>
      <c r="Q2246">
        <v>1000</v>
      </c>
      <c r="R2246">
        <v>76</v>
      </c>
      <c r="S2246" t="s">
        <v>78</v>
      </c>
      <c r="T2246" t="s">
        <v>30</v>
      </c>
      <c r="U2246" t="s">
        <v>3859</v>
      </c>
      <c r="V2246" t="s">
        <v>36</v>
      </c>
      <c r="W2246" t="s">
        <v>82</v>
      </c>
      <c r="X2246">
        <v>4</v>
      </c>
    </row>
    <row r="2247" spans="2:24">
      <c r="B2247" t="s">
        <v>2405</v>
      </c>
      <c r="C2247" t="s">
        <v>160</v>
      </c>
      <c r="D2247" t="s">
        <v>55</v>
      </c>
      <c r="E2247" t="s">
        <v>3549</v>
      </c>
      <c r="F2247" t="s">
        <v>149</v>
      </c>
      <c r="G2247" t="s">
        <v>45</v>
      </c>
      <c r="H2247">
        <v>31</v>
      </c>
      <c r="I2247" t="s">
        <v>3550</v>
      </c>
      <c r="J2247" t="s">
        <v>63</v>
      </c>
      <c r="K2247" t="s">
        <v>42</v>
      </c>
      <c r="L2247" t="s">
        <v>39</v>
      </c>
      <c r="M2247" t="s">
        <v>107</v>
      </c>
      <c r="N2247" t="s">
        <v>33</v>
      </c>
      <c r="O2247" t="s">
        <v>20</v>
      </c>
      <c r="P2247">
        <v>2.2000000000000002</v>
      </c>
      <c r="Q2247">
        <v>1000</v>
      </c>
      <c r="R2247">
        <v>79</v>
      </c>
      <c r="S2247" t="s">
        <v>78</v>
      </c>
      <c r="T2247" t="s">
        <v>30</v>
      </c>
      <c r="U2247" t="s">
        <v>3860</v>
      </c>
      <c r="V2247" t="s">
        <v>36</v>
      </c>
      <c r="W2247" t="s">
        <v>82</v>
      </c>
      <c r="X2247">
        <v>4</v>
      </c>
    </row>
    <row r="2248" spans="2:24">
      <c r="B2248" t="s">
        <v>2406</v>
      </c>
      <c r="C2248" t="s">
        <v>160</v>
      </c>
      <c r="D2248" t="s">
        <v>55</v>
      </c>
      <c r="E2248" t="s">
        <v>3549</v>
      </c>
      <c r="F2248" t="s">
        <v>149</v>
      </c>
      <c r="G2248" t="s">
        <v>45</v>
      </c>
      <c r="H2248">
        <v>31</v>
      </c>
      <c r="I2248" t="s">
        <v>3550</v>
      </c>
      <c r="J2248" t="s">
        <v>28</v>
      </c>
      <c r="K2248" t="s">
        <v>42</v>
      </c>
      <c r="L2248" t="s">
        <v>39</v>
      </c>
      <c r="M2248" t="s">
        <v>107</v>
      </c>
      <c r="N2248" t="s">
        <v>33</v>
      </c>
      <c r="O2248" t="s">
        <v>20</v>
      </c>
      <c r="P2248">
        <v>2.2000000000000002</v>
      </c>
      <c r="Q2248">
        <v>1000</v>
      </c>
      <c r="R2248">
        <v>79</v>
      </c>
      <c r="S2248" t="s">
        <v>78</v>
      </c>
      <c r="T2248" t="s">
        <v>30</v>
      </c>
      <c r="U2248" t="s">
        <v>3861</v>
      </c>
      <c r="V2248" t="s">
        <v>36</v>
      </c>
      <c r="W2248" t="s">
        <v>82</v>
      </c>
      <c r="X2248">
        <v>4</v>
      </c>
    </row>
    <row r="2249" spans="2:24">
      <c r="B2249" t="s">
        <v>2407</v>
      </c>
      <c r="C2249" t="s">
        <v>160</v>
      </c>
      <c r="D2249" t="s">
        <v>55</v>
      </c>
      <c r="E2249" t="s">
        <v>3549</v>
      </c>
      <c r="F2249" t="s">
        <v>149</v>
      </c>
      <c r="G2249" t="s">
        <v>45</v>
      </c>
      <c r="H2249">
        <v>31</v>
      </c>
      <c r="I2249" t="s">
        <v>3550</v>
      </c>
      <c r="J2249" t="s">
        <v>79</v>
      </c>
      <c r="K2249" t="s">
        <v>42</v>
      </c>
      <c r="L2249" t="s">
        <v>39</v>
      </c>
      <c r="M2249" t="s">
        <v>107</v>
      </c>
      <c r="N2249" t="s">
        <v>33</v>
      </c>
      <c r="O2249" t="s">
        <v>20</v>
      </c>
      <c r="P2249">
        <v>2.2000000000000002</v>
      </c>
      <c r="Q2249">
        <v>1000</v>
      </c>
      <c r="R2249">
        <v>79</v>
      </c>
      <c r="S2249" t="s">
        <v>78</v>
      </c>
      <c r="T2249" t="s">
        <v>30</v>
      </c>
      <c r="U2249" t="s">
        <v>3862</v>
      </c>
      <c r="V2249" t="s">
        <v>36</v>
      </c>
      <c r="W2249" t="s">
        <v>82</v>
      </c>
      <c r="X2249">
        <v>4</v>
      </c>
    </row>
    <row r="2250" spans="2:24">
      <c r="B2250" t="s">
        <v>2408</v>
      </c>
      <c r="C2250" t="s">
        <v>160</v>
      </c>
      <c r="D2250" t="s">
        <v>55</v>
      </c>
      <c r="E2250" t="s">
        <v>3549</v>
      </c>
      <c r="F2250" t="s">
        <v>149</v>
      </c>
      <c r="G2250" t="s">
        <v>45</v>
      </c>
      <c r="H2250">
        <v>31</v>
      </c>
      <c r="I2250" t="s">
        <v>3550</v>
      </c>
      <c r="J2250" t="s">
        <v>30</v>
      </c>
      <c r="K2250" t="s">
        <v>42</v>
      </c>
      <c r="L2250" t="s">
        <v>39</v>
      </c>
      <c r="M2250" t="s">
        <v>107</v>
      </c>
      <c r="N2250" t="s">
        <v>33</v>
      </c>
      <c r="O2250" t="s">
        <v>20</v>
      </c>
      <c r="P2250">
        <v>2.2000000000000002</v>
      </c>
      <c r="Q2250">
        <v>1000</v>
      </c>
      <c r="R2250">
        <v>79</v>
      </c>
      <c r="S2250" t="s">
        <v>78</v>
      </c>
      <c r="T2250" t="s">
        <v>30</v>
      </c>
      <c r="U2250" t="s">
        <v>3863</v>
      </c>
      <c r="V2250" t="s">
        <v>36</v>
      </c>
      <c r="W2250" t="s">
        <v>82</v>
      </c>
      <c r="X2250">
        <v>4</v>
      </c>
    </row>
    <row r="2251" spans="2:24">
      <c r="B2251" t="s">
        <v>2409</v>
      </c>
      <c r="C2251" t="s">
        <v>160</v>
      </c>
      <c r="D2251" t="s">
        <v>41</v>
      </c>
      <c r="E2251" t="s">
        <v>3549</v>
      </c>
      <c r="F2251" t="s">
        <v>149</v>
      </c>
      <c r="G2251" t="s">
        <v>45</v>
      </c>
      <c r="H2251">
        <v>36</v>
      </c>
      <c r="I2251" t="s">
        <v>3550</v>
      </c>
      <c r="J2251" t="s">
        <v>63</v>
      </c>
      <c r="K2251" t="s">
        <v>43</v>
      </c>
      <c r="L2251" t="s">
        <v>39</v>
      </c>
      <c r="M2251" t="s">
        <v>107</v>
      </c>
      <c r="N2251" t="s">
        <v>33</v>
      </c>
      <c r="O2251" t="s">
        <v>20</v>
      </c>
      <c r="P2251">
        <v>2</v>
      </c>
      <c r="Q2251">
        <v>1200</v>
      </c>
      <c r="R2251">
        <v>76</v>
      </c>
      <c r="S2251" t="s">
        <v>78</v>
      </c>
      <c r="T2251" t="s">
        <v>30</v>
      </c>
      <c r="U2251" t="s">
        <v>3864</v>
      </c>
      <c r="V2251" t="s">
        <v>36</v>
      </c>
      <c r="W2251" t="s">
        <v>82</v>
      </c>
      <c r="X2251">
        <v>4</v>
      </c>
    </row>
    <row r="2252" spans="2:24">
      <c r="B2252" t="s">
        <v>2410</v>
      </c>
      <c r="C2252" t="s">
        <v>160</v>
      </c>
      <c r="D2252" t="s">
        <v>41</v>
      </c>
      <c r="E2252" t="s">
        <v>3549</v>
      </c>
      <c r="F2252" t="s">
        <v>149</v>
      </c>
      <c r="G2252" t="s">
        <v>45</v>
      </c>
      <c r="H2252">
        <v>36</v>
      </c>
      <c r="I2252" t="s">
        <v>3550</v>
      </c>
      <c r="J2252" t="s">
        <v>28</v>
      </c>
      <c r="K2252" t="s">
        <v>43</v>
      </c>
      <c r="L2252" t="s">
        <v>39</v>
      </c>
      <c r="M2252" t="s">
        <v>107</v>
      </c>
      <c r="N2252" t="s">
        <v>33</v>
      </c>
      <c r="O2252" t="s">
        <v>20</v>
      </c>
      <c r="P2252">
        <v>2</v>
      </c>
      <c r="Q2252">
        <v>1200</v>
      </c>
      <c r="R2252">
        <v>76</v>
      </c>
      <c r="S2252" t="s">
        <v>78</v>
      </c>
      <c r="T2252" t="s">
        <v>30</v>
      </c>
      <c r="U2252" t="s">
        <v>3865</v>
      </c>
      <c r="V2252" t="s">
        <v>36</v>
      </c>
      <c r="W2252" t="s">
        <v>82</v>
      </c>
      <c r="X2252">
        <v>4</v>
      </c>
    </row>
    <row r="2253" spans="2:24">
      <c r="B2253" t="s">
        <v>2411</v>
      </c>
      <c r="C2253" t="s">
        <v>160</v>
      </c>
      <c r="D2253" t="s">
        <v>41</v>
      </c>
      <c r="E2253" t="s">
        <v>3549</v>
      </c>
      <c r="F2253" t="s">
        <v>149</v>
      </c>
      <c r="G2253" t="s">
        <v>45</v>
      </c>
      <c r="H2253">
        <v>36</v>
      </c>
      <c r="I2253" t="s">
        <v>3550</v>
      </c>
      <c r="J2253" t="s">
        <v>79</v>
      </c>
      <c r="K2253" t="s">
        <v>43</v>
      </c>
      <c r="L2253" t="s">
        <v>39</v>
      </c>
      <c r="M2253" t="s">
        <v>107</v>
      </c>
      <c r="N2253" t="s">
        <v>33</v>
      </c>
      <c r="O2253" t="s">
        <v>20</v>
      </c>
      <c r="P2253">
        <v>2</v>
      </c>
      <c r="Q2253">
        <v>1200</v>
      </c>
      <c r="R2253">
        <v>76</v>
      </c>
      <c r="S2253" t="s">
        <v>78</v>
      </c>
      <c r="T2253" t="s">
        <v>30</v>
      </c>
      <c r="U2253" t="s">
        <v>3866</v>
      </c>
      <c r="V2253" t="s">
        <v>36</v>
      </c>
      <c r="W2253" t="s">
        <v>82</v>
      </c>
      <c r="X2253">
        <v>4</v>
      </c>
    </row>
    <row r="2254" spans="2:24">
      <c r="B2254" t="s">
        <v>2412</v>
      </c>
      <c r="C2254" t="s">
        <v>160</v>
      </c>
      <c r="D2254" t="s">
        <v>41</v>
      </c>
      <c r="E2254" t="s">
        <v>3549</v>
      </c>
      <c r="F2254" t="s">
        <v>149</v>
      </c>
      <c r="G2254" t="s">
        <v>45</v>
      </c>
      <c r="H2254">
        <v>36</v>
      </c>
      <c r="I2254" t="s">
        <v>3550</v>
      </c>
      <c r="J2254" t="s">
        <v>30</v>
      </c>
      <c r="K2254" t="s">
        <v>43</v>
      </c>
      <c r="L2254" t="s">
        <v>39</v>
      </c>
      <c r="M2254" t="s">
        <v>107</v>
      </c>
      <c r="N2254" t="s">
        <v>33</v>
      </c>
      <c r="O2254" t="s">
        <v>20</v>
      </c>
      <c r="P2254">
        <v>2</v>
      </c>
      <c r="Q2254">
        <v>1200</v>
      </c>
      <c r="R2254">
        <v>76</v>
      </c>
      <c r="S2254" t="s">
        <v>78</v>
      </c>
      <c r="T2254" t="s">
        <v>30</v>
      </c>
      <c r="U2254" t="s">
        <v>3867</v>
      </c>
      <c r="V2254" t="s">
        <v>36</v>
      </c>
      <c r="W2254" t="s">
        <v>82</v>
      </c>
      <c r="X2254">
        <v>4</v>
      </c>
    </row>
    <row r="2255" spans="2:24">
      <c r="B2255" t="s">
        <v>2413</v>
      </c>
      <c r="C2255" t="s">
        <v>160</v>
      </c>
      <c r="D2255" t="s">
        <v>55</v>
      </c>
      <c r="E2255" t="s">
        <v>3549</v>
      </c>
      <c r="F2255" t="s">
        <v>149</v>
      </c>
      <c r="G2255" t="s">
        <v>45</v>
      </c>
      <c r="H2255">
        <v>37</v>
      </c>
      <c r="I2255" t="s">
        <v>3550</v>
      </c>
      <c r="J2255" t="s">
        <v>63</v>
      </c>
      <c r="K2255" t="s">
        <v>42</v>
      </c>
      <c r="L2255" t="s">
        <v>39</v>
      </c>
      <c r="M2255" t="s">
        <v>107</v>
      </c>
      <c r="N2255" t="s">
        <v>33</v>
      </c>
      <c r="O2255" t="s">
        <v>35</v>
      </c>
      <c r="P2255">
        <v>2.9</v>
      </c>
      <c r="Q2255">
        <v>1200</v>
      </c>
      <c r="R2255">
        <v>79</v>
      </c>
      <c r="S2255" t="s">
        <v>78</v>
      </c>
      <c r="T2255" t="s">
        <v>30</v>
      </c>
      <c r="U2255" t="s">
        <v>3868</v>
      </c>
      <c r="V2255" t="s">
        <v>36</v>
      </c>
      <c r="W2255" t="s">
        <v>82</v>
      </c>
      <c r="X2255">
        <v>4</v>
      </c>
    </row>
    <row r="2256" spans="2:24">
      <c r="B2256" t="s">
        <v>2414</v>
      </c>
      <c r="C2256" t="s">
        <v>160</v>
      </c>
      <c r="D2256" t="s">
        <v>55</v>
      </c>
      <c r="E2256" t="s">
        <v>3549</v>
      </c>
      <c r="F2256" t="s">
        <v>149</v>
      </c>
      <c r="G2256" t="s">
        <v>45</v>
      </c>
      <c r="H2256">
        <v>37</v>
      </c>
      <c r="I2256" t="s">
        <v>3550</v>
      </c>
      <c r="J2256" t="s">
        <v>28</v>
      </c>
      <c r="K2256" t="s">
        <v>42</v>
      </c>
      <c r="L2256" t="s">
        <v>39</v>
      </c>
      <c r="M2256" t="s">
        <v>107</v>
      </c>
      <c r="N2256" t="s">
        <v>33</v>
      </c>
      <c r="O2256" t="s">
        <v>35</v>
      </c>
      <c r="P2256">
        <v>2.9</v>
      </c>
      <c r="Q2256">
        <v>1200</v>
      </c>
      <c r="R2256">
        <v>79</v>
      </c>
      <c r="S2256" t="s">
        <v>78</v>
      </c>
      <c r="T2256" t="s">
        <v>30</v>
      </c>
      <c r="U2256" t="s">
        <v>3869</v>
      </c>
      <c r="V2256" t="s">
        <v>36</v>
      </c>
      <c r="W2256" t="s">
        <v>82</v>
      </c>
      <c r="X2256">
        <v>4</v>
      </c>
    </row>
    <row r="2257" spans="2:24">
      <c r="B2257" t="s">
        <v>2415</v>
      </c>
      <c r="C2257" t="s">
        <v>160</v>
      </c>
      <c r="D2257" t="s">
        <v>55</v>
      </c>
      <c r="E2257" t="s">
        <v>3549</v>
      </c>
      <c r="F2257" t="s">
        <v>149</v>
      </c>
      <c r="G2257" t="s">
        <v>45</v>
      </c>
      <c r="H2257">
        <v>37</v>
      </c>
      <c r="I2257" t="s">
        <v>3550</v>
      </c>
      <c r="J2257" t="s">
        <v>79</v>
      </c>
      <c r="K2257" t="s">
        <v>42</v>
      </c>
      <c r="L2257" t="s">
        <v>39</v>
      </c>
      <c r="M2257" t="s">
        <v>107</v>
      </c>
      <c r="N2257" t="s">
        <v>33</v>
      </c>
      <c r="O2257" t="s">
        <v>35</v>
      </c>
      <c r="P2257">
        <v>2.9</v>
      </c>
      <c r="Q2257">
        <v>1200</v>
      </c>
      <c r="R2257">
        <v>79</v>
      </c>
      <c r="S2257" t="s">
        <v>78</v>
      </c>
      <c r="T2257" t="s">
        <v>30</v>
      </c>
      <c r="U2257" t="s">
        <v>3870</v>
      </c>
      <c r="V2257" t="s">
        <v>36</v>
      </c>
      <c r="W2257" t="s">
        <v>82</v>
      </c>
      <c r="X2257">
        <v>4</v>
      </c>
    </row>
    <row r="2258" spans="2:24">
      <c r="B2258" t="s">
        <v>2416</v>
      </c>
      <c r="C2258" t="s">
        <v>160</v>
      </c>
      <c r="D2258" t="s">
        <v>55</v>
      </c>
      <c r="E2258" t="s">
        <v>3549</v>
      </c>
      <c r="F2258" t="s">
        <v>149</v>
      </c>
      <c r="G2258" t="s">
        <v>45</v>
      </c>
      <c r="H2258">
        <v>37</v>
      </c>
      <c r="I2258" t="s">
        <v>3550</v>
      </c>
      <c r="J2258" t="s">
        <v>30</v>
      </c>
      <c r="K2258" t="s">
        <v>42</v>
      </c>
      <c r="L2258" t="s">
        <v>39</v>
      </c>
      <c r="M2258" t="s">
        <v>107</v>
      </c>
      <c r="N2258" t="s">
        <v>33</v>
      </c>
      <c r="O2258" t="s">
        <v>35</v>
      </c>
      <c r="P2258">
        <v>2.9</v>
      </c>
      <c r="Q2258">
        <v>1200</v>
      </c>
      <c r="R2258">
        <v>79</v>
      </c>
      <c r="S2258" t="s">
        <v>78</v>
      </c>
      <c r="T2258" t="s">
        <v>30</v>
      </c>
      <c r="U2258" t="s">
        <v>3871</v>
      </c>
      <c r="V2258" t="s">
        <v>36</v>
      </c>
      <c r="W2258" t="s">
        <v>82</v>
      </c>
      <c r="X2258">
        <v>4</v>
      </c>
    </row>
    <row r="2259" spans="2:24">
      <c r="B2259" t="s">
        <v>2417</v>
      </c>
      <c r="C2259" t="s">
        <v>160</v>
      </c>
      <c r="D2259" t="s">
        <v>41</v>
      </c>
      <c r="E2259" t="s">
        <v>3549</v>
      </c>
      <c r="F2259" t="s">
        <v>149</v>
      </c>
      <c r="G2259" t="s">
        <v>46</v>
      </c>
      <c r="H2259">
        <v>18</v>
      </c>
      <c r="I2259" t="s">
        <v>3550</v>
      </c>
      <c r="J2259" t="s">
        <v>63</v>
      </c>
      <c r="K2259" t="s">
        <v>43</v>
      </c>
      <c r="L2259" t="s">
        <v>39</v>
      </c>
      <c r="M2259" t="s">
        <v>107</v>
      </c>
      <c r="N2259" t="s">
        <v>80</v>
      </c>
      <c r="O2259" t="s">
        <v>3552</v>
      </c>
      <c r="P2259">
        <v>1.7</v>
      </c>
      <c r="Q2259">
        <v>600</v>
      </c>
      <c r="R2259">
        <v>73</v>
      </c>
      <c r="S2259" t="s">
        <v>78</v>
      </c>
      <c r="T2259" t="s">
        <v>30</v>
      </c>
      <c r="U2259" t="s">
        <v>3872</v>
      </c>
      <c r="V2259" t="s">
        <v>36</v>
      </c>
      <c r="W2259" t="s">
        <v>82</v>
      </c>
      <c r="X2259">
        <v>4</v>
      </c>
    </row>
    <row r="2260" spans="2:24">
      <c r="B2260" t="s">
        <v>2418</v>
      </c>
      <c r="C2260" t="s">
        <v>160</v>
      </c>
      <c r="D2260" t="s">
        <v>41</v>
      </c>
      <c r="E2260" t="s">
        <v>3549</v>
      </c>
      <c r="F2260" t="s">
        <v>149</v>
      </c>
      <c r="G2260" t="s">
        <v>46</v>
      </c>
      <c r="H2260">
        <v>18</v>
      </c>
      <c r="I2260" t="s">
        <v>3550</v>
      </c>
      <c r="J2260" t="s">
        <v>28</v>
      </c>
      <c r="K2260" t="s">
        <v>43</v>
      </c>
      <c r="L2260" t="s">
        <v>39</v>
      </c>
      <c r="M2260" t="s">
        <v>107</v>
      </c>
      <c r="N2260" t="s">
        <v>80</v>
      </c>
      <c r="O2260" t="s">
        <v>3552</v>
      </c>
      <c r="P2260">
        <v>1.7</v>
      </c>
      <c r="Q2260">
        <v>600</v>
      </c>
      <c r="R2260">
        <v>73</v>
      </c>
      <c r="S2260" t="s">
        <v>78</v>
      </c>
      <c r="T2260" t="s">
        <v>30</v>
      </c>
      <c r="U2260" t="s">
        <v>3873</v>
      </c>
      <c r="V2260" t="s">
        <v>36</v>
      </c>
      <c r="W2260" t="s">
        <v>82</v>
      </c>
      <c r="X2260">
        <v>4</v>
      </c>
    </row>
    <row r="2261" spans="2:24">
      <c r="B2261" t="s">
        <v>2419</v>
      </c>
      <c r="C2261" t="s">
        <v>160</v>
      </c>
      <c r="D2261" t="s">
        <v>41</v>
      </c>
      <c r="E2261" t="s">
        <v>3549</v>
      </c>
      <c r="F2261" t="s">
        <v>149</v>
      </c>
      <c r="G2261" t="s">
        <v>46</v>
      </c>
      <c r="H2261">
        <v>18</v>
      </c>
      <c r="I2261" t="s">
        <v>3550</v>
      </c>
      <c r="J2261" t="s">
        <v>79</v>
      </c>
      <c r="K2261" t="s">
        <v>43</v>
      </c>
      <c r="L2261" t="s">
        <v>39</v>
      </c>
      <c r="M2261" t="s">
        <v>107</v>
      </c>
      <c r="N2261" t="s">
        <v>80</v>
      </c>
      <c r="O2261" t="s">
        <v>3552</v>
      </c>
      <c r="P2261">
        <v>1.7</v>
      </c>
      <c r="Q2261">
        <v>600</v>
      </c>
      <c r="R2261">
        <v>73</v>
      </c>
      <c r="S2261" t="s">
        <v>78</v>
      </c>
      <c r="T2261" t="s">
        <v>30</v>
      </c>
      <c r="U2261" t="s">
        <v>3874</v>
      </c>
      <c r="V2261" t="s">
        <v>36</v>
      </c>
      <c r="W2261" t="s">
        <v>82</v>
      </c>
      <c r="X2261">
        <v>4</v>
      </c>
    </row>
    <row r="2262" spans="2:24">
      <c r="B2262" t="s">
        <v>2420</v>
      </c>
      <c r="C2262" t="s">
        <v>160</v>
      </c>
      <c r="D2262" t="s">
        <v>41</v>
      </c>
      <c r="E2262" t="s">
        <v>3549</v>
      </c>
      <c r="F2262" t="s">
        <v>149</v>
      </c>
      <c r="G2262" t="s">
        <v>46</v>
      </c>
      <c r="H2262">
        <v>18</v>
      </c>
      <c r="I2262" t="s">
        <v>3550</v>
      </c>
      <c r="J2262" t="s">
        <v>30</v>
      </c>
      <c r="K2262" t="s">
        <v>43</v>
      </c>
      <c r="L2262" t="s">
        <v>39</v>
      </c>
      <c r="M2262" t="s">
        <v>107</v>
      </c>
      <c r="N2262" t="s">
        <v>80</v>
      </c>
      <c r="O2262" t="s">
        <v>3552</v>
      </c>
      <c r="P2262">
        <v>1.7</v>
      </c>
      <c r="Q2262">
        <v>600</v>
      </c>
      <c r="R2262">
        <v>73</v>
      </c>
      <c r="S2262" t="s">
        <v>78</v>
      </c>
      <c r="T2262" t="s">
        <v>30</v>
      </c>
      <c r="U2262" t="s">
        <v>3875</v>
      </c>
      <c r="V2262" t="s">
        <v>36</v>
      </c>
      <c r="W2262" t="s">
        <v>82</v>
      </c>
      <c r="X2262">
        <v>4</v>
      </c>
    </row>
    <row r="2263" spans="2:24">
      <c r="B2263" t="s">
        <v>2421</v>
      </c>
      <c r="C2263" t="s">
        <v>160</v>
      </c>
      <c r="D2263" t="s">
        <v>55</v>
      </c>
      <c r="E2263" t="s">
        <v>3549</v>
      </c>
      <c r="F2263" t="s">
        <v>149</v>
      </c>
      <c r="G2263" t="s">
        <v>46</v>
      </c>
      <c r="H2263">
        <v>19</v>
      </c>
      <c r="I2263" t="s">
        <v>3550</v>
      </c>
      <c r="J2263" t="s">
        <v>63</v>
      </c>
      <c r="K2263" t="s">
        <v>42</v>
      </c>
      <c r="L2263" t="s">
        <v>39</v>
      </c>
      <c r="M2263" t="s">
        <v>107</v>
      </c>
      <c r="N2263" t="s">
        <v>80</v>
      </c>
      <c r="O2263" t="s">
        <v>20</v>
      </c>
      <c r="P2263">
        <v>0.8</v>
      </c>
      <c r="Q2263">
        <v>600</v>
      </c>
      <c r="R2263">
        <v>76</v>
      </c>
      <c r="S2263" t="s">
        <v>78</v>
      </c>
      <c r="T2263" t="s">
        <v>30</v>
      </c>
      <c r="U2263" t="s">
        <v>3876</v>
      </c>
      <c r="V2263" t="s">
        <v>36</v>
      </c>
      <c r="W2263" t="s">
        <v>82</v>
      </c>
      <c r="X2263">
        <v>4</v>
      </c>
    </row>
    <row r="2264" spans="2:24">
      <c r="B2264" t="s">
        <v>2422</v>
      </c>
      <c r="C2264" t="s">
        <v>160</v>
      </c>
      <c r="D2264" t="s">
        <v>55</v>
      </c>
      <c r="E2264" t="s">
        <v>3549</v>
      </c>
      <c r="F2264" t="s">
        <v>149</v>
      </c>
      <c r="G2264" t="s">
        <v>46</v>
      </c>
      <c r="H2264">
        <v>19</v>
      </c>
      <c r="I2264" t="s">
        <v>3550</v>
      </c>
      <c r="J2264" t="s">
        <v>28</v>
      </c>
      <c r="K2264" t="s">
        <v>42</v>
      </c>
      <c r="L2264" t="s">
        <v>39</v>
      </c>
      <c r="M2264" t="s">
        <v>107</v>
      </c>
      <c r="N2264" t="s">
        <v>80</v>
      </c>
      <c r="O2264" t="s">
        <v>20</v>
      </c>
      <c r="P2264">
        <v>0.8</v>
      </c>
      <c r="Q2264">
        <v>600</v>
      </c>
      <c r="R2264">
        <v>76</v>
      </c>
      <c r="S2264" t="s">
        <v>78</v>
      </c>
      <c r="T2264" t="s">
        <v>30</v>
      </c>
      <c r="U2264" t="s">
        <v>3877</v>
      </c>
      <c r="V2264" t="s">
        <v>36</v>
      </c>
      <c r="W2264" t="s">
        <v>82</v>
      </c>
      <c r="X2264">
        <v>4</v>
      </c>
    </row>
    <row r="2265" spans="2:24">
      <c r="B2265" t="s">
        <v>2423</v>
      </c>
      <c r="C2265" t="s">
        <v>160</v>
      </c>
      <c r="D2265" t="s">
        <v>55</v>
      </c>
      <c r="E2265" t="s">
        <v>3549</v>
      </c>
      <c r="F2265" t="s">
        <v>149</v>
      </c>
      <c r="G2265" t="s">
        <v>46</v>
      </c>
      <c r="H2265">
        <v>19</v>
      </c>
      <c r="I2265" t="s">
        <v>3550</v>
      </c>
      <c r="J2265" t="s">
        <v>79</v>
      </c>
      <c r="K2265" t="s">
        <v>42</v>
      </c>
      <c r="L2265" t="s">
        <v>39</v>
      </c>
      <c r="M2265" t="s">
        <v>107</v>
      </c>
      <c r="N2265" t="s">
        <v>80</v>
      </c>
      <c r="O2265" t="s">
        <v>20</v>
      </c>
      <c r="P2265">
        <v>0.8</v>
      </c>
      <c r="Q2265">
        <v>600</v>
      </c>
      <c r="R2265">
        <v>76</v>
      </c>
      <c r="S2265" t="s">
        <v>78</v>
      </c>
      <c r="T2265" t="s">
        <v>30</v>
      </c>
      <c r="U2265" t="s">
        <v>3878</v>
      </c>
      <c r="V2265" t="s">
        <v>36</v>
      </c>
      <c r="W2265" t="s">
        <v>82</v>
      </c>
      <c r="X2265">
        <v>4</v>
      </c>
    </row>
    <row r="2266" spans="2:24">
      <c r="B2266" t="s">
        <v>2424</v>
      </c>
      <c r="C2266" t="s">
        <v>160</v>
      </c>
      <c r="D2266" t="s">
        <v>55</v>
      </c>
      <c r="E2266" t="s">
        <v>3549</v>
      </c>
      <c r="F2266" t="s">
        <v>149</v>
      </c>
      <c r="G2266" t="s">
        <v>46</v>
      </c>
      <c r="H2266">
        <v>19</v>
      </c>
      <c r="I2266" t="s">
        <v>3550</v>
      </c>
      <c r="J2266" t="s">
        <v>30</v>
      </c>
      <c r="K2266" t="s">
        <v>42</v>
      </c>
      <c r="L2266" t="s">
        <v>39</v>
      </c>
      <c r="M2266" t="s">
        <v>107</v>
      </c>
      <c r="N2266" t="s">
        <v>80</v>
      </c>
      <c r="O2266" t="s">
        <v>20</v>
      </c>
      <c r="P2266">
        <v>0.8</v>
      </c>
      <c r="Q2266">
        <v>600</v>
      </c>
      <c r="R2266">
        <v>76</v>
      </c>
      <c r="S2266" t="s">
        <v>78</v>
      </c>
      <c r="T2266" t="s">
        <v>30</v>
      </c>
      <c r="U2266" t="s">
        <v>3879</v>
      </c>
      <c r="V2266" t="s">
        <v>36</v>
      </c>
      <c r="W2266" t="s">
        <v>82</v>
      </c>
      <c r="X2266">
        <v>4</v>
      </c>
    </row>
    <row r="2267" spans="2:24">
      <c r="B2267" t="s">
        <v>2425</v>
      </c>
      <c r="C2267" t="s">
        <v>160</v>
      </c>
      <c r="D2267" t="s">
        <v>41</v>
      </c>
      <c r="E2267" t="s">
        <v>3549</v>
      </c>
      <c r="F2267" t="s">
        <v>149</v>
      </c>
      <c r="G2267" t="s">
        <v>46</v>
      </c>
      <c r="H2267">
        <v>24</v>
      </c>
      <c r="I2267" t="s">
        <v>3550</v>
      </c>
      <c r="J2267" t="s">
        <v>63</v>
      </c>
      <c r="K2267" t="s">
        <v>43</v>
      </c>
      <c r="L2267" t="s">
        <v>39</v>
      </c>
      <c r="M2267" t="s">
        <v>107</v>
      </c>
      <c r="N2267" t="s">
        <v>80</v>
      </c>
      <c r="O2267" t="s">
        <v>3552</v>
      </c>
      <c r="P2267">
        <v>1.7</v>
      </c>
      <c r="Q2267">
        <v>800</v>
      </c>
      <c r="R2267">
        <v>73</v>
      </c>
      <c r="S2267" t="s">
        <v>78</v>
      </c>
      <c r="T2267" t="s">
        <v>30</v>
      </c>
      <c r="U2267" t="s">
        <v>3880</v>
      </c>
      <c r="V2267" t="s">
        <v>36</v>
      </c>
      <c r="W2267" t="s">
        <v>82</v>
      </c>
      <c r="X2267">
        <v>4</v>
      </c>
    </row>
    <row r="2268" spans="2:24">
      <c r="B2268" t="s">
        <v>2426</v>
      </c>
      <c r="C2268" t="s">
        <v>160</v>
      </c>
      <c r="D2268" t="s">
        <v>41</v>
      </c>
      <c r="E2268" t="s">
        <v>3549</v>
      </c>
      <c r="F2268" t="s">
        <v>149</v>
      </c>
      <c r="G2268" t="s">
        <v>46</v>
      </c>
      <c r="H2268">
        <v>24</v>
      </c>
      <c r="I2268" t="s">
        <v>3550</v>
      </c>
      <c r="J2268" t="s">
        <v>28</v>
      </c>
      <c r="K2268" t="s">
        <v>43</v>
      </c>
      <c r="L2268" t="s">
        <v>39</v>
      </c>
      <c r="M2268" t="s">
        <v>107</v>
      </c>
      <c r="N2268" t="s">
        <v>80</v>
      </c>
      <c r="O2268" t="s">
        <v>3552</v>
      </c>
      <c r="P2268">
        <v>1.7</v>
      </c>
      <c r="Q2268">
        <v>800</v>
      </c>
      <c r="R2268">
        <v>73</v>
      </c>
      <c r="S2268" t="s">
        <v>78</v>
      </c>
      <c r="T2268" t="s">
        <v>30</v>
      </c>
      <c r="U2268" t="s">
        <v>3881</v>
      </c>
      <c r="V2268" t="s">
        <v>36</v>
      </c>
      <c r="W2268" t="s">
        <v>82</v>
      </c>
      <c r="X2268">
        <v>4</v>
      </c>
    </row>
    <row r="2269" spans="2:24">
      <c r="B2269" t="s">
        <v>2427</v>
      </c>
      <c r="C2269" t="s">
        <v>160</v>
      </c>
      <c r="D2269" t="s">
        <v>41</v>
      </c>
      <c r="E2269" t="s">
        <v>3549</v>
      </c>
      <c r="F2269" t="s">
        <v>149</v>
      </c>
      <c r="G2269" t="s">
        <v>46</v>
      </c>
      <c r="H2269">
        <v>24</v>
      </c>
      <c r="I2269" t="s">
        <v>3550</v>
      </c>
      <c r="J2269" t="s">
        <v>79</v>
      </c>
      <c r="K2269" t="s">
        <v>43</v>
      </c>
      <c r="L2269" t="s">
        <v>39</v>
      </c>
      <c r="M2269" t="s">
        <v>107</v>
      </c>
      <c r="N2269" t="s">
        <v>80</v>
      </c>
      <c r="O2269" t="s">
        <v>3552</v>
      </c>
      <c r="P2269">
        <v>1.7</v>
      </c>
      <c r="Q2269">
        <v>800</v>
      </c>
      <c r="R2269">
        <v>73</v>
      </c>
      <c r="S2269" t="s">
        <v>78</v>
      </c>
      <c r="T2269" t="s">
        <v>30</v>
      </c>
      <c r="U2269" t="s">
        <v>3882</v>
      </c>
      <c r="V2269" t="s">
        <v>36</v>
      </c>
      <c r="W2269" t="s">
        <v>82</v>
      </c>
      <c r="X2269">
        <v>4</v>
      </c>
    </row>
    <row r="2270" spans="2:24">
      <c r="B2270" t="s">
        <v>2428</v>
      </c>
      <c r="C2270" t="s">
        <v>160</v>
      </c>
      <c r="D2270" t="s">
        <v>41</v>
      </c>
      <c r="E2270" t="s">
        <v>3549</v>
      </c>
      <c r="F2270" t="s">
        <v>149</v>
      </c>
      <c r="G2270" t="s">
        <v>46</v>
      </c>
      <c r="H2270">
        <v>24</v>
      </c>
      <c r="I2270" t="s">
        <v>3550</v>
      </c>
      <c r="J2270" t="s">
        <v>30</v>
      </c>
      <c r="K2270" t="s">
        <v>43</v>
      </c>
      <c r="L2270" t="s">
        <v>39</v>
      </c>
      <c r="M2270" t="s">
        <v>107</v>
      </c>
      <c r="N2270" t="s">
        <v>80</v>
      </c>
      <c r="O2270" t="s">
        <v>3552</v>
      </c>
      <c r="P2270">
        <v>1.7</v>
      </c>
      <c r="Q2270">
        <v>800</v>
      </c>
      <c r="R2270">
        <v>73</v>
      </c>
      <c r="S2270" t="s">
        <v>78</v>
      </c>
      <c r="T2270" t="s">
        <v>30</v>
      </c>
      <c r="U2270" t="s">
        <v>3883</v>
      </c>
      <c r="V2270" t="s">
        <v>36</v>
      </c>
      <c r="W2270" t="s">
        <v>82</v>
      </c>
      <c r="X2270">
        <v>4</v>
      </c>
    </row>
    <row r="2271" spans="2:24">
      <c r="B2271" t="s">
        <v>2429</v>
      </c>
      <c r="C2271" t="s">
        <v>160</v>
      </c>
      <c r="D2271" t="s">
        <v>55</v>
      </c>
      <c r="E2271" t="s">
        <v>3549</v>
      </c>
      <c r="F2271" t="s">
        <v>149</v>
      </c>
      <c r="G2271" t="s">
        <v>46</v>
      </c>
      <c r="H2271">
        <v>25</v>
      </c>
      <c r="I2271" t="s">
        <v>3550</v>
      </c>
      <c r="J2271" t="s">
        <v>63</v>
      </c>
      <c r="K2271" t="s">
        <v>42</v>
      </c>
      <c r="L2271" t="s">
        <v>39</v>
      </c>
      <c r="M2271" t="s">
        <v>107</v>
      </c>
      <c r="N2271" t="s">
        <v>80</v>
      </c>
      <c r="O2271" t="s">
        <v>20</v>
      </c>
      <c r="P2271">
        <v>1.7</v>
      </c>
      <c r="Q2271">
        <v>800</v>
      </c>
      <c r="R2271">
        <v>76</v>
      </c>
      <c r="S2271" t="s">
        <v>78</v>
      </c>
      <c r="T2271" t="s">
        <v>30</v>
      </c>
      <c r="U2271" t="s">
        <v>3884</v>
      </c>
      <c r="V2271" t="s">
        <v>36</v>
      </c>
      <c r="W2271" t="s">
        <v>82</v>
      </c>
      <c r="X2271">
        <v>4</v>
      </c>
    </row>
    <row r="2272" spans="2:24">
      <c r="B2272" t="s">
        <v>2430</v>
      </c>
      <c r="C2272" t="s">
        <v>160</v>
      </c>
      <c r="D2272" t="s">
        <v>55</v>
      </c>
      <c r="E2272" t="s">
        <v>3549</v>
      </c>
      <c r="F2272" t="s">
        <v>149</v>
      </c>
      <c r="G2272" t="s">
        <v>46</v>
      </c>
      <c r="H2272">
        <v>25</v>
      </c>
      <c r="I2272" t="s">
        <v>3550</v>
      </c>
      <c r="J2272" t="s">
        <v>28</v>
      </c>
      <c r="K2272" t="s">
        <v>42</v>
      </c>
      <c r="L2272" t="s">
        <v>39</v>
      </c>
      <c r="M2272" t="s">
        <v>107</v>
      </c>
      <c r="N2272" t="s">
        <v>80</v>
      </c>
      <c r="O2272" t="s">
        <v>20</v>
      </c>
      <c r="P2272">
        <v>1.7</v>
      </c>
      <c r="Q2272">
        <v>800</v>
      </c>
      <c r="R2272">
        <v>76</v>
      </c>
      <c r="S2272" t="s">
        <v>78</v>
      </c>
      <c r="T2272" t="s">
        <v>30</v>
      </c>
      <c r="U2272" t="s">
        <v>3885</v>
      </c>
      <c r="V2272" t="s">
        <v>36</v>
      </c>
      <c r="W2272" t="s">
        <v>82</v>
      </c>
      <c r="X2272">
        <v>4</v>
      </c>
    </row>
    <row r="2273" spans="2:24">
      <c r="B2273" t="s">
        <v>2431</v>
      </c>
      <c r="C2273" t="s">
        <v>160</v>
      </c>
      <c r="D2273" t="s">
        <v>55</v>
      </c>
      <c r="E2273" t="s">
        <v>3549</v>
      </c>
      <c r="F2273" t="s">
        <v>149</v>
      </c>
      <c r="G2273" t="s">
        <v>46</v>
      </c>
      <c r="H2273">
        <v>25</v>
      </c>
      <c r="I2273" t="s">
        <v>3550</v>
      </c>
      <c r="J2273" t="s">
        <v>79</v>
      </c>
      <c r="K2273" t="s">
        <v>42</v>
      </c>
      <c r="L2273" t="s">
        <v>39</v>
      </c>
      <c r="M2273" t="s">
        <v>107</v>
      </c>
      <c r="N2273" t="s">
        <v>80</v>
      </c>
      <c r="O2273" t="s">
        <v>20</v>
      </c>
      <c r="P2273">
        <v>1.7</v>
      </c>
      <c r="Q2273">
        <v>800</v>
      </c>
      <c r="R2273">
        <v>76</v>
      </c>
      <c r="S2273" t="s">
        <v>78</v>
      </c>
      <c r="T2273" t="s">
        <v>30</v>
      </c>
      <c r="U2273" t="s">
        <v>3886</v>
      </c>
      <c r="V2273" t="s">
        <v>36</v>
      </c>
      <c r="W2273" t="s">
        <v>82</v>
      </c>
      <c r="X2273">
        <v>4</v>
      </c>
    </row>
    <row r="2274" spans="2:24">
      <c r="B2274" t="s">
        <v>2432</v>
      </c>
      <c r="C2274" t="s">
        <v>160</v>
      </c>
      <c r="D2274" t="s">
        <v>55</v>
      </c>
      <c r="E2274" t="s">
        <v>3549</v>
      </c>
      <c r="F2274" t="s">
        <v>149</v>
      </c>
      <c r="G2274" t="s">
        <v>46</v>
      </c>
      <c r="H2274">
        <v>25</v>
      </c>
      <c r="I2274" t="s">
        <v>3550</v>
      </c>
      <c r="J2274" t="s">
        <v>30</v>
      </c>
      <c r="K2274" t="s">
        <v>42</v>
      </c>
      <c r="L2274" t="s">
        <v>39</v>
      </c>
      <c r="M2274" t="s">
        <v>107</v>
      </c>
      <c r="N2274" t="s">
        <v>80</v>
      </c>
      <c r="O2274" t="s">
        <v>20</v>
      </c>
      <c r="P2274">
        <v>1.7</v>
      </c>
      <c r="Q2274">
        <v>800</v>
      </c>
      <c r="R2274">
        <v>76</v>
      </c>
      <c r="S2274" t="s">
        <v>78</v>
      </c>
      <c r="T2274" t="s">
        <v>30</v>
      </c>
      <c r="U2274" t="s">
        <v>3887</v>
      </c>
      <c r="V2274" t="s">
        <v>36</v>
      </c>
      <c r="W2274" t="s">
        <v>82</v>
      </c>
      <c r="X2274">
        <v>4</v>
      </c>
    </row>
    <row r="2275" spans="2:24">
      <c r="B2275" t="s">
        <v>2433</v>
      </c>
      <c r="C2275" t="s">
        <v>160</v>
      </c>
      <c r="D2275" t="s">
        <v>41</v>
      </c>
      <c r="E2275" t="s">
        <v>3549</v>
      </c>
      <c r="F2275" t="s">
        <v>149</v>
      </c>
      <c r="G2275" t="s">
        <v>46</v>
      </c>
      <c r="H2275">
        <v>30</v>
      </c>
      <c r="I2275" t="s">
        <v>3550</v>
      </c>
      <c r="J2275" t="s">
        <v>63</v>
      </c>
      <c r="K2275" t="s">
        <v>43</v>
      </c>
      <c r="L2275" t="s">
        <v>39</v>
      </c>
      <c r="M2275" t="s">
        <v>107</v>
      </c>
      <c r="N2275" t="s">
        <v>80</v>
      </c>
      <c r="O2275" t="s">
        <v>20</v>
      </c>
      <c r="P2275">
        <v>2</v>
      </c>
      <c r="Q2275">
        <v>1000</v>
      </c>
      <c r="R2275">
        <v>76</v>
      </c>
      <c r="S2275" t="s">
        <v>78</v>
      </c>
      <c r="T2275" t="s">
        <v>30</v>
      </c>
      <c r="U2275" t="s">
        <v>3888</v>
      </c>
      <c r="V2275" t="s">
        <v>36</v>
      </c>
      <c r="W2275" t="s">
        <v>82</v>
      </c>
      <c r="X2275">
        <v>4</v>
      </c>
    </row>
    <row r="2276" spans="2:24">
      <c r="B2276" t="s">
        <v>2434</v>
      </c>
      <c r="C2276" t="s">
        <v>160</v>
      </c>
      <c r="D2276" t="s">
        <v>41</v>
      </c>
      <c r="E2276" t="s">
        <v>3549</v>
      </c>
      <c r="F2276" t="s">
        <v>149</v>
      </c>
      <c r="G2276" t="s">
        <v>46</v>
      </c>
      <c r="H2276">
        <v>30</v>
      </c>
      <c r="I2276" t="s">
        <v>3550</v>
      </c>
      <c r="J2276" t="s">
        <v>28</v>
      </c>
      <c r="K2276" t="s">
        <v>43</v>
      </c>
      <c r="L2276" t="s">
        <v>39</v>
      </c>
      <c r="M2276" t="s">
        <v>107</v>
      </c>
      <c r="N2276" t="s">
        <v>80</v>
      </c>
      <c r="O2276" t="s">
        <v>20</v>
      </c>
      <c r="P2276">
        <v>2</v>
      </c>
      <c r="Q2276">
        <v>1000</v>
      </c>
      <c r="R2276">
        <v>76</v>
      </c>
      <c r="S2276" t="s">
        <v>78</v>
      </c>
      <c r="T2276" t="s">
        <v>30</v>
      </c>
      <c r="U2276" t="s">
        <v>3889</v>
      </c>
      <c r="V2276" t="s">
        <v>36</v>
      </c>
      <c r="W2276" t="s">
        <v>82</v>
      </c>
      <c r="X2276">
        <v>4</v>
      </c>
    </row>
    <row r="2277" spans="2:24">
      <c r="B2277" t="s">
        <v>2435</v>
      </c>
      <c r="C2277" t="s">
        <v>160</v>
      </c>
      <c r="D2277" t="s">
        <v>41</v>
      </c>
      <c r="E2277" t="s">
        <v>3549</v>
      </c>
      <c r="F2277" t="s">
        <v>149</v>
      </c>
      <c r="G2277" t="s">
        <v>46</v>
      </c>
      <c r="H2277">
        <v>30</v>
      </c>
      <c r="I2277" t="s">
        <v>3550</v>
      </c>
      <c r="J2277" t="s">
        <v>79</v>
      </c>
      <c r="K2277" t="s">
        <v>43</v>
      </c>
      <c r="L2277" t="s">
        <v>39</v>
      </c>
      <c r="M2277" t="s">
        <v>107</v>
      </c>
      <c r="N2277" t="s">
        <v>80</v>
      </c>
      <c r="O2277" t="s">
        <v>20</v>
      </c>
      <c r="P2277">
        <v>2</v>
      </c>
      <c r="Q2277">
        <v>1000</v>
      </c>
      <c r="R2277">
        <v>76</v>
      </c>
      <c r="S2277" t="s">
        <v>78</v>
      </c>
      <c r="T2277" t="s">
        <v>30</v>
      </c>
      <c r="U2277" t="s">
        <v>3890</v>
      </c>
      <c r="V2277" t="s">
        <v>36</v>
      </c>
      <c r="W2277" t="s">
        <v>82</v>
      </c>
      <c r="X2277">
        <v>4</v>
      </c>
    </row>
    <row r="2278" spans="2:24">
      <c r="B2278" t="s">
        <v>2436</v>
      </c>
      <c r="C2278" t="s">
        <v>160</v>
      </c>
      <c r="D2278" t="s">
        <v>41</v>
      </c>
      <c r="E2278" t="s">
        <v>3549</v>
      </c>
      <c r="F2278" t="s">
        <v>149</v>
      </c>
      <c r="G2278" t="s">
        <v>46</v>
      </c>
      <c r="H2278">
        <v>30</v>
      </c>
      <c r="I2278" t="s">
        <v>3550</v>
      </c>
      <c r="J2278" t="s">
        <v>30</v>
      </c>
      <c r="K2278" t="s">
        <v>43</v>
      </c>
      <c r="L2278" t="s">
        <v>39</v>
      </c>
      <c r="M2278" t="s">
        <v>107</v>
      </c>
      <c r="N2278" t="s">
        <v>80</v>
      </c>
      <c r="O2278" t="s">
        <v>20</v>
      </c>
      <c r="P2278">
        <v>2</v>
      </c>
      <c r="Q2278">
        <v>1000</v>
      </c>
      <c r="R2278">
        <v>76</v>
      </c>
      <c r="S2278" t="s">
        <v>78</v>
      </c>
      <c r="T2278" t="s">
        <v>30</v>
      </c>
      <c r="U2278" t="s">
        <v>3891</v>
      </c>
      <c r="V2278" t="s">
        <v>36</v>
      </c>
      <c r="W2278" t="s">
        <v>82</v>
      </c>
      <c r="X2278">
        <v>4</v>
      </c>
    </row>
    <row r="2279" spans="2:24">
      <c r="B2279" t="s">
        <v>2437</v>
      </c>
      <c r="C2279" t="s">
        <v>160</v>
      </c>
      <c r="D2279" t="s">
        <v>55</v>
      </c>
      <c r="E2279" t="s">
        <v>3549</v>
      </c>
      <c r="F2279" t="s">
        <v>149</v>
      </c>
      <c r="G2279" t="s">
        <v>46</v>
      </c>
      <c r="H2279">
        <v>31</v>
      </c>
      <c r="I2279" t="s">
        <v>3550</v>
      </c>
      <c r="J2279" t="s">
        <v>63</v>
      </c>
      <c r="K2279" t="s">
        <v>42</v>
      </c>
      <c r="L2279" t="s">
        <v>39</v>
      </c>
      <c r="M2279" t="s">
        <v>107</v>
      </c>
      <c r="N2279" t="s">
        <v>80</v>
      </c>
      <c r="O2279" t="s">
        <v>20</v>
      </c>
      <c r="P2279">
        <v>2.2000000000000002</v>
      </c>
      <c r="Q2279">
        <v>1000</v>
      </c>
      <c r="R2279">
        <v>79</v>
      </c>
      <c r="S2279" t="s">
        <v>78</v>
      </c>
      <c r="T2279" t="s">
        <v>30</v>
      </c>
      <c r="U2279" t="s">
        <v>3892</v>
      </c>
      <c r="V2279" t="s">
        <v>36</v>
      </c>
      <c r="W2279" t="s">
        <v>82</v>
      </c>
      <c r="X2279">
        <v>4</v>
      </c>
    </row>
    <row r="2280" spans="2:24">
      <c r="B2280" t="s">
        <v>2438</v>
      </c>
      <c r="C2280" t="s">
        <v>160</v>
      </c>
      <c r="D2280" t="s">
        <v>55</v>
      </c>
      <c r="E2280" t="s">
        <v>3549</v>
      </c>
      <c r="F2280" t="s">
        <v>149</v>
      </c>
      <c r="G2280" t="s">
        <v>46</v>
      </c>
      <c r="H2280">
        <v>31</v>
      </c>
      <c r="I2280" t="s">
        <v>3550</v>
      </c>
      <c r="J2280" t="s">
        <v>28</v>
      </c>
      <c r="K2280" t="s">
        <v>42</v>
      </c>
      <c r="L2280" t="s">
        <v>39</v>
      </c>
      <c r="M2280" t="s">
        <v>107</v>
      </c>
      <c r="N2280" t="s">
        <v>80</v>
      </c>
      <c r="O2280" t="s">
        <v>20</v>
      </c>
      <c r="P2280">
        <v>2.2000000000000002</v>
      </c>
      <c r="Q2280">
        <v>1000</v>
      </c>
      <c r="R2280">
        <v>79</v>
      </c>
      <c r="S2280" t="s">
        <v>78</v>
      </c>
      <c r="T2280" t="s">
        <v>30</v>
      </c>
      <c r="U2280" t="s">
        <v>3893</v>
      </c>
      <c r="V2280" t="s">
        <v>36</v>
      </c>
      <c r="W2280" t="s">
        <v>82</v>
      </c>
      <c r="X2280">
        <v>4</v>
      </c>
    </row>
    <row r="2281" spans="2:24">
      <c r="B2281" t="s">
        <v>2439</v>
      </c>
      <c r="C2281" t="s">
        <v>160</v>
      </c>
      <c r="D2281" t="s">
        <v>55</v>
      </c>
      <c r="E2281" t="s">
        <v>3549</v>
      </c>
      <c r="F2281" t="s">
        <v>149</v>
      </c>
      <c r="G2281" t="s">
        <v>46</v>
      </c>
      <c r="H2281">
        <v>31</v>
      </c>
      <c r="I2281" t="s">
        <v>3550</v>
      </c>
      <c r="J2281" t="s">
        <v>79</v>
      </c>
      <c r="K2281" t="s">
        <v>42</v>
      </c>
      <c r="L2281" t="s">
        <v>39</v>
      </c>
      <c r="M2281" t="s">
        <v>107</v>
      </c>
      <c r="N2281" t="s">
        <v>80</v>
      </c>
      <c r="O2281" t="s">
        <v>20</v>
      </c>
      <c r="P2281">
        <v>2.2000000000000002</v>
      </c>
      <c r="Q2281">
        <v>1000</v>
      </c>
      <c r="R2281">
        <v>79</v>
      </c>
      <c r="S2281" t="s">
        <v>78</v>
      </c>
      <c r="T2281" t="s">
        <v>30</v>
      </c>
      <c r="U2281" t="s">
        <v>3894</v>
      </c>
      <c r="V2281" t="s">
        <v>36</v>
      </c>
      <c r="W2281" t="s">
        <v>82</v>
      </c>
      <c r="X2281">
        <v>4</v>
      </c>
    </row>
    <row r="2282" spans="2:24">
      <c r="B2282" t="s">
        <v>2440</v>
      </c>
      <c r="C2282" t="s">
        <v>160</v>
      </c>
      <c r="D2282" t="s">
        <v>55</v>
      </c>
      <c r="E2282" t="s">
        <v>3549</v>
      </c>
      <c r="F2282" t="s">
        <v>149</v>
      </c>
      <c r="G2282" t="s">
        <v>46</v>
      </c>
      <c r="H2282">
        <v>31</v>
      </c>
      <c r="I2282" t="s">
        <v>3550</v>
      </c>
      <c r="J2282" t="s">
        <v>30</v>
      </c>
      <c r="K2282" t="s">
        <v>42</v>
      </c>
      <c r="L2282" t="s">
        <v>39</v>
      </c>
      <c r="M2282" t="s">
        <v>107</v>
      </c>
      <c r="N2282" t="s">
        <v>80</v>
      </c>
      <c r="O2282" t="s">
        <v>20</v>
      </c>
      <c r="P2282">
        <v>2.2000000000000002</v>
      </c>
      <c r="Q2282">
        <v>1000</v>
      </c>
      <c r="R2282">
        <v>79</v>
      </c>
      <c r="S2282" t="s">
        <v>78</v>
      </c>
      <c r="T2282" t="s">
        <v>30</v>
      </c>
      <c r="U2282" t="s">
        <v>3895</v>
      </c>
      <c r="V2282" t="s">
        <v>36</v>
      </c>
      <c r="W2282" t="s">
        <v>82</v>
      </c>
      <c r="X2282">
        <v>4</v>
      </c>
    </row>
    <row r="2283" spans="2:24">
      <c r="B2283" t="s">
        <v>2441</v>
      </c>
      <c r="C2283" t="s">
        <v>160</v>
      </c>
      <c r="D2283" t="s">
        <v>41</v>
      </c>
      <c r="E2283" t="s">
        <v>3549</v>
      </c>
      <c r="F2283" t="s">
        <v>149</v>
      </c>
      <c r="G2283" t="s">
        <v>46</v>
      </c>
      <c r="H2283">
        <v>36</v>
      </c>
      <c r="I2283" t="s">
        <v>3550</v>
      </c>
      <c r="J2283" t="s">
        <v>63</v>
      </c>
      <c r="K2283" t="s">
        <v>43</v>
      </c>
      <c r="L2283" t="s">
        <v>39</v>
      </c>
      <c r="M2283" t="s">
        <v>107</v>
      </c>
      <c r="N2283" t="s">
        <v>80</v>
      </c>
      <c r="O2283" t="s">
        <v>20</v>
      </c>
      <c r="P2283">
        <v>2</v>
      </c>
      <c r="Q2283">
        <v>1200</v>
      </c>
      <c r="R2283">
        <v>76</v>
      </c>
      <c r="S2283" t="s">
        <v>78</v>
      </c>
      <c r="T2283" t="s">
        <v>30</v>
      </c>
      <c r="U2283" t="s">
        <v>3896</v>
      </c>
      <c r="V2283" t="s">
        <v>36</v>
      </c>
      <c r="W2283" t="s">
        <v>82</v>
      </c>
      <c r="X2283">
        <v>4</v>
      </c>
    </row>
    <row r="2284" spans="2:24">
      <c r="B2284" t="s">
        <v>2442</v>
      </c>
      <c r="C2284" t="s">
        <v>160</v>
      </c>
      <c r="D2284" t="s">
        <v>41</v>
      </c>
      <c r="E2284" t="s">
        <v>3549</v>
      </c>
      <c r="F2284" t="s">
        <v>149</v>
      </c>
      <c r="G2284" t="s">
        <v>46</v>
      </c>
      <c r="H2284">
        <v>36</v>
      </c>
      <c r="I2284" t="s">
        <v>3550</v>
      </c>
      <c r="J2284" t="s">
        <v>28</v>
      </c>
      <c r="K2284" t="s">
        <v>43</v>
      </c>
      <c r="L2284" t="s">
        <v>39</v>
      </c>
      <c r="M2284" t="s">
        <v>107</v>
      </c>
      <c r="N2284" t="s">
        <v>80</v>
      </c>
      <c r="O2284" t="s">
        <v>20</v>
      </c>
      <c r="P2284">
        <v>2</v>
      </c>
      <c r="Q2284">
        <v>1200</v>
      </c>
      <c r="R2284">
        <v>76</v>
      </c>
      <c r="S2284" t="s">
        <v>78</v>
      </c>
      <c r="T2284" t="s">
        <v>30</v>
      </c>
      <c r="U2284" t="s">
        <v>3897</v>
      </c>
      <c r="V2284" t="s">
        <v>36</v>
      </c>
      <c r="W2284" t="s">
        <v>82</v>
      </c>
      <c r="X2284">
        <v>4</v>
      </c>
    </row>
    <row r="2285" spans="2:24">
      <c r="B2285" t="s">
        <v>2443</v>
      </c>
      <c r="C2285" t="s">
        <v>160</v>
      </c>
      <c r="D2285" t="s">
        <v>41</v>
      </c>
      <c r="E2285" t="s">
        <v>3549</v>
      </c>
      <c r="F2285" t="s">
        <v>149</v>
      </c>
      <c r="G2285" t="s">
        <v>46</v>
      </c>
      <c r="H2285">
        <v>36</v>
      </c>
      <c r="I2285" t="s">
        <v>3550</v>
      </c>
      <c r="J2285" t="s">
        <v>79</v>
      </c>
      <c r="K2285" t="s">
        <v>43</v>
      </c>
      <c r="L2285" t="s">
        <v>39</v>
      </c>
      <c r="M2285" t="s">
        <v>107</v>
      </c>
      <c r="N2285" t="s">
        <v>80</v>
      </c>
      <c r="O2285" t="s">
        <v>20</v>
      </c>
      <c r="P2285">
        <v>2</v>
      </c>
      <c r="Q2285">
        <v>1200</v>
      </c>
      <c r="R2285">
        <v>76</v>
      </c>
      <c r="S2285" t="s">
        <v>78</v>
      </c>
      <c r="T2285" t="s">
        <v>30</v>
      </c>
      <c r="U2285" t="s">
        <v>3898</v>
      </c>
      <c r="V2285" t="s">
        <v>36</v>
      </c>
      <c r="W2285" t="s">
        <v>82</v>
      </c>
      <c r="X2285">
        <v>4</v>
      </c>
    </row>
    <row r="2286" spans="2:24">
      <c r="B2286" t="s">
        <v>2444</v>
      </c>
      <c r="C2286" t="s">
        <v>160</v>
      </c>
      <c r="D2286" t="s">
        <v>41</v>
      </c>
      <c r="E2286" t="s">
        <v>3549</v>
      </c>
      <c r="F2286" t="s">
        <v>149</v>
      </c>
      <c r="G2286" t="s">
        <v>46</v>
      </c>
      <c r="H2286">
        <v>36</v>
      </c>
      <c r="I2286" t="s">
        <v>3550</v>
      </c>
      <c r="J2286" t="s">
        <v>30</v>
      </c>
      <c r="K2286" t="s">
        <v>43</v>
      </c>
      <c r="L2286" t="s">
        <v>39</v>
      </c>
      <c r="M2286" t="s">
        <v>107</v>
      </c>
      <c r="N2286" t="s">
        <v>80</v>
      </c>
      <c r="O2286" t="s">
        <v>20</v>
      </c>
      <c r="P2286">
        <v>2</v>
      </c>
      <c r="Q2286">
        <v>1200</v>
      </c>
      <c r="R2286">
        <v>76</v>
      </c>
      <c r="S2286" t="s">
        <v>78</v>
      </c>
      <c r="T2286" t="s">
        <v>30</v>
      </c>
      <c r="U2286" t="s">
        <v>3899</v>
      </c>
      <c r="V2286" t="s">
        <v>36</v>
      </c>
      <c r="W2286" t="s">
        <v>82</v>
      </c>
      <c r="X2286">
        <v>4</v>
      </c>
    </row>
    <row r="2287" spans="2:24">
      <c r="B2287" t="s">
        <v>2445</v>
      </c>
      <c r="C2287" t="s">
        <v>160</v>
      </c>
      <c r="D2287" t="s">
        <v>55</v>
      </c>
      <c r="E2287" t="s">
        <v>3549</v>
      </c>
      <c r="F2287" t="s">
        <v>149</v>
      </c>
      <c r="G2287" t="s">
        <v>46</v>
      </c>
      <c r="H2287">
        <v>37</v>
      </c>
      <c r="I2287" t="s">
        <v>3550</v>
      </c>
      <c r="J2287" t="s">
        <v>63</v>
      </c>
      <c r="K2287" t="s">
        <v>42</v>
      </c>
      <c r="L2287" t="s">
        <v>39</v>
      </c>
      <c r="M2287" t="s">
        <v>107</v>
      </c>
      <c r="N2287" t="s">
        <v>80</v>
      </c>
      <c r="O2287" t="s">
        <v>35</v>
      </c>
      <c r="P2287">
        <v>2.9</v>
      </c>
      <c r="Q2287">
        <v>1200</v>
      </c>
      <c r="R2287">
        <v>79</v>
      </c>
      <c r="S2287" t="s">
        <v>78</v>
      </c>
      <c r="T2287" t="s">
        <v>30</v>
      </c>
      <c r="U2287" t="s">
        <v>3900</v>
      </c>
      <c r="V2287" t="s">
        <v>36</v>
      </c>
      <c r="W2287" t="s">
        <v>82</v>
      </c>
      <c r="X2287">
        <v>4</v>
      </c>
    </row>
    <row r="2288" spans="2:24">
      <c r="B2288" t="s">
        <v>2446</v>
      </c>
      <c r="C2288" t="s">
        <v>160</v>
      </c>
      <c r="D2288" t="s">
        <v>55</v>
      </c>
      <c r="E2288" t="s">
        <v>3549</v>
      </c>
      <c r="F2288" t="s">
        <v>149</v>
      </c>
      <c r="G2288" t="s">
        <v>46</v>
      </c>
      <c r="H2288">
        <v>37</v>
      </c>
      <c r="I2288" t="s">
        <v>3550</v>
      </c>
      <c r="J2288" t="s">
        <v>28</v>
      </c>
      <c r="K2288" t="s">
        <v>42</v>
      </c>
      <c r="L2288" t="s">
        <v>39</v>
      </c>
      <c r="M2288" t="s">
        <v>107</v>
      </c>
      <c r="N2288" t="s">
        <v>80</v>
      </c>
      <c r="O2288" t="s">
        <v>35</v>
      </c>
      <c r="P2288">
        <v>2.9</v>
      </c>
      <c r="Q2288">
        <v>1200</v>
      </c>
      <c r="R2288">
        <v>79</v>
      </c>
      <c r="S2288" t="s">
        <v>78</v>
      </c>
      <c r="T2288" t="s">
        <v>30</v>
      </c>
      <c r="U2288" t="s">
        <v>3901</v>
      </c>
      <c r="V2288" t="s">
        <v>36</v>
      </c>
      <c r="W2288" t="s">
        <v>82</v>
      </c>
      <c r="X2288">
        <v>4</v>
      </c>
    </row>
    <row r="2289" spans="2:24">
      <c r="B2289" t="s">
        <v>2447</v>
      </c>
      <c r="C2289" t="s">
        <v>160</v>
      </c>
      <c r="D2289" t="s">
        <v>55</v>
      </c>
      <c r="E2289" t="s">
        <v>3549</v>
      </c>
      <c r="F2289" t="s">
        <v>149</v>
      </c>
      <c r="G2289" t="s">
        <v>46</v>
      </c>
      <c r="H2289">
        <v>37</v>
      </c>
      <c r="I2289" t="s">
        <v>3550</v>
      </c>
      <c r="J2289" t="s">
        <v>79</v>
      </c>
      <c r="K2289" t="s">
        <v>42</v>
      </c>
      <c r="L2289" t="s">
        <v>39</v>
      </c>
      <c r="M2289" t="s">
        <v>107</v>
      </c>
      <c r="N2289" t="s">
        <v>80</v>
      </c>
      <c r="O2289" t="s">
        <v>35</v>
      </c>
      <c r="P2289">
        <v>2.9</v>
      </c>
      <c r="Q2289">
        <v>1200</v>
      </c>
      <c r="R2289">
        <v>79</v>
      </c>
      <c r="S2289" t="s">
        <v>78</v>
      </c>
      <c r="T2289" t="s">
        <v>30</v>
      </c>
      <c r="U2289" t="s">
        <v>3902</v>
      </c>
      <c r="V2289" t="s">
        <v>36</v>
      </c>
      <c r="W2289" t="s">
        <v>82</v>
      </c>
      <c r="X2289">
        <v>4</v>
      </c>
    </row>
    <row r="2290" spans="2:24">
      <c r="B2290" t="s">
        <v>2448</v>
      </c>
      <c r="C2290" t="s">
        <v>160</v>
      </c>
      <c r="D2290" t="s">
        <v>55</v>
      </c>
      <c r="E2290" t="s">
        <v>3549</v>
      </c>
      <c r="F2290" t="s">
        <v>149</v>
      </c>
      <c r="G2290" t="s">
        <v>46</v>
      </c>
      <c r="H2290">
        <v>37</v>
      </c>
      <c r="I2290" t="s">
        <v>3550</v>
      </c>
      <c r="J2290" t="s">
        <v>30</v>
      </c>
      <c r="K2290" t="s">
        <v>42</v>
      </c>
      <c r="L2290" t="s">
        <v>39</v>
      </c>
      <c r="M2290" t="s">
        <v>107</v>
      </c>
      <c r="N2290" t="s">
        <v>80</v>
      </c>
      <c r="O2290" t="s">
        <v>35</v>
      </c>
      <c r="P2290">
        <v>2.9</v>
      </c>
      <c r="Q2290">
        <v>1200</v>
      </c>
      <c r="R2290">
        <v>79</v>
      </c>
      <c r="S2290" t="s">
        <v>78</v>
      </c>
      <c r="T2290" t="s">
        <v>30</v>
      </c>
      <c r="U2290" t="s">
        <v>3903</v>
      </c>
      <c r="V2290" t="s">
        <v>36</v>
      </c>
      <c r="W2290" t="s">
        <v>82</v>
      </c>
      <c r="X2290">
        <v>4</v>
      </c>
    </row>
    <row r="2291" spans="2:24">
      <c r="B2291" t="s">
        <v>2449</v>
      </c>
      <c r="C2291" t="s">
        <v>160</v>
      </c>
      <c r="D2291" t="s">
        <v>41</v>
      </c>
      <c r="E2291" t="s">
        <v>3549</v>
      </c>
      <c r="F2291" t="s">
        <v>149</v>
      </c>
      <c r="G2291" t="s">
        <v>47</v>
      </c>
      <c r="H2291">
        <v>18</v>
      </c>
      <c r="I2291" t="s">
        <v>3550</v>
      </c>
      <c r="J2291" t="s">
        <v>63</v>
      </c>
      <c r="K2291" t="s">
        <v>43</v>
      </c>
      <c r="L2291" t="s">
        <v>39</v>
      </c>
      <c r="M2291" t="s">
        <v>107</v>
      </c>
      <c r="N2291" t="s">
        <v>81</v>
      </c>
      <c r="O2291" t="s">
        <v>3552</v>
      </c>
      <c r="P2291">
        <v>1.7</v>
      </c>
      <c r="Q2291">
        <v>600</v>
      </c>
      <c r="R2291">
        <v>73</v>
      </c>
      <c r="S2291" t="s">
        <v>78</v>
      </c>
      <c r="T2291" t="s">
        <v>30</v>
      </c>
      <c r="U2291" t="s">
        <v>3904</v>
      </c>
      <c r="V2291" t="s">
        <v>36</v>
      </c>
      <c r="W2291" t="s">
        <v>82</v>
      </c>
      <c r="X2291">
        <v>4</v>
      </c>
    </row>
    <row r="2292" spans="2:24">
      <c r="B2292" t="s">
        <v>2450</v>
      </c>
      <c r="C2292" t="s">
        <v>160</v>
      </c>
      <c r="D2292" t="s">
        <v>41</v>
      </c>
      <c r="E2292" t="s">
        <v>3549</v>
      </c>
      <c r="F2292" t="s">
        <v>149</v>
      </c>
      <c r="G2292" t="s">
        <v>47</v>
      </c>
      <c r="H2292">
        <v>18</v>
      </c>
      <c r="I2292" t="s">
        <v>3550</v>
      </c>
      <c r="J2292" t="s">
        <v>28</v>
      </c>
      <c r="K2292" t="s">
        <v>43</v>
      </c>
      <c r="L2292" t="s">
        <v>39</v>
      </c>
      <c r="M2292" t="s">
        <v>107</v>
      </c>
      <c r="N2292" t="s">
        <v>81</v>
      </c>
      <c r="O2292" t="s">
        <v>3552</v>
      </c>
      <c r="P2292">
        <v>1.7</v>
      </c>
      <c r="Q2292">
        <v>600</v>
      </c>
      <c r="R2292">
        <v>73</v>
      </c>
      <c r="S2292" t="s">
        <v>78</v>
      </c>
      <c r="T2292" t="s">
        <v>30</v>
      </c>
      <c r="U2292" t="s">
        <v>3905</v>
      </c>
      <c r="V2292" t="s">
        <v>36</v>
      </c>
      <c r="W2292" t="s">
        <v>82</v>
      </c>
      <c r="X2292">
        <v>4</v>
      </c>
    </row>
    <row r="2293" spans="2:24">
      <c r="B2293" t="s">
        <v>2451</v>
      </c>
      <c r="C2293" t="s">
        <v>160</v>
      </c>
      <c r="D2293" t="s">
        <v>41</v>
      </c>
      <c r="E2293" t="s">
        <v>3549</v>
      </c>
      <c r="F2293" t="s">
        <v>149</v>
      </c>
      <c r="G2293" t="s">
        <v>47</v>
      </c>
      <c r="H2293">
        <v>18</v>
      </c>
      <c r="I2293" t="s">
        <v>3550</v>
      </c>
      <c r="J2293" t="s">
        <v>79</v>
      </c>
      <c r="K2293" t="s">
        <v>43</v>
      </c>
      <c r="L2293" t="s">
        <v>39</v>
      </c>
      <c r="M2293" t="s">
        <v>107</v>
      </c>
      <c r="N2293" t="s">
        <v>81</v>
      </c>
      <c r="O2293" t="s">
        <v>3552</v>
      </c>
      <c r="P2293">
        <v>1.7</v>
      </c>
      <c r="Q2293">
        <v>600</v>
      </c>
      <c r="R2293">
        <v>73</v>
      </c>
      <c r="S2293" t="s">
        <v>78</v>
      </c>
      <c r="T2293" t="s">
        <v>30</v>
      </c>
      <c r="U2293" t="s">
        <v>3906</v>
      </c>
      <c r="V2293" t="s">
        <v>36</v>
      </c>
      <c r="W2293" t="s">
        <v>82</v>
      </c>
      <c r="X2293">
        <v>4</v>
      </c>
    </row>
    <row r="2294" spans="2:24">
      <c r="B2294" t="s">
        <v>2452</v>
      </c>
      <c r="C2294" t="s">
        <v>160</v>
      </c>
      <c r="D2294" t="s">
        <v>41</v>
      </c>
      <c r="E2294" t="s">
        <v>3549</v>
      </c>
      <c r="F2294" t="s">
        <v>149</v>
      </c>
      <c r="G2294" t="s">
        <v>47</v>
      </c>
      <c r="H2294">
        <v>18</v>
      </c>
      <c r="I2294" t="s">
        <v>3550</v>
      </c>
      <c r="J2294" t="s">
        <v>30</v>
      </c>
      <c r="K2294" t="s">
        <v>43</v>
      </c>
      <c r="L2294" t="s">
        <v>39</v>
      </c>
      <c r="M2294" t="s">
        <v>107</v>
      </c>
      <c r="N2294" t="s">
        <v>81</v>
      </c>
      <c r="O2294" t="s">
        <v>3552</v>
      </c>
      <c r="P2294">
        <v>1.7</v>
      </c>
      <c r="Q2294">
        <v>600</v>
      </c>
      <c r="R2294">
        <v>73</v>
      </c>
      <c r="S2294" t="s">
        <v>78</v>
      </c>
      <c r="T2294" t="s">
        <v>30</v>
      </c>
      <c r="U2294" t="s">
        <v>3907</v>
      </c>
      <c r="V2294" t="s">
        <v>36</v>
      </c>
      <c r="W2294" t="s">
        <v>82</v>
      </c>
      <c r="X2294">
        <v>4</v>
      </c>
    </row>
    <row r="2295" spans="2:24">
      <c r="B2295" t="s">
        <v>2453</v>
      </c>
      <c r="C2295" t="s">
        <v>160</v>
      </c>
      <c r="D2295" t="s">
        <v>55</v>
      </c>
      <c r="E2295" t="s">
        <v>3549</v>
      </c>
      <c r="F2295" t="s">
        <v>149</v>
      </c>
      <c r="G2295" t="s">
        <v>47</v>
      </c>
      <c r="H2295">
        <v>19</v>
      </c>
      <c r="I2295" t="s">
        <v>3550</v>
      </c>
      <c r="J2295" t="s">
        <v>63</v>
      </c>
      <c r="K2295" t="s">
        <v>42</v>
      </c>
      <c r="L2295" t="s">
        <v>39</v>
      </c>
      <c r="M2295" t="s">
        <v>107</v>
      </c>
      <c r="N2295" t="s">
        <v>81</v>
      </c>
      <c r="O2295" t="s">
        <v>20</v>
      </c>
      <c r="P2295">
        <v>0.8</v>
      </c>
      <c r="Q2295">
        <v>600</v>
      </c>
      <c r="R2295">
        <v>76</v>
      </c>
      <c r="S2295" t="s">
        <v>78</v>
      </c>
      <c r="T2295" t="s">
        <v>30</v>
      </c>
      <c r="U2295" t="s">
        <v>3908</v>
      </c>
      <c r="V2295" t="s">
        <v>36</v>
      </c>
      <c r="W2295" t="s">
        <v>82</v>
      </c>
      <c r="X2295">
        <v>4</v>
      </c>
    </row>
    <row r="2296" spans="2:24">
      <c r="B2296" t="s">
        <v>2454</v>
      </c>
      <c r="C2296" t="s">
        <v>160</v>
      </c>
      <c r="D2296" t="s">
        <v>55</v>
      </c>
      <c r="E2296" t="s">
        <v>3549</v>
      </c>
      <c r="F2296" t="s">
        <v>149</v>
      </c>
      <c r="G2296" t="s">
        <v>47</v>
      </c>
      <c r="H2296">
        <v>19</v>
      </c>
      <c r="I2296" t="s">
        <v>3550</v>
      </c>
      <c r="J2296" t="s">
        <v>28</v>
      </c>
      <c r="K2296" t="s">
        <v>42</v>
      </c>
      <c r="L2296" t="s">
        <v>39</v>
      </c>
      <c r="M2296" t="s">
        <v>107</v>
      </c>
      <c r="N2296" t="s">
        <v>81</v>
      </c>
      <c r="O2296" t="s">
        <v>20</v>
      </c>
      <c r="P2296">
        <v>0.8</v>
      </c>
      <c r="Q2296">
        <v>600</v>
      </c>
      <c r="R2296">
        <v>76</v>
      </c>
      <c r="S2296" t="s">
        <v>78</v>
      </c>
      <c r="T2296" t="s">
        <v>30</v>
      </c>
      <c r="U2296" t="s">
        <v>3909</v>
      </c>
      <c r="V2296" t="s">
        <v>36</v>
      </c>
      <c r="W2296" t="s">
        <v>82</v>
      </c>
      <c r="X2296">
        <v>4</v>
      </c>
    </row>
    <row r="2297" spans="2:24">
      <c r="B2297" t="s">
        <v>2455</v>
      </c>
      <c r="C2297" t="s">
        <v>160</v>
      </c>
      <c r="D2297" t="s">
        <v>55</v>
      </c>
      <c r="E2297" t="s">
        <v>3549</v>
      </c>
      <c r="F2297" t="s">
        <v>149</v>
      </c>
      <c r="G2297" t="s">
        <v>47</v>
      </c>
      <c r="H2297">
        <v>19</v>
      </c>
      <c r="I2297" t="s">
        <v>3550</v>
      </c>
      <c r="J2297" t="s">
        <v>79</v>
      </c>
      <c r="K2297" t="s">
        <v>42</v>
      </c>
      <c r="L2297" t="s">
        <v>39</v>
      </c>
      <c r="M2297" t="s">
        <v>107</v>
      </c>
      <c r="N2297" t="s">
        <v>81</v>
      </c>
      <c r="O2297" t="s">
        <v>20</v>
      </c>
      <c r="P2297">
        <v>0.8</v>
      </c>
      <c r="Q2297">
        <v>600</v>
      </c>
      <c r="R2297">
        <v>76</v>
      </c>
      <c r="S2297" t="s">
        <v>78</v>
      </c>
      <c r="T2297" t="s">
        <v>30</v>
      </c>
      <c r="U2297" t="s">
        <v>3910</v>
      </c>
      <c r="V2297" t="s">
        <v>36</v>
      </c>
      <c r="W2297" t="s">
        <v>82</v>
      </c>
      <c r="X2297">
        <v>4</v>
      </c>
    </row>
    <row r="2298" spans="2:24">
      <c r="B2298" t="s">
        <v>2456</v>
      </c>
      <c r="C2298" t="s">
        <v>160</v>
      </c>
      <c r="D2298" t="s">
        <v>55</v>
      </c>
      <c r="E2298" t="s">
        <v>3549</v>
      </c>
      <c r="F2298" t="s">
        <v>149</v>
      </c>
      <c r="G2298" t="s">
        <v>47</v>
      </c>
      <c r="H2298">
        <v>19</v>
      </c>
      <c r="I2298" t="s">
        <v>3550</v>
      </c>
      <c r="J2298" t="s">
        <v>30</v>
      </c>
      <c r="K2298" t="s">
        <v>42</v>
      </c>
      <c r="L2298" t="s">
        <v>39</v>
      </c>
      <c r="M2298" t="s">
        <v>107</v>
      </c>
      <c r="N2298" t="s">
        <v>81</v>
      </c>
      <c r="O2298" t="s">
        <v>20</v>
      </c>
      <c r="P2298">
        <v>0.8</v>
      </c>
      <c r="Q2298">
        <v>600</v>
      </c>
      <c r="R2298">
        <v>76</v>
      </c>
      <c r="S2298" t="s">
        <v>78</v>
      </c>
      <c r="T2298" t="s">
        <v>30</v>
      </c>
      <c r="U2298" t="s">
        <v>3911</v>
      </c>
      <c r="V2298" t="s">
        <v>36</v>
      </c>
      <c r="W2298" t="s">
        <v>82</v>
      </c>
      <c r="X2298">
        <v>4</v>
      </c>
    </row>
    <row r="2299" spans="2:24">
      <c r="B2299" t="s">
        <v>2457</v>
      </c>
      <c r="C2299" t="s">
        <v>160</v>
      </c>
      <c r="D2299" t="s">
        <v>41</v>
      </c>
      <c r="E2299" t="s">
        <v>3549</v>
      </c>
      <c r="F2299" t="s">
        <v>149</v>
      </c>
      <c r="G2299" t="s">
        <v>47</v>
      </c>
      <c r="H2299">
        <v>24</v>
      </c>
      <c r="I2299" t="s">
        <v>3550</v>
      </c>
      <c r="J2299" t="s">
        <v>63</v>
      </c>
      <c r="K2299" t="s">
        <v>43</v>
      </c>
      <c r="L2299" t="s">
        <v>39</v>
      </c>
      <c r="M2299" t="s">
        <v>107</v>
      </c>
      <c r="N2299" t="s">
        <v>81</v>
      </c>
      <c r="O2299" t="s">
        <v>3552</v>
      </c>
      <c r="P2299">
        <v>1.7</v>
      </c>
      <c r="Q2299">
        <v>800</v>
      </c>
      <c r="R2299">
        <v>73</v>
      </c>
      <c r="S2299" t="s">
        <v>78</v>
      </c>
      <c r="T2299" t="s">
        <v>30</v>
      </c>
      <c r="U2299" t="s">
        <v>3912</v>
      </c>
      <c r="V2299" t="s">
        <v>36</v>
      </c>
      <c r="W2299" t="s">
        <v>82</v>
      </c>
      <c r="X2299">
        <v>4</v>
      </c>
    </row>
    <row r="2300" spans="2:24">
      <c r="B2300" t="s">
        <v>2458</v>
      </c>
      <c r="C2300" t="s">
        <v>160</v>
      </c>
      <c r="D2300" t="s">
        <v>41</v>
      </c>
      <c r="E2300" t="s">
        <v>3549</v>
      </c>
      <c r="F2300" t="s">
        <v>149</v>
      </c>
      <c r="G2300" t="s">
        <v>47</v>
      </c>
      <c r="H2300">
        <v>24</v>
      </c>
      <c r="I2300" t="s">
        <v>3550</v>
      </c>
      <c r="J2300" t="s">
        <v>28</v>
      </c>
      <c r="K2300" t="s">
        <v>43</v>
      </c>
      <c r="L2300" t="s">
        <v>39</v>
      </c>
      <c r="M2300" t="s">
        <v>107</v>
      </c>
      <c r="N2300" t="s">
        <v>81</v>
      </c>
      <c r="O2300" t="s">
        <v>3552</v>
      </c>
      <c r="P2300">
        <v>1.7</v>
      </c>
      <c r="Q2300">
        <v>800</v>
      </c>
      <c r="R2300">
        <v>73</v>
      </c>
      <c r="S2300" t="s">
        <v>78</v>
      </c>
      <c r="T2300" t="s">
        <v>30</v>
      </c>
      <c r="U2300" t="s">
        <v>3913</v>
      </c>
      <c r="V2300" t="s">
        <v>36</v>
      </c>
      <c r="W2300" t="s">
        <v>82</v>
      </c>
      <c r="X2300">
        <v>4</v>
      </c>
    </row>
    <row r="2301" spans="2:24">
      <c r="B2301" t="s">
        <v>2459</v>
      </c>
      <c r="C2301" t="s">
        <v>160</v>
      </c>
      <c r="D2301" t="s">
        <v>41</v>
      </c>
      <c r="E2301" t="s">
        <v>3549</v>
      </c>
      <c r="F2301" t="s">
        <v>149</v>
      </c>
      <c r="G2301" t="s">
        <v>47</v>
      </c>
      <c r="H2301">
        <v>24</v>
      </c>
      <c r="I2301" t="s">
        <v>3550</v>
      </c>
      <c r="J2301" t="s">
        <v>79</v>
      </c>
      <c r="K2301" t="s">
        <v>43</v>
      </c>
      <c r="L2301" t="s">
        <v>39</v>
      </c>
      <c r="M2301" t="s">
        <v>107</v>
      </c>
      <c r="N2301" t="s">
        <v>81</v>
      </c>
      <c r="O2301" t="s">
        <v>3552</v>
      </c>
      <c r="P2301">
        <v>1.7</v>
      </c>
      <c r="Q2301">
        <v>800</v>
      </c>
      <c r="R2301">
        <v>73</v>
      </c>
      <c r="S2301" t="s">
        <v>78</v>
      </c>
      <c r="T2301" t="s">
        <v>30</v>
      </c>
      <c r="U2301" t="s">
        <v>3914</v>
      </c>
      <c r="V2301" t="s">
        <v>36</v>
      </c>
      <c r="W2301" t="s">
        <v>82</v>
      </c>
      <c r="X2301">
        <v>4</v>
      </c>
    </row>
    <row r="2302" spans="2:24">
      <c r="B2302" t="s">
        <v>2460</v>
      </c>
      <c r="C2302" t="s">
        <v>160</v>
      </c>
      <c r="D2302" t="s">
        <v>41</v>
      </c>
      <c r="E2302" t="s">
        <v>3549</v>
      </c>
      <c r="F2302" t="s">
        <v>149</v>
      </c>
      <c r="G2302" t="s">
        <v>47</v>
      </c>
      <c r="H2302">
        <v>24</v>
      </c>
      <c r="I2302" t="s">
        <v>3550</v>
      </c>
      <c r="J2302" t="s">
        <v>30</v>
      </c>
      <c r="K2302" t="s">
        <v>43</v>
      </c>
      <c r="L2302" t="s">
        <v>39</v>
      </c>
      <c r="M2302" t="s">
        <v>107</v>
      </c>
      <c r="N2302" t="s">
        <v>81</v>
      </c>
      <c r="O2302" t="s">
        <v>3552</v>
      </c>
      <c r="P2302">
        <v>1.7</v>
      </c>
      <c r="Q2302">
        <v>800</v>
      </c>
      <c r="R2302">
        <v>73</v>
      </c>
      <c r="S2302" t="s">
        <v>78</v>
      </c>
      <c r="T2302" t="s">
        <v>30</v>
      </c>
      <c r="U2302" t="s">
        <v>3915</v>
      </c>
      <c r="V2302" t="s">
        <v>36</v>
      </c>
      <c r="W2302" t="s">
        <v>82</v>
      </c>
      <c r="X2302">
        <v>4</v>
      </c>
    </row>
    <row r="2303" spans="2:24">
      <c r="B2303" t="s">
        <v>2461</v>
      </c>
      <c r="C2303" t="s">
        <v>160</v>
      </c>
      <c r="D2303" t="s">
        <v>55</v>
      </c>
      <c r="E2303" t="s">
        <v>3549</v>
      </c>
      <c r="F2303" t="s">
        <v>149</v>
      </c>
      <c r="G2303" t="s">
        <v>47</v>
      </c>
      <c r="H2303">
        <v>25</v>
      </c>
      <c r="I2303" t="s">
        <v>3550</v>
      </c>
      <c r="J2303" t="s">
        <v>63</v>
      </c>
      <c r="K2303" t="s">
        <v>42</v>
      </c>
      <c r="L2303" t="s">
        <v>39</v>
      </c>
      <c r="M2303" t="s">
        <v>107</v>
      </c>
      <c r="N2303" t="s">
        <v>81</v>
      </c>
      <c r="O2303" t="s">
        <v>20</v>
      </c>
      <c r="P2303">
        <v>1.7</v>
      </c>
      <c r="Q2303">
        <v>800</v>
      </c>
      <c r="R2303">
        <v>76</v>
      </c>
      <c r="S2303" t="s">
        <v>78</v>
      </c>
      <c r="T2303" t="s">
        <v>30</v>
      </c>
      <c r="U2303" t="s">
        <v>3916</v>
      </c>
      <c r="V2303" t="s">
        <v>36</v>
      </c>
      <c r="W2303" t="s">
        <v>82</v>
      </c>
      <c r="X2303">
        <v>4</v>
      </c>
    </row>
    <row r="2304" spans="2:24">
      <c r="B2304" t="s">
        <v>2462</v>
      </c>
      <c r="C2304" t="s">
        <v>160</v>
      </c>
      <c r="D2304" t="s">
        <v>55</v>
      </c>
      <c r="E2304" t="s">
        <v>3549</v>
      </c>
      <c r="F2304" t="s">
        <v>149</v>
      </c>
      <c r="G2304" t="s">
        <v>47</v>
      </c>
      <c r="H2304">
        <v>25</v>
      </c>
      <c r="I2304" t="s">
        <v>3550</v>
      </c>
      <c r="J2304" t="s">
        <v>28</v>
      </c>
      <c r="K2304" t="s">
        <v>42</v>
      </c>
      <c r="L2304" t="s">
        <v>39</v>
      </c>
      <c r="M2304" t="s">
        <v>107</v>
      </c>
      <c r="N2304" t="s">
        <v>81</v>
      </c>
      <c r="O2304" t="s">
        <v>20</v>
      </c>
      <c r="P2304">
        <v>1.7</v>
      </c>
      <c r="Q2304">
        <v>800</v>
      </c>
      <c r="R2304">
        <v>76</v>
      </c>
      <c r="S2304" t="s">
        <v>78</v>
      </c>
      <c r="T2304" t="s">
        <v>30</v>
      </c>
      <c r="U2304" t="s">
        <v>3917</v>
      </c>
      <c r="V2304" t="s">
        <v>36</v>
      </c>
      <c r="W2304" t="s">
        <v>82</v>
      </c>
      <c r="X2304">
        <v>4</v>
      </c>
    </row>
    <row r="2305" spans="2:24">
      <c r="B2305" t="s">
        <v>2463</v>
      </c>
      <c r="C2305" t="s">
        <v>160</v>
      </c>
      <c r="D2305" t="s">
        <v>55</v>
      </c>
      <c r="E2305" t="s">
        <v>3549</v>
      </c>
      <c r="F2305" t="s">
        <v>149</v>
      </c>
      <c r="G2305" t="s">
        <v>47</v>
      </c>
      <c r="H2305">
        <v>25</v>
      </c>
      <c r="I2305" t="s">
        <v>3550</v>
      </c>
      <c r="J2305" t="s">
        <v>79</v>
      </c>
      <c r="K2305" t="s">
        <v>42</v>
      </c>
      <c r="L2305" t="s">
        <v>39</v>
      </c>
      <c r="M2305" t="s">
        <v>107</v>
      </c>
      <c r="N2305" t="s">
        <v>81</v>
      </c>
      <c r="O2305" t="s">
        <v>20</v>
      </c>
      <c r="P2305">
        <v>1.7</v>
      </c>
      <c r="Q2305">
        <v>800</v>
      </c>
      <c r="R2305">
        <v>76</v>
      </c>
      <c r="S2305" t="s">
        <v>78</v>
      </c>
      <c r="T2305" t="s">
        <v>30</v>
      </c>
      <c r="U2305" t="s">
        <v>3918</v>
      </c>
      <c r="V2305" t="s">
        <v>36</v>
      </c>
      <c r="W2305" t="s">
        <v>82</v>
      </c>
      <c r="X2305">
        <v>4</v>
      </c>
    </row>
    <row r="2306" spans="2:24">
      <c r="B2306" t="s">
        <v>2464</v>
      </c>
      <c r="C2306" t="s">
        <v>160</v>
      </c>
      <c r="D2306" t="s">
        <v>55</v>
      </c>
      <c r="E2306" t="s">
        <v>3549</v>
      </c>
      <c r="F2306" t="s">
        <v>149</v>
      </c>
      <c r="G2306" t="s">
        <v>47</v>
      </c>
      <c r="H2306">
        <v>25</v>
      </c>
      <c r="I2306" t="s">
        <v>3550</v>
      </c>
      <c r="J2306" t="s">
        <v>30</v>
      </c>
      <c r="K2306" t="s">
        <v>42</v>
      </c>
      <c r="L2306" t="s">
        <v>39</v>
      </c>
      <c r="M2306" t="s">
        <v>107</v>
      </c>
      <c r="N2306" t="s">
        <v>81</v>
      </c>
      <c r="O2306" t="s">
        <v>20</v>
      </c>
      <c r="P2306">
        <v>1.7</v>
      </c>
      <c r="Q2306">
        <v>800</v>
      </c>
      <c r="R2306">
        <v>76</v>
      </c>
      <c r="S2306" t="s">
        <v>78</v>
      </c>
      <c r="T2306" t="s">
        <v>30</v>
      </c>
      <c r="U2306" t="s">
        <v>3919</v>
      </c>
      <c r="V2306" t="s">
        <v>36</v>
      </c>
      <c r="W2306" t="s">
        <v>82</v>
      </c>
      <c r="X2306">
        <v>4</v>
      </c>
    </row>
    <row r="2307" spans="2:24">
      <c r="B2307" t="s">
        <v>2465</v>
      </c>
      <c r="C2307" t="s">
        <v>160</v>
      </c>
      <c r="D2307" t="s">
        <v>41</v>
      </c>
      <c r="E2307" t="s">
        <v>3549</v>
      </c>
      <c r="F2307" t="s">
        <v>149</v>
      </c>
      <c r="G2307" t="s">
        <v>47</v>
      </c>
      <c r="H2307">
        <v>30</v>
      </c>
      <c r="I2307" t="s">
        <v>3550</v>
      </c>
      <c r="J2307" t="s">
        <v>63</v>
      </c>
      <c r="K2307" t="s">
        <v>43</v>
      </c>
      <c r="L2307" t="s">
        <v>39</v>
      </c>
      <c r="M2307" t="s">
        <v>107</v>
      </c>
      <c r="N2307" t="s">
        <v>81</v>
      </c>
      <c r="O2307" t="s">
        <v>20</v>
      </c>
      <c r="P2307">
        <v>2</v>
      </c>
      <c r="Q2307">
        <v>1000</v>
      </c>
      <c r="R2307">
        <v>76</v>
      </c>
      <c r="S2307" t="s">
        <v>78</v>
      </c>
      <c r="T2307" t="s">
        <v>30</v>
      </c>
      <c r="U2307" t="s">
        <v>3920</v>
      </c>
      <c r="V2307" t="s">
        <v>36</v>
      </c>
      <c r="W2307" t="s">
        <v>82</v>
      </c>
      <c r="X2307">
        <v>4</v>
      </c>
    </row>
    <row r="2308" spans="2:24">
      <c r="B2308" t="s">
        <v>2466</v>
      </c>
      <c r="C2308" t="s">
        <v>160</v>
      </c>
      <c r="D2308" t="s">
        <v>41</v>
      </c>
      <c r="E2308" t="s">
        <v>3549</v>
      </c>
      <c r="F2308" t="s">
        <v>149</v>
      </c>
      <c r="G2308" t="s">
        <v>47</v>
      </c>
      <c r="H2308">
        <v>30</v>
      </c>
      <c r="I2308" t="s">
        <v>3550</v>
      </c>
      <c r="J2308" t="s">
        <v>28</v>
      </c>
      <c r="K2308" t="s">
        <v>43</v>
      </c>
      <c r="L2308" t="s">
        <v>39</v>
      </c>
      <c r="M2308" t="s">
        <v>107</v>
      </c>
      <c r="N2308" t="s">
        <v>81</v>
      </c>
      <c r="O2308" t="s">
        <v>20</v>
      </c>
      <c r="P2308">
        <v>2</v>
      </c>
      <c r="Q2308">
        <v>1000</v>
      </c>
      <c r="R2308">
        <v>76</v>
      </c>
      <c r="S2308" t="s">
        <v>78</v>
      </c>
      <c r="T2308" t="s">
        <v>30</v>
      </c>
      <c r="U2308" t="s">
        <v>3921</v>
      </c>
      <c r="V2308" t="s">
        <v>36</v>
      </c>
      <c r="W2308" t="s">
        <v>82</v>
      </c>
      <c r="X2308">
        <v>4</v>
      </c>
    </row>
    <row r="2309" spans="2:24">
      <c r="B2309" t="s">
        <v>2467</v>
      </c>
      <c r="C2309" t="s">
        <v>160</v>
      </c>
      <c r="D2309" t="s">
        <v>41</v>
      </c>
      <c r="E2309" t="s">
        <v>3549</v>
      </c>
      <c r="F2309" t="s">
        <v>149</v>
      </c>
      <c r="G2309" t="s">
        <v>47</v>
      </c>
      <c r="H2309">
        <v>30</v>
      </c>
      <c r="I2309" t="s">
        <v>3550</v>
      </c>
      <c r="J2309" t="s">
        <v>79</v>
      </c>
      <c r="K2309" t="s">
        <v>43</v>
      </c>
      <c r="L2309" t="s">
        <v>39</v>
      </c>
      <c r="M2309" t="s">
        <v>107</v>
      </c>
      <c r="N2309" t="s">
        <v>81</v>
      </c>
      <c r="O2309" t="s">
        <v>20</v>
      </c>
      <c r="P2309">
        <v>2</v>
      </c>
      <c r="Q2309">
        <v>1000</v>
      </c>
      <c r="R2309">
        <v>76</v>
      </c>
      <c r="S2309" t="s">
        <v>78</v>
      </c>
      <c r="T2309" t="s">
        <v>30</v>
      </c>
      <c r="U2309" t="s">
        <v>3922</v>
      </c>
      <c r="V2309" t="s">
        <v>36</v>
      </c>
      <c r="W2309" t="s">
        <v>82</v>
      </c>
      <c r="X2309">
        <v>4</v>
      </c>
    </row>
    <row r="2310" spans="2:24">
      <c r="B2310" t="s">
        <v>2468</v>
      </c>
      <c r="C2310" t="s">
        <v>160</v>
      </c>
      <c r="D2310" t="s">
        <v>41</v>
      </c>
      <c r="E2310" t="s">
        <v>3549</v>
      </c>
      <c r="F2310" t="s">
        <v>149</v>
      </c>
      <c r="G2310" t="s">
        <v>47</v>
      </c>
      <c r="H2310">
        <v>30</v>
      </c>
      <c r="I2310" t="s">
        <v>3550</v>
      </c>
      <c r="J2310" t="s">
        <v>30</v>
      </c>
      <c r="K2310" t="s">
        <v>43</v>
      </c>
      <c r="L2310" t="s">
        <v>39</v>
      </c>
      <c r="M2310" t="s">
        <v>107</v>
      </c>
      <c r="N2310" t="s">
        <v>81</v>
      </c>
      <c r="O2310" t="s">
        <v>20</v>
      </c>
      <c r="P2310">
        <v>2</v>
      </c>
      <c r="Q2310">
        <v>1000</v>
      </c>
      <c r="R2310">
        <v>76</v>
      </c>
      <c r="S2310" t="s">
        <v>78</v>
      </c>
      <c r="T2310" t="s">
        <v>30</v>
      </c>
      <c r="U2310" t="s">
        <v>3923</v>
      </c>
      <c r="V2310" t="s">
        <v>36</v>
      </c>
      <c r="W2310" t="s">
        <v>82</v>
      </c>
      <c r="X2310">
        <v>4</v>
      </c>
    </row>
    <row r="2311" spans="2:24">
      <c r="B2311" t="s">
        <v>2469</v>
      </c>
      <c r="C2311" t="s">
        <v>160</v>
      </c>
      <c r="D2311" t="s">
        <v>55</v>
      </c>
      <c r="E2311" t="s">
        <v>3549</v>
      </c>
      <c r="F2311" t="s">
        <v>149</v>
      </c>
      <c r="G2311" t="s">
        <v>47</v>
      </c>
      <c r="H2311">
        <v>31</v>
      </c>
      <c r="I2311" t="s">
        <v>3550</v>
      </c>
      <c r="J2311" t="s">
        <v>63</v>
      </c>
      <c r="K2311" t="s">
        <v>42</v>
      </c>
      <c r="L2311" t="s">
        <v>39</v>
      </c>
      <c r="M2311" t="s">
        <v>107</v>
      </c>
      <c r="N2311" t="s">
        <v>81</v>
      </c>
      <c r="O2311" t="s">
        <v>20</v>
      </c>
      <c r="P2311">
        <v>2.2000000000000002</v>
      </c>
      <c r="Q2311">
        <v>1000</v>
      </c>
      <c r="R2311">
        <v>79</v>
      </c>
      <c r="S2311" t="s">
        <v>78</v>
      </c>
      <c r="T2311" t="s">
        <v>30</v>
      </c>
      <c r="U2311" t="s">
        <v>3924</v>
      </c>
      <c r="V2311" t="s">
        <v>36</v>
      </c>
      <c r="W2311" t="s">
        <v>82</v>
      </c>
      <c r="X2311">
        <v>4</v>
      </c>
    </row>
    <row r="2312" spans="2:24">
      <c r="B2312" t="s">
        <v>2470</v>
      </c>
      <c r="C2312" t="s">
        <v>160</v>
      </c>
      <c r="D2312" t="s">
        <v>55</v>
      </c>
      <c r="E2312" t="s">
        <v>3549</v>
      </c>
      <c r="F2312" t="s">
        <v>149</v>
      </c>
      <c r="G2312" t="s">
        <v>47</v>
      </c>
      <c r="H2312">
        <v>31</v>
      </c>
      <c r="I2312" t="s">
        <v>3550</v>
      </c>
      <c r="J2312" t="s">
        <v>28</v>
      </c>
      <c r="K2312" t="s">
        <v>42</v>
      </c>
      <c r="L2312" t="s">
        <v>39</v>
      </c>
      <c r="M2312" t="s">
        <v>107</v>
      </c>
      <c r="N2312" t="s">
        <v>81</v>
      </c>
      <c r="O2312" t="s">
        <v>20</v>
      </c>
      <c r="P2312">
        <v>2.2000000000000002</v>
      </c>
      <c r="Q2312">
        <v>1000</v>
      </c>
      <c r="R2312">
        <v>79</v>
      </c>
      <c r="S2312" t="s">
        <v>78</v>
      </c>
      <c r="T2312" t="s">
        <v>30</v>
      </c>
      <c r="U2312" t="s">
        <v>3925</v>
      </c>
      <c r="V2312" t="s">
        <v>36</v>
      </c>
      <c r="W2312" t="s">
        <v>82</v>
      </c>
      <c r="X2312">
        <v>4</v>
      </c>
    </row>
    <row r="2313" spans="2:24">
      <c r="B2313" t="s">
        <v>2471</v>
      </c>
      <c r="C2313" t="s">
        <v>160</v>
      </c>
      <c r="D2313" t="s">
        <v>55</v>
      </c>
      <c r="E2313" t="s">
        <v>3549</v>
      </c>
      <c r="F2313" t="s">
        <v>149</v>
      </c>
      <c r="G2313" t="s">
        <v>47</v>
      </c>
      <c r="H2313">
        <v>31</v>
      </c>
      <c r="I2313" t="s">
        <v>3550</v>
      </c>
      <c r="J2313" t="s">
        <v>79</v>
      </c>
      <c r="K2313" t="s">
        <v>42</v>
      </c>
      <c r="L2313" t="s">
        <v>39</v>
      </c>
      <c r="M2313" t="s">
        <v>107</v>
      </c>
      <c r="N2313" t="s">
        <v>81</v>
      </c>
      <c r="O2313" t="s">
        <v>20</v>
      </c>
      <c r="P2313">
        <v>2.2000000000000002</v>
      </c>
      <c r="Q2313">
        <v>1000</v>
      </c>
      <c r="R2313">
        <v>79</v>
      </c>
      <c r="S2313" t="s">
        <v>78</v>
      </c>
      <c r="T2313" t="s">
        <v>30</v>
      </c>
      <c r="U2313" t="s">
        <v>3926</v>
      </c>
      <c r="V2313" t="s">
        <v>36</v>
      </c>
      <c r="W2313" t="s">
        <v>82</v>
      </c>
      <c r="X2313">
        <v>4</v>
      </c>
    </row>
    <row r="2314" spans="2:24">
      <c r="B2314" t="s">
        <v>2472</v>
      </c>
      <c r="C2314" t="s">
        <v>160</v>
      </c>
      <c r="D2314" t="s">
        <v>55</v>
      </c>
      <c r="E2314" t="s">
        <v>3549</v>
      </c>
      <c r="F2314" t="s">
        <v>149</v>
      </c>
      <c r="G2314" t="s">
        <v>47</v>
      </c>
      <c r="H2314">
        <v>31</v>
      </c>
      <c r="I2314" t="s">
        <v>3550</v>
      </c>
      <c r="J2314" t="s">
        <v>30</v>
      </c>
      <c r="K2314" t="s">
        <v>42</v>
      </c>
      <c r="L2314" t="s">
        <v>39</v>
      </c>
      <c r="M2314" t="s">
        <v>107</v>
      </c>
      <c r="N2314" t="s">
        <v>81</v>
      </c>
      <c r="O2314" t="s">
        <v>20</v>
      </c>
      <c r="P2314">
        <v>2.2000000000000002</v>
      </c>
      <c r="Q2314">
        <v>1000</v>
      </c>
      <c r="R2314">
        <v>79</v>
      </c>
      <c r="S2314" t="s">
        <v>78</v>
      </c>
      <c r="T2314" t="s">
        <v>30</v>
      </c>
      <c r="U2314" t="s">
        <v>3927</v>
      </c>
      <c r="V2314" t="s">
        <v>36</v>
      </c>
      <c r="W2314" t="s">
        <v>82</v>
      </c>
      <c r="X2314">
        <v>4</v>
      </c>
    </row>
    <row r="2315" spans="2:24">
      <c r="B2315" t="s">
        <v>2473</v>
      </c>
      <c r="C2315" t="s">
        <v>160</v>
      </c>
      <c r="D2315" t="s">
        <v>41</v>
      </c>
      <c r="E2315" t="s">
        <v>3549</v>
      </c>
      <c r="F2315" t="s">
        <v>149</v>
      </c>
      <c r="G2315" t="s">
        <v>47</v>
      </c>
      <c r="H2315">
        <v>36</v>
      </c>
      <c r="I2315" t="s">
        <v>3550</v>
      </c>
      <c r="J2315" t="s">
        <v>63</v>
      </c>
      <c r="K2315" t="s">
        <v>43</v>
      </c>
      <c r="L2315" t="s">
        <v>39</v>
      </c>
      <c r="M2315" t="s">
        <v>107</v>
      </c>
      <c r="N2315" t="s">
        <v>81</v>
      </c>
      <c r="O2315" t="s">
        <v>20</v>
      </c>
      <c r="P2315">
        <v>2</v>
      </c>
      <c r="Q2315">
        <v>1200</v>
      </c>
      <c r="R2315">
        <v>76</v>
      </c>
      <c r="S2315" t="s">
        <v>78</v>
      </c>
      <c r="T2315" t="s">
        <v>30</v>
      </c>
      <c r="U2315" t="s">
        <v>3928</v>
      </c>
      <c r="V2315" t="s">
        <v>36</v>
      </c>
      <c r="W2315" t="s">
        <v>82</v>
      </c>
      <c r="X2315">
        <v>4</v>
      </c>
    </row>
    <row r="2316" spans="2:24">
      <c r="B2316" t="s">
        <v>2474</v>
      </c>
      <c r="C2316" t="s">
        <v>160</v>
      </c>
      <c r="D2316" t="s">
        <v>41</v>
      </c>
      <c r="E2316" t="s">
        <v>3549</v>
      </c>
      <c r="F2316" t="s">
        <v>149</v>
      </c>
      <c r="G2316" t="s">
        <v>47</v>
      </c>
      <c r="H2316">
        <v>36</v>
      </c>
      <c r="I2316" t="s">
        <v>3550</v>
      </c>
      <c r="J2316" t="s">
        <v>28</v>
      </c>
      <c r="K2316" t="s">
        <v>43</v>
      </c>
      <c r="L2316" t="s">
        <v>39</v>
      </c>
      <c r="M2316" t="s">
        <v>107</v>
      </c>
      <c r="N2316" t="s">
        <v>81</v>
      </c>
      <c r="O2316" t="s">
        <v>20</v>
      </c>
      <c r="P2316">
        <v>2</v>
      </c>
      <c r="Q2316">
        <v>1200</v>
      </c>
      <c r="R2316">
        <v>76</v>
      </c>
      <c r="S2316" t="s">
        <v>78</v>
      </c>
      <c r="T2316" t="s">
        <v>30</v>
      </c>
      <c r="U2316" t="s">
        <v>3929</v>
      </c>
      <c r="V2316" t="s">
        <v>36</v>
      </c>
      <c r="W2316" t="s">
        <v>82</v>
      </c>
      <c r="X2316">
        <v>4</v>
      </c>
    </row>
    <row r="2317" spans="2:24">
      <c r="B2317" t="s">
        <v>2475</v>
      </c>
      <c r="C2317" t="s">
        <v>160</v>
      </c>
      <c r="D2317" t="s">
        <v>41</v>
      </c>
      <c r="E2317" t="s">
        <v>3549</v>
      </c>
      <c r="F2317" t="s">
        <v>149</v>
      </c>
      <c r="G2317" t="s">
        <v>47</v>
      </c>
      <c r="H2317">
        <v>36</v>
      </c>
      <c r="I2317" t="s">
        <v>3550</v>
      </c>
      <c r="J2317" t="s">
        <v>79</v>
      </c>
      <c r="K2317" t="s">
        <v>43</v>
      </c>
      <c r="L2317" t="s">
        <v>39</v>
      </c>
      <c r="M2317" t="s">
        <v>107</v>
      </c>
      <c r="N2317" t="s">
        <v>81</v>
      </c>
      <c r="O2317" t="s">
        <v>20</v>
      </c>
      <c r="P2317">
        <v>2</v>
      </c>
      <c r="Q2317">
        <v>1200</v>
      </c>
      <c r="R2317">
        <v>76</v>
      </c>
      <c r="S2317" t="s">
        <v>78</v>
      </c>
      <c r="T2317" t="s">
        <v>30</v>
      </c>
      <c r="U2317" t="s">
        <v>3930</v>
      </c>
      <c r="V2317" t="s">
        <v>36</v>
      </c>
      <c r="W2317" t="s">
        <v>82</v>
      </c>
      <c r="X2317">
        <v>4</v>
      </c>
    </row>
    <row r="2318" spans="2:24">
      <c r="B2318" t="s">
        <v>2476</v>
      </c>
      <c r="C2318" t="s">
        <v>160</v>
      </c>
      <c r="D2318" t="s">
        <v>41</v>
      </c>
      <c r="E2318" t="s">
        <v>3549</v>
      </c>
      <c r="F2318" t="s">
        <v>149</v>
      </c>
      <c r="G2318" t="s">
        <v>47</v>
      </c>
      <c r="H2318">
        <v>36</v>
      </c>
      <c r="I2318" t="s">
        <v>3550</v>
      </c>
      <c r="J2318" t="s">
        <v>30</v>
      </c>
      <c r="K2318" t="s">
        <v>43</v>
      </c>
      <c r="L2318" t="s">
        <v>39</v>
      </c>
      <c r="M2318" t="s">
        <v>107</v>
      </c>
      <c r="N2318" t="s">
        <v>81</v>
      </c>
      <c r="O2318" t="s">
        <v>20</v>
      </c>
      <c r="P2318">
        <v>2</v>
      </c>
      <c r="Q2318">
        <v>1200</v>
      </c>
      <c r="R2318">
        <v>76</v>
      </c>
      <c r="S2318" t="s">
        <v>78</v>
      </c>
      <c r="T2318" t="s">
        <v>30</v>
      </c>
      <c r="U2318" t="s">
        <v>3931</v>
      </c>
      <c r="V2318" t="s">
        <v>36</v>
      </c>
      <c r="W2318" t="s">
        <v>82</v>
      </c>
      <c r="X2318">
        <v>4</v>
      </c>
    </row>
    <row r="2319" spans="2:24">
      <c r="B2319" t="s">
        <v>2477</v>
      </c>
      <c r="C2319" t="s">
        <v>160</v>
      </c>
      <c r="D2319" t="s">
        <v>55</v>
      </c>
      <c r="E2319" t="s">
        <v>3549</v>
      </c>
      <c r="F2319" t="s">
        <v>149</v>
      </c>
      <c r="G2319" t="s">
        <v>47</v>
      </c>
      <c r="H2319">
        <v>37</v>
      </c>
      <c r="I2319" t="s">
        <v>3550</v>
      </c>
      <c r="J2319" t="s">
        <v>63</v>
      </c>
      <c r="K2319" t="s">
        <v>42</v>
      </c>
      <c r="L2319" t="s">
        <v>39</v>
      </c>
      <c r="M2319" t="s">
        <v>107</v>
      </c>
      <c r="N2319" t="s">
        <v>81</v>
      </c>
      <c r="O2319" t="s">
        <v>35</v>
      </c>
      <c r="P2319">
        <v>2.9</v>
      </c>
      <c r="Q2319">
        <v>1200</v>
      </c>
      <c r="R2319">
        <v>79</v>
      </c>
      <c r="S2319" t="s">
        <v>78</v>
      </c>
      <c r="T2319" t="s">
        <v>30</v>
      </c>
      <c r="U2319" t="s">
        <v>3932</v>
      </c>
      <c r="V2319" t="s">
        <v>36</v>
      </c>
      <c r="W2319" t="s">
        <v>82</v>
      </c>
      <c r="X2319">
        <v>4</v>
      </c>
    </row>
    <row r="2320" spans="2:24">
      <c r="B2320" t="s">
        <v>2478</v>
      </c>
      <c r="C2320" t="s">
        <v>160</v>
      </c>
      <c r="D2320" t="s">
        <v>55</v>
      </c>
      <c r="E2320" t="s">
        <v>3549</v>
      </c>
      <c r="F2320" t="s">
        <v>149</v>
      </c>
      <c r="G2320" t="s">
        <v>47</v>
      </c>
      <c r="H2320">
        <v>37</v>
      </c>
      <c r="I2320" t="s">
        <v>3550</v>
      </c>
      <c r="J2320" t="s">
        <v>28</v>
      </c>
      <c r="K2320" t="s">
        <v>42</v>
      </c>
      <c r="L2320" t="s">
        <v>39</v>
      </c>
      <c r="M2320" t="s">
        <v>107</v>
      </c>
      <c r="N2320" t="s">
        <v>81</v>
      </c>
      <c r="O2320" t="s">
        <v>35</v>
      </c>
      <c r="P2320">
        <v>2.9</v>
      </c>
      <c r="Q2320">
        <v>1200</v>
      </c>
      <c r="R2320">
        <v>79</v>
      </c>
      <c r="S2320" t="s">
        <v>78</v>
      </c>
      <c r="T2320" t="s">
        <v>30</v>
      </c>
      <c r="U2320" t="s">
        <v>3933</v>
      </c>
      <c r="V2320" t="s">
        <v>36</v>
      </c>
      <c r="W2320" t="s">
        <v>82</v>
      </c>
      <c r="X2320">
        <v>4</v>
      </c>
    </row>
    <row r="2321" spans="2:24">
      <c r="B2321" t="s">
        <v>2479</v>
      </c>
      <c r="C2321" t="s">
        <v>160</v>
      </c>
      <c r="D2321" t="s">
        <v>55</v>
      </c>
      <c r="E2321" t="s">
        <v>3549</v>
      </c>
      <c r="F2321" t="s">
        <v>149</v>
      </c>
      <c r="G2321" t="s">
        <v>47</v>
      </c>
      <c r="H2321">
        <v>37</v>
      </c>
      <c r="I2321" t="s">
        <v>3550</v>
      </c>
      <c r="J2321" t="s">
        <v>79</v>
      </c>
      <c r="K2321" t="s">
        <v>42</v>
      </c>
      <c r="L2321" t="s">
        <v>39</v>
      </c>
      <c r="M2321" t="s">
        <v>107</v>
      </c>
      <c r="N2321" t="s">
        <v>81</v>
      </c>
      <c r="O2321" t="s">
        <v>35</v>
      </c>
      <c r="P2321">
        <v>2.9</v>
      </c>
      <c r="Q2321">
        <v>1200</v>
      </c>
      <c r="R2321">
        <v>79</v>
      </c>
      <c r="S2321" t="s">
        <v>78</v>
      </c>
      <c r="T2321" t="s">
        <v>30</v>
      </c>
      <c r="U2321" t="s">
        <v>3934</v>
      </c>
      <c r="V2321" t="s">
        <v>36</v>
      </c>
      <c r="W2321" t="s">
        <v>82</v>
      </c>
      <c r="X2321">
        <v>4</v>
      </c>
    </row>
    <row r="2322" spans="2:24">
      <c r="B2322" t="s">
        <v>2480</v>
      </c>
      <c r="C2322" t="s">
        <v>160</v>
      </c>
      <c r="D2322" t="s">
        <v>55</v>
      </c>
      <c r="E2322" t="s">
        <v>3549</v>
      </c>
      <c r="F2322" t="s">
        <v>149</v>
      </c>
      <c r="G2322" t="s">
        <v>47</v>
      </c>
      <c r="H2322">
        <v>37</v>
      </c>
      <c r="I2322" t="s">
        <v>3550</v>
      </c>
      <c r="J2322" t="s">
        <v>30</v>
      </c>
      <c r="K2322" t="s">
        <v>42</v>
      </c>
      <c r="L2322" t="s">
        <v>39</v>
      </c>
      <c r="M2322" t="s">
        <v>107</v>
      </c>
      <c r="N2322" t="s">
        <v>81</v>
      </c>
      <c r="O2322" t="s">
        <v>35</v>
      </c>
      <c r="P2322">
        <v>2.9</v>
      </c>
      <c r="Q2322">
        <v>1200</v>
      </c>
      <c r="R2322">
        <v>79</v>
      </c>
      <c r="S2322" t="s">
        <v>78</v>
      </c>
      <c r="T2322" t="s">
        <v>30</v>
      </c>
      <c r="U2322" t="s">
        <v>3935</v>
      </c>
      <c r="V2322" t="s">
        <v>36</v>
      </c>
      <c r="W2322" t="s">
        <v>82</v>
      </c>
      <c r="X2322">
        <v>4</v>
      </c>
    </row>
    <row r="2323" spans="2:24">
      <c r="B2323" t="s">
        <v>2481</v>
      </c>
      <c r="C2323" t="s">
        <v>160</v>
      </c>
      <c r="D2323" t="s">
        <v>41</v>
      </c>
      <c r="E2323" t="s">
        <v>3549</v>
      </c>
      <c r="F2323" t="s">
        <v>150</v>
      </c>
      <c r="G2323" t="s">
        <v>45</v>
      </c>
      <c r="H2323">
        <v>18</v>
      </c>
      <c r="I2323" t="s">
        <v>3550</v>
      </c>
      <c r="J2323" t="s">
        <v>63</v>
      </c>
      <c r="K2323" t="s">
        <v>43</v>
      </c>
      <c r="L2323" t="s">
        <v>39</v>
      </c>
      <c r="M2323" t="s">
        <v>107</v>
      </c>
      <c r="N2323" t="s">
        <v>33</v>
      </c>
      <c r="O2323" t="s">
        <v>3552</v>
      </c>
      <c r="P2323">
        <v>1.7</v>
      </c>
      <c r="Q2323">
        <v>600</v>
      </c>
      <c r="R2323">
        <v>73</v>
      </c>
      <c r="S2323" t="s">
        <v>78</v>
      </c>
      <c r="T2323" t="s">
        <v>30</v>
      </c>
      <c r="U2323" t="s">
        <v>3936</v>
      </c>
      <c r="V2323" t="s">
        <v>36</v>
      </c>
      <c r="W2323" t="s">
        <v>82</v>
      </c>
      <c r="X2323">
        <v>4</v>
      </c>
    </row>
    <row r="2324" spans="2:24">
      <c r="B2324" t="s">
        <v>2482</v>
      </c>
      <c r="C2324" t="s">
        <v>160</v>
      </c>
      <c r="D2324" t="s">
        <v>41</v>
      </c>
      <c r="E2324" t="s">
        <v>3549</v>
      </c>
      <c r="F2324" t="s">
        <v>150</v>
      </c>
      <c r="G2324" t="s">
        <v>45</v>
      </c>
      <c r="H2324">
        <v>18</v>
      </c>
      <c r="I2324" t="s">
        <v>3550</v>
      </c>
      <c r="J2324" t="s">
        <v>28</v>
      </c>
      <c r="K2324" t="s">
        <v>43</v>
      </c>
      <c r="L2324" t="s">
        <v>39</v>
      </c>
      <c r="M2324" t="s">
        <v>107</v>
      </c>
      <c r="N2324" t="s">
        <v>33</v>
      </c>
      <c r="O2324" t="s">
        <v>3552</v>
      </c>
      <c r="P2324">
        <v>1.7</v>
      </c>
      <c r="Q2324">
        <v>600</v>
      </c>
      <c r="R2324">
        <v>73</v>
      </c>
      <c r="S2324" t="s">
        <v>78</v>
      </c>
      <c r="T2324" t="s">
        <v>30</v>
      </c>
      <c r="U2324" t="s">
        <v>3937</v>
      </c>
      <c r="V2324" t="s">
        <v>36</v>
      </c>
      <c r="W2324" t="s">
        <v>82</v>
      </c>
      <c r="X2324">
        <v>4</v>
      </c>
    </row>
    <row r="2325" spans="2:24">
      <c r="B2325" t="s">
        <v>2483</v>
      </c>
      <c r="C2325" t="s">
        <v>160</v>
      </c>
      <c r="D2325" t="s">
        <v>41</v>
      </c>
      <c r="E2325" t="s">
        <v>3549</v>
      </c>
      <c r="F2325" t="s">
        <v>150</v>
      </c>
      <c r="G2325" t="s">
        <v>45</v>
      </c>
      <c r="H2325">
        <v>18</v>
      </c>
      <c r="I2325" t="s">
        <v>3550</v>
      </c>
      <c r="J2325" t="s">
        <v>79</v>
      </c>
      <c r="K2325" t="s">
        <v>43</v>
      </c>
      <c r="L2325" t="s">
        <v>39</v>
      </c>
      <c r="M2325" t="s">
        <v>107</v>
      </c>
      <c r="N2325" t="s">
        <v>33</v>
      </c>
      <c r="O2325" t="s">
        <v>3552</v>
      </c>
      <c r="P2325">
        <v>1.7</v>
      </c>
      <c r="Q2325">
        <v>600</v>
      </c>
      <c r="R2325">
        <v>73</v>
      </c>
      <c r="S2325" t="s">
        <v>78</v>
      </c>
      <c r="T2325" t="s">
        <v>30</v>
      </c>
      <c r="U2325" t="s">
        <v>3938</v>
      </c>
      <c r="V2325" t="s">
        <v>36</v>
      </c>
      <c r="W2325" t="s">
        <v>82</v>
      </c>
      <c r="X2325">
        <v>4</v>
      </c>
    </row>
    <row r="2326" spans="2:24">
      <c r="B2326" t="s">
        <v>2484</v>
      </c>
      <c r="C2326" t="s">
        <v>160</v>
      </c>
      <c r="D2326" t="s">
        <v>41</v>
      </c>
      <c r="E2326" t="s">
        <v>3549</v>
      </c>
      <c r="F2326" t="s">
        <v>150</v>
      </c>
      <c r="G2326" t="s">
        <v>45</v>
      </c>
      <c r="H2326">
        <v>18</v>
      </c>
      <c r="I2326" t="s">
        <v>3550</v>
      </c>
      <c r="J2326" t="s">
        <v>30</v>
      </c>
      <c r="K2326" t="s">
        <v>43</v>
      </c>
      <c r="L2326" t="s">
        <v>39</v>
      </c>
      <c r="M2326" t="s">
        <v>107</v>
      </c>
      <c r="N2326" t="s">
        <v>33</v>
      </c>
      <c r="O2326" t="s">
        <v>3552</v>
      </c>
      <c r="P2326">
        <v>1.7</v>
      </c>
      <c r="Q2326">
        <v>600</v>
      </c>
      <c r="R2326">
        <v>73</v>
      </c>
      <c r="S2326" t="s">
        <v>78</v>
      </c>
      <c r="T2326" t="s">
        <v>30</v>
      </c>
      <c r="U2326" t="s">
        <v>3939</v>
      </c>
      <c r="V2326" t="s">
        <v>36</v>
      </c>
      <c r="W2326" t="s">
        <v>82</v>
      </c>
      <c r="X2326">
        <v>4</v>
      </c>
    </row>
    <row r="2327" spans="2:24">
      <c r="B2327" t="s">
        <v>2485</v>
      </c>
      <c r="C2327" t="s">
        <v>160</v>
      </c>
      <c r="D2327" t="s">
        <v>55</v>
      </c>
      <c r="E2327" t="s">
        <v>3549</v>
      </c>
      <c r="F2327" t="s">
        <v>150</v>
      </c>
      <c r="G2327" t="s">
        <v>45</v>
      </c>
      <c r="H2327">
        <v>19</v>
      </c>
      <c r="I2327" t="s">
        <v>3550</v>
      </c>
      <c r="J2327" t="s">
        <v>63</v>
      </c>
      <c r="K2327" t="s">
        <v>42</v>
      </c>
      <c r="L2327" t="s">
        <v>39</v>
      </c>
      <c r="M2327" t="s">
        <v>107</v>
      </c>
      <c r="N2327" t="s">
        <v>33</v>
      </c>
      <c r="O2327" t="s">
        <v>20</v>
      </c>
      <c r="P2327">
        <v>0.8</v>
      </c>
      <c r="Q2327">
        <v>600</v>
      </c>
      <c r="R2327">
        <v>76</v>
      </c>
      <c r="S2327" t="s">
        <v>78</v>
      </c>
      <c r="T2327" t="s">
        <v>30</v>
      </c>
      <c r="U2327" t="s">
        <v>3940</v>
      </c>
      <c r="V2327" t="s">
        <v>36</v>
      </c>
      <c r="W2327" t="s">
        <v>82</v>
      </c>
      <c r="X2327">
        <v>4</v>
      </c>
    </row>
    <row r="2328" spans="2:24">
      <c r="B2328" t="s">
        <v>2486</v>
      </c>
      <c r="C2328" t="s">
        <v>160</v>
      </c>
      <c r="D2328" t="s">
        <v>55</v>
      </c>
      <c r="E2328" t="s">
        <v>3549</v>
      </c>
      <c r="F2328" t="s">
        <v>150</v>
      </c>
      <c r="G2328" t="s">
        <v>45</v>
      </c>
      <c r="H2328">
        <v>19</v>
      </c>
      <c r="I2328" t="s">
        <v>3550</v>
      </c>
      <c r="J2328" t="s">
        <v>28</v>
      </c>
      <c r="K2328" t="s">
        <v>42</v>
      </c>
      <c r="L2328" t="s">
        <v>39</v>
      </c>
      <c r="M2328" t="s">
        <v>107</v>
      </c>
      <c r="N2328" t="s">
        <v>33</v>
      </c>
      <c r="O2328" t="s">
        <v>20</v>
      </c>
      <c r="P2328">
        <v>0.8</v>
      </c>
      <c r="Q2328">
        <v>600</v>
      </c>
      <c r="R2328">
        <v>76</v>
      </c>
      <c r="S2328" t="s">
        <v>78</v>
      </c>
      <c r="T2328" t="s">
        <v>30</v>
      </c>
      <c r="U2328" t="s">
        <v>3941</v>
      </c>
      <c r="V2328" t="s">
        <v>36</v>
      </c>
      <c r="W2328" t="s">
        <v>82</v>
      </c>
      <c r="X2328">
        <v>4</v>
      </c>
    </row>
    <row r="2329" spans="2:24">
      <c r="B2329" t="s">
        <v>2487</v>
      </c>
      <c r="C2329" t="s">
        <v>160</v>
      </c>
      <c r="D2329" t="s">
        <v>55</v>
      </c>
      <c r="E2329" t="s">
        <v>3549</v>
      </c>
      <c r="F2329" t="s">
        <v>150</v>
      </c>
      <c r="G2329" t="s">
        <v>45</v>
      </c>
      <c r="H2329">
        <v>19</v>
      </c>
      <c r="I2329" t="s">
        <v>3550</v>
      </c>
      <c r="J2329" t="s">
        <v>79</v>
      </c>
      <c r="K2329" t="s">
        <v>42</v>
      </c>
      <c r="L2329" t="s">
        <v>39</v>
      </c>
      <c r="M2329" t="s">
        <v>107</v>
      </c>
      <c r="N2329" t="s">
        <v>33</v>
      </c>
      <c r="O2329" t="s">
        <v>20</v>
      </c>
      <c r="P2329">
        <v>0.8</v>
      </c>
      <c r="Q2329">
        <v>600</v>
      </c>
      <c r="R2329">
        <v>76</v>
      </c>
      <c r="S2329" t="s">
        <v>78</v>
      </c>
      <c r="T2329" t="s">
        <v>30</v>
      </c>
      <c r="U2329" t="s">
        <v>3942</v>
      </c>
      <c r="V2329" t="s">
        <v>36</v>
      </c>
      <c r="W2329" t="s">
        <v>82</v>
      </c>
      <c r="X2329">
        <v>4</v>
      </c>
    </row>
    <row r="2330" spans="2:24">
      <c r="B2330" t="s">
        <v>2488</v>
      </c>
      <c r="C2330" t="s">
        <v>160</v>
      </c>
      <c r="D2330" t="s">
        <v>55</v>
      </c>
      <c r="E2330" t="s">
        <v>3549</v>
      </c>
      <c r="F2330" t="s">
        <v>150</v>
      </c>
      <c r="G2330" t="s">
        <v>45</v>
      </c>
      <c r="H2330">
        <v>19</v>
      </c>
      <c r="I2330" t="s">
        <v>3550</v>
      </c>
      <c r="J2330" t="s">
        <v>30</v>
      </c>
      <c r="K2330" t="s">
        <v>42</v>
      </c>
      <c r="L2330" t="s">
        <v>39</v>
      </c>
      <c r="M2330" t="s">
        <v>107</v>
      </c>
      <c r="N2330" t="s">
        <v>33</v>
      </c>
      <c r="O2330" t="s">
        <v>20</v>
      </c>
      <c r="P2330">
        <v>0.8</v>
      </c>
      <c r="Q2330">
        <v>600</v>
      </c>
      <c r="R2330">
        <v>76</v>
      </c>
      <c r="S2330" t="s">
        <v>78</v>
      </c>
      <c r="T2330" t="s">
        <v>30</v>
      </c>
      <c r="U2330" t="s">
        <v>3943</v>
      </c>
      <c r="V2330" t="s">
        <v>36</v>
      </c>
      <c r="W2330" t="s">
        <v>82</v>
      </c>
      <c r="X2330">
        <v>4</v>
      </c>
    </row>
    <row r="2331" spans="2:24">
      <c r="B2331" t="s">
        <v>2489</v>
      </c>
      <c r="C2331" t="s">
        <v>160</v>
      </c>
      <c r="D2331" t="s">
        <v>41</v>
      </c>
      <c r="E2331" t="s">
        <v>3549</v>
      </c>
      <c r="F2331" t="s">
        <v>150</v>
      </c>
      <c r="G2331" t="s">
        <v>45</v>
      </c>
      <c r="H2331">
        <v>24</v>
      </c>
      <c r="I2331" t="s">
        <v>3550</v>
      </c>
      <c r="J2331" t="s">
        <v>63</v>
      </c>
      <c r="K2331" t="s">
        <v>43</v>
      </c>
      <c r="L2331" t="s">
        <v>39</v>
      </c>
      <c r="M2331" t="s">
        <v>107</v>
      </c>
      <c r="N2331" t="s">
        <v>33</v>
      </c>
      <c r="O2331" t="s">
        <v>3552</v>
      </c>
      <c r="P2331">
        <v>1.7</v>
      </c>
      <c r="Q2331">
        <v>800</v>
      </c>
      <c r="R2331">
        <v>73</v>
      </c>
      <c r="S2331" t="s">
        <v>78</v>
      </c>
      <c r="T2331" t="s">
        <v>30</v>
      </c>
      <c r="U2331" t="s">
        <v>3944</v>
      </c>
      <c r="V2331" t="s">
        <v>36</v>
      </c>
      <c r="W2331" t="s">
        <v>82</v>
      </c>
      <c r="X2331">
        <v>4</v>
      </c>
    </row>
    <row r="2332" spans="2:24">
      <c r="B2332" t="s">
        <v>2490</v>
      </c>
      <c r="C2332" t="s">
        <v>160</v>
      </c>
      <c r="D2332" t="s">
        <v>41</v>
      </c>
      <c r="E2332" t="s">
        <v>3549</v>
      </c>
      <c r="F2332" t="s">
        <v>150</v>
      </c>
      <c r="G2332" t="s">
        <v>45</v>
      </c>
      <c r="H2332">
        <v>24</v>
      </c>
      <c r="I2332" t="s">
        <v>3550</v>
      </c>
      <c r="J2332" t="s">
        <v>28</v>
      </c>
      <c r="K2332" t="s">
        <v>43</v>
      </c>
      <c r="L2332" t="s">
        <v>39</v>
      </c>
      <c r="M2332" t="s">
        <v>107</v>
      </c>
      <c r="N2332" t="s">
        <v>33</v>
      </c>
      <c r="O2332" t="s">
        <v>3552</v>
      </c>
      <c r="P2332">
        <v>1.7</v>
      </c>
      <c r="Q2332">
        <v>800</v>
      </c>
      <c r="R2332">
        <v>73</v>
      </c>
      <c r="S2332" t="s">
        <v>78</v>
      </c>
      <c r="T2332" t="s">
        <v>30</v>
      </c>
      <c r="U2332" t="s">
        <v>3945</v>
      </c>
      <c r="V2332" t="s">
        <v>36</v>
      </c>
      <c r="W2332" t="s">
        <v>82</v>
      </c>
      <c r="X2332">
        <v>4</v>
      </c>
    </row>
    <row r="2333" spans="2:24">
      <c r="B2333" t="s">
        <v>2491</v>
      </c>
      <c r="C2333" t="s">
        <v>160</v>
      </c>
      <c r="D2333" t="s">
        <v>41</v>
      </c>
      <c r="E2333" t="s">
        <v>3549</v>
      </c>
      <c r="F2333" t="s">
        <v>150</v>
      </c>
      <c r="G2333" t="s">
        <v>45</v>
      </c>
      <c r="H2333">
        <v>24</v>
      </c>
      <c r="I2333" t="s">
        <v>3550</v>
      </c>
      <c r="J2333" t="s">
        <v>79</v>
      </c>
      <c r="K2333" t="s">
        <v>43</v>
      </c>
      <c r="L2333" t="s">
        <v>39</v>
      </c>
      <c r="M2333" t="s">
        <v>107</v>
      </c>
      <c r="N2333" t="s">
        <v>33</v>
      </c>
      <c r="O2333" t="s">
        <v>3552</v>
      </c>
      <c r="P2333">
        <v>1.7</v>
      </c>
      <c r="Q2333">
        <v>800</v>
      </c>
      <c r="R2333">
        <v>73</v>
      </c>
      <c r="S2333" t="s">
        <v>78</v>
      </c>
      <c r="T2333" t="s">
        <v>30</v>
      </c>
      <c r="U2333" t="s">
        <v>3946</v>
      </c>
      <c r="V2333" t="s">
        <v>36</v>
      </c>
      <c r="W2333" t="s">
        <v>82</v>
      </c>
      <c r="X2333">
        <v>4</v>
      </c>
    </row>
    <row r="2334" spans="2:24">
      <c r="B2334" t="s">
        <v>2492</v>
      </c>
      <c r="C2334" t="s">
        <v>160</v>
      </c>
      <c r="D2334" t="s">
        <v>41</v>
      </c>
      <c r="E2334" t="s">
        <v>3549</v>
      </c>
      <c r="F2334" t="s">
        <v>150</v>
      </c>
      <c r="G2334" t="s">
        <v>45</v>
      </c>
      <c r="H2334">
        <v>24</v>
      </c>
      <c r="I2334" t="s">
        <v>3550</v>
      </c>
      <c r="J2334" t="s">
        <v>30</v>
      </c>
      <c r="K2334" t="s">
        <v>43</v>
      </c>
      <c r="L2334" t="s">
        <v>39</v>
      </c>
      <c r="M2334" t="s">
        <v>107</v>
      </c>
      <c r="N2334" t="s">
        <v>33</v>
      </c>
      <c r="O2334" t="s">
        <v>3552</v>
      </c>
      <c r="P2334">
        <v>1.7</v>
      </c>
      <c r="Q2334">
        <v>800</v>
      </c>
      <c r="R2334">
        <v>73</v>
      </c>
      <c r="S2334" t="s">
        <v>78</v>
      </c>
      <c r="T2334" t="s">
        <v>30</v>
      </c>
      <c r="U2334" t="s">
        <v>3947</v>
      </c>
      <c r="V2334" t="s">
        <v>36</v>
      </c>
      <c r="W2334" t="s">
        <v>82</v>
      </c>
      <c r="X2334">
        <v>4</v>
      </c>
    </row>
    <row r="2335" spans="2:24">
      <c r="B2335" t="s">
        <v>2493</v>
      </c>
      <c r="C2335" t="s">
        <v>160</v>
      </c>
      <c r="D2335" t="s">
        <v>55</v>
      </c>
      <c r="E2335" t="s">
        <v>3549</v>
      </c>
      <c r="F2335" t="s">
        <v>150</v>
      </c>
      <c r="G2335" t="s">
        <v>45</v>
      </c>
      <c r="H2335">
        <v>25</v>
      </c>
      <c r="I2335" t="s">
        <v>3550</v>
      </c>
      <c r="J2335" t="s">
        <v>63</v>
      </c>
      <c r="K2335" t="s">
        <v>42</v>
      </c>
      <c r="L2335" t="s">
        <v>39</v>
      </c>
      <c r="M2335" t="s">
        <v>107</v>
      </c>
      <c r="N2335" t="s">
        <v>33</v>
      </c>
      <c r="O2335" t="s">
        <v>20</v>
      </c>
      <c r="P2335">
        <v>1.7</v>
      </c>
      <c r="Q2335">
        <v>800</v>
      </c>
      <c r="R2335">
        <v>76</v>
      </c>
      <c r="S2335" t="s">
        <v>78</v>
      </c>
      <c r="T2335" t="s">
        <v>30</v>
      </c>
      <c r="U2335" t="s">
        <v>3948</v>
      </c>
      <c r="V2335" t="s">
        <v>36</v>
      </c>
      <c r="W2335" t="s">
        <v>82</v>
      </c>
      <c r="X2335">
        <v>4</v>
      </c>
    </row>
    <row r="2336" spans="2:24">
      <c r="B2336" t="s">
        <v>2494</v>
      </c>
      <c r="C2336" t="s">
        <v>160</v>
      </c>
      <c r="D2336" t="s">
        <v>55</v>
      </c>
      <c r="E2336" t="s">
        <v>3549</v>
      </c>
      <c r="F2336" t="s">
        <v>150</v>
      </c>
      <c r="G2336" t="s">
        <v>45</v>
      </c>
      <c r="H2336">
        <v>25</v>
      </c>
      <c r="I2336" t="s">
        <v>3550</v>
      </c>
      <c r="J2336" t="s">
        <v>28</v>
      </c>
      <c r="K2336" t="s">
        <v>42</v>
      </c>
      <c r="L2336" t="s">
        <v>39</v>
      </c>
      <c r="M2336" t="s">
        <v>107</v>
      </c>
      <c r="N2336" t="s">
        <v>33</v>
      </c>
      <c r="O2336" t="s">
        <v>20</v>
      </c>
      <c r="P2336">
        <v>1.7</v>
      </c>
      <c r="Q2336">
        <v>800</v>
      </c>
      <c r="R2336">
        <v>76</v>
      </c>
      <c r="S2336" t="s">
        <v>78</v>
      </c>
      <c r="T2336" t="s">
        <v>30</v>
      </c>
      <c r="U2336" t="s">
        <v>3949</v>
      </c>
      <c r="V2336" t="s">
        <v>36</v>
      </c>
      <c r="W2336" t="s">
        <v>82</v>
      </c>
      <c r="X2336">
        <v>4</v>
      </c>
    </row>
    <row r="2337" spans="2:24">
      <c r="B2337" t="s">
        <v>2495</v>
      </c>
      <c r="C2337" t="s">
        <v>160</v>
      </c>
      <c r="D2337" t="s">
        <v>55</v>
      </c>
      <c r="E2337" t="s">
        <v>3549</v>
      </c>
      <c r="F2337" t="s">
        <v>150</v>
      </c>
      <c r="G2337" t="s">
        <v>45</v>
      </c>
      <c r="H2337">
        <v>25</v>
      </c>
      <c r="I2337" t="s">
        <v>3550</v>
      </c>
      <c r="J2337" t="s">
        <v>79</v>
      </c>
      <c r="K2337" t="s">
        <v>42</v>
      </c>
      <c r="L2337" t="s">
        <v>39</v>
      </c>
      <c r="M2337" t="s">
        <v>107</v>
      </c>
      <c r="N2337" t="s">
        <v>33</v>
      </c>
      <c r="O2337" t="s">
        <v>20</v>
      </c>
      <c r="P2337">
        <v>1.7</v>
      </c>
      <c r="Q2337">
        <v>800</v>
      </c>
      <c r="R2337">
        <v>76</v>
      </c>
      <c r="S2337" t="s">
        <v>78</v>
      </c>
      <c r="T2337" t="s">
        <v>30</v>
      </c>
      <c r="U2337" t="s">
        <v>3950</v>
      </c>
      <c r="V2337" t="s">
        <v>36</v>
      </c>
      <c r="W2337" t="s">
        <v>82</v>
      </c>
      <c r="X2337">
        <v>4</v>
      </c>
    </row>
    <row r="2338" spans="2:24">
      <c r="B2338" t="s">
        <v>2496</v>
      </c>
      <c r="C2338" t="s">
        <v>160</v>
      </c>
      <c r="D2338" t="s">
        <v>55</v>
      </c>
      <c r="E2338" t="s">
        <v>3549</v>
      </c>
      <c r="F2338" t="s">
        <v>150</v>
      </c>
      <c r="G2338" t="s">
        <v>45</v>
      </c>
      <c r="H2338">
        <v>25</v>
      </c>
      <c r="I2338" t="s">
        <v>3550</v>
      </c>
      <c r="J2338" t="s">
        <v>30</v>
      </c>
      <c r="K2338" t="s">
        <v>42</v>
      </c>
      <c r="L2338" t="s">
        <v>39</v>
      </c>
      <c r="M2338" t="s">
        <v>107</v>
      </c>
      <c r="N2338" t="s">
        <v>33</v>
      </c>
      <c r="O2338" t="s">
        <v>20</v>
      </c>
      <c r="P2338">
        <v>1.7</v>
      </c>
      <c r="Q2338">
        <v>800</v>
      </c>
      <c r="R2338">
        <v>76</v>
      </c>
      <c r="S2338" t="s">
        <v>78</v>
      </c>
      <c r="T2338" t="s">
        <v>30</v>
      </c>
      <c r="U2338" t="s">
        <v>3951</v>
      </c>
      <c r="V2338" t="s">
        <v>36</v>
      </c>
      <c r="W2338" t="s">
        <v>82</v>
      </c>
      <c r="X2338">
        <v>4</v>
      </c>
    </row>
    <row r="2339" spans="2:24">
      <c r="B2339" t="s">
        <v>2497</v>
      </c>
      <c r="C2339" t="s">
        <v>160</v>
      </c>
      <c r="D2339" t="s">
        <v>41</v>
      </c>
      <c r="E2339" t="s">
        <v>3549</v>
      </c>
      <c r="F2339" t="s">
        <v>150</v>
      </c>
      <c r="G2339" t="s">
        <v>45</v>
      </c>
      <c r="H2339">
        <v>30</v>
      </c>
      <c r="I2339" t="s">
        <v>3550</v>
      </c>
      <c r="J2339" t="s">
        <v>63</v>
      </c>
      <c r="K2339" t="s">
        <v>43</v>
      </c>
      <c r="L2339" t="s">
        <v>39</v>
      </c>
      <c r="M2339" t="s">
        <v>107</v>
      </c>
      <c r="N2339" t="s">
        <v>33</v>
      </c>
      <c r="O2339" t="s">
        <v>20</v>
      </c>
      <c r="P2339">
        <v>2</v>
      </c>
      <c r="Q2339">
        <v>1000</v>
      </c>
      <c r="R2339">
        <v>76</v>
      </c>
      <c r="S2339" t="s">
        <v>78</v>
      </c>
      <c r="T2339" t="s">
        <v>30</v>
      </c>
      <c r="U2339" t="s">
        <v>3952</v>
      </c>
      <c r="V2339" t="s">
        <v>36</v>
      </c>
      <c r="W2339" t="s">
        <v>82</v>
      </c>
      <c r="X2339">
        <v>4</v>
      </c>
    </row>
    <row r="2340" spans="2:24">
      <c r="B2340" t="s">
        <v>2498</v>
      </c>
      <c r="C2340" t="s">
        <v>160</v>
      </c>
      <c r="D2340" t="s">
        <v>41</v>
      </c>
      <c r="E2340" t="s">
        <v>3549</v>
      </c>
      <c r="F2340" t="s">
        <v>150</v>
      </c>
      <c r="G2340" t="s">
        <v>45</v>
      </c>
      <c r="H2340">
        <v>30</v>
      </c>
      <c r="I2340" t="s">
        <v>3550</v>
      </c>
      <c r="J2340" t="s">
        <v>28</v>
      </c>
      <c r="K2340" t="s">
        <v>43</v>
      </c>
      <c r="L2340" t="s">
        <v>39</v>
      </c>
      <c r="M2340" t="s">
        <v>107</v>
      </c>
      <c r="N2340" t="s">
        <v>33</v>
      </c>
      <c r="O2340" t="s">
        <v>20</v>
      </c>
      <c r="P2340">
        <v>2</v>
      </c>
      <c r="Q2340">
        <v>1000</v>
      </c>
      <c r="R2340">
        <v>76</v>
      </c>
      <c r="S2340" t="s">
        <v>78</v>
      </c>
      <c r="T2340" t="s">
        <v>30</v>
      </c>
      <c r="U2340" t="s">
        <v>3953</v>
      </c>
      <c r="V2340" t="s">
        <v>36</v>
      </c>
      <c r="W2340" t="s">
        <v>82</v>
      </c>
      <c r="X2340">
        <v>4</v>
      </c>
    </row>
    <row r="2341" spans="2:24">
      <c r="B2341" t="s">
        <v>2499</v>
      </c>
      <c r="C2341" t="s">
        <v>160</v>
      </c>
      <c r="D2341" t="s">
        <v>41</v>
      </c>
      <c r="E2341" t="s">
        <v>3549</v>
      </c>
      <c r="F2341" t="s">
        <v>150</v>
      </c>
      <c r="G2341" t="s">
        <v>45</v>
      </c>
      <c r="H2341">
        <v>30</v>
      </c>
      <c r="I2341" t="s">
        <v>3550</v>
      </c>
      <c r="J2341" t="s">
        <v>79</v>
      </c>
      <c r="K2341" t="s">
        <v>43</v>
      </c>
      <c r="L2341" t="s">
        <v>39</v>
      </c>
      <c r="M2341" t="s">
        <v>107</v>
      </c>
      <c r="N2341" t="s">
        <v>33</v>
      </c>
      <c r="O2341" t="s">
        <v>20</v>
      </c>
      <c r="P2341">
        <v>2</v>
      </c>
      <c r="Q2341">
        <v>1000</v>
      </c>
      <c r="R2341">
        <v>76</v>
      </c>
      <c r="S2341" t="s">
        <v>78</v>
      </c>
      <c r="T2341" t="s">
        <v>30</v>
      </c>
      <c r="U2341" t="s">
        <v>3954</v>
      </c>
      <c r="V2341" t="s">
        <v>36</v>
      </c>
      <c r="W2341" t="s">
        <v>82</v>
      </c>
      <c r="X2341">
        <v>4</v>
      </c>
    </row>
    <row r="2342" spans="2:24">
      <c r="B2342" t="s">
        <v>2500</v>
      </c>
      <c r="C2342" t="s">
        <v>160</v>
      </c>
      <c r="D2342" t="s">
        <v>41</v>
      </c>
      <c r="E2342" t="s">
        <v>3549</v>
      </c>
      <c r="F2342" t="s">
        <v>150</v>
      </c>
      <c r="G2342" t="s">
        <v>45</v>
      </c>
      <c r="H2342">
        <v>30</v>
      </c>
      <c r="I2342" t="s">
        <v>3550</v>
      </c>
      <c r="J2342" t="s">
        <v>30</v>
      </c>
      <c r="K2342" t="s">
        <v>43</v>
      </c>
      <c r="L2342" t="s">
        <v>39</v>
      </c>
      <c r="M2342" t="s">
        <v>107</v>
      </c>
      <c r="N2342" t="s">
        <v>33</v>
      </c>
      <c r="O2342" t="s">
        <v>20</v>
      </c>
      <c r="P2342">
        <v>2</v>
      </c>
      <c r="Q2342">
        <v>1000</v>
      </c>
      <c r="R2342">
        <v>76</v>
      </c>
      <c r="S2342" t="s">
        <v>78</v>
      </c>
      <c r="T2342" t="s">
        <v>30</v>
      </c>
      <c r="U2342" t="s">
        <v>3955</v>
      </c>
      <c r="V2342" t="s">
        <v>36</v>
      </c>
      <c r="W2342" t="s">
        <v>82</v>
      </c>
      <c r="X2342">
        <v>4</v>
      </c>
    </row>
    <row r="2343" spans="2:24">
      <c r="B2343" t="s">
        <v>2501</v>
      </c>
      <c r="C2343" t="s">
        <v>160</v>
      </c>
      <c r="D2343" t="s">
        <v>55</v>
      </c>
      <c r="E2343" t="s">
        <v>3549</v>
      </c>
      <c r="F2343" t="s">
        <v>150</v>
      </c>
      <c r="G2343" t="s">
        <v>45</v>
      </c>
      <c r="H2343">
        <v>31</v>
      </c>
      <c r="I2343" t="s">
        <v>3550</v>
      </c>
      <c r="J2343" t="s">
        <v>63</v>
      </c>
      <c r="K2343" t="s">
        <v>42</v>
      </c>
      <c r="L2343" t="s">
        <v>39</v>
      </c>
      <c r="M2343" t="s">
        <v>107</v>
      </c>
      <c r="N2343" t="s">
        <v>33</v>
      </c>
      <c r="O2343" t="s">
        <v>20</v>
      </c>
      <c r="P2343">
        <v>2.2000000000000002</v>
      </c>
      <c r="Q2343">
        <v>1000</v>
      </c>
      <c r="R2343">
        <v>79</v>
      </c>
      <c r="S2343" t="s">
        <v>78</v>
      </c>
      <c r="T2343" t="s">
        <v>30</v>
      </c>
      <c r="U2343" t="s">
        <v>3956</v>
      </c>
      <c r="V2343" t="s">
        <v>36</v>
      </c>
      <c r="W2343" t="s">
        <v>82</v>
      </c>
      <c r="X2343">
        <v>4</v>
      </c>
    </row>
    <row r="2344" spans="2:24">
      <c r="B2344" t="s">
        <v>2502</v>
      </c>
      <c r="C2344" t="s">
        <v>160</v>
      </c>
      <c r="D2344" t="s">
        <v>55</v>
      </c>
      <c r="E2344" t="s">
        <v>3549</v>
      </c>
      <c r="F2344" t="s">
        <v>150</v>
      </c>
      <c r="G2344" t="s">
        <v>45</v>
      </c>
      <c r="H2344">
        <v>31</v>
      </c>
      <c r="I2344" t="s">
        <v>3550</v>
      </c>
      <c r="J2344" t="s">
        <v>28</v>
      </c>
      <c r="K2344" t="s">
        <v>42</v>
      </c>
      <c r="L2344" t="s">
        <v>39</v>
      </c>
      <c r="M2344" t="s">
        <v>107</v>
      </c>
      <c r="N2344" t="s">
        <v>33</v>
      </c>
      <c r="O2344" t="s">
        <v>20</v>
      </c>
      <c r="P2344">
        <v>2.2000000000000002</v>
      </c>
      <c r="Q2344">
        <v>1000</v>
      </c>
      <c r="R2344">
        <v>79</v>
      </c>
      <c r="S2344" t="s">
        <v>78</v>
      </c>
      <c r="T2344" t="s">
        <v>30</v>
      </c>
      <c r="U2344" t="s">
        <v>3957</v>
      </c>
      <c r="V2344" t="s">
        <v>36</v>
      </c>
      <c r="W2344" t="s">
        <v>82</v>
      </c>
      <c r="X2344">
        <v>4</v>
      </c>
    </row>
    <row r="2345" spans="2:24">
      <c r="B2345" t="s">
        <v>2503</v>
      </c>
      <c r="C2345" t="s">
        <v>160</v>
      </c>
      <c r="D2345" t="s">
        <v>55</v>
      </c>
      <c r="E2345" t="s">
        <v>3549</v>
      </c>
      <c r="F2345" t="s">
        <v>150</v>
      </c>
      <c r="G2345" t="s">
        <v>45</v>
      </c>
      <c r="H2345">
        <v>31</v>
      </c>
      <c r="I2345" t="s">
        <v>3550</v>
      </c>
      <c r="J2345" t="s">
        <v>79</v>
      </c>
      <c r="K2345" t="s">
        <v>42</v>
      </c>
      <c r="L2345" t="s">
        <v>39</v>
      </c>
      <c r="M2345" t="s">
        <v>107</v>
      </c>
      <c r="N2345" t="s">
        <v>33</v>
      </c>
      <c r="O2345" t="s">
        <v>20</v>
      </c>
      <c r="P2345">
        <v>2.2000000000000002</v>
      </c>
      <c r="Q2345">
        <v>1000</v>
      </c>
      <c r="R2345">
        <v>79</v>
      </c>
      <c r="S2345" t="s">
        <v>78</v>
      </c>
      <c r="T2345" t="s">
        <v>30</v>
      </c>
      <c r="U2345" t="s">
        <v>3958</v>
      </c>
      <c r="V2345" t="s">
        <v>36</v>
      </c>
      <c r="W2345" t="s">
        <v>82</v>
      </c>
      <c r="X2345">
        <v>4</v>
      </c>
    </row>
    <row r="2346" spans="2:24">
      <c r="B2346" t="s">
        <v>2504</v>
      </c>
      <c r="C2346" t="s">
        <v>160</v>
      </c>
      <c r="D2346" t="s">
        <v>55</v>
      </c>
      <c r="E2346" t="s">
        <v>3549</v>
      </c>
      <c r="F2346" t="s">
        <v>150</v>
      </c>
      <c r="G2346" t="s">
        <v>45</v>
      </c>
      <c r="H2346">
        <v>31</v>
      </c>
      <c r="I2346" t="s">
        <v>3550</v>
      </c>
      <c r="J2346" t="s">
        <v>30</v>
      </c>
      <c r="K2346" t="s">
        <v>42</v>
      </c>
      <c r="L2346" t="s">
        <v>39</v>
      </c>
      <c r="M2346" t="s">
        <v>107</v>
      </c>
      <c r="N2346" t="s">
        <v>33</v>
      </c>
      <c r="O2346" t="s">
        <v>20</v>
      </c>
      <c r="P2346">
        <v>2.2000000000000002</v>
      </c>
      <c r="Q2346">
        <v>1000</v>
      </c>
      <c r="R2346">
        <v>79</v>
      </c>
      <c r="S2346" t="s">
        <v>78</v>
      </c>
      <c r="T2346" t="s">
        <v>30</v>
      </c>
      <c r="U2346" t="s">
        <v>3959</v>
      </c>
      <c r="V2346" t="s">
        <v>36</v>
      </c>
      <c r="W2346" t="s">
        <v>82</v>
      </c>
      <c r="X2346">
        <v>4</v>
      </c>
    </row>
    <row r="2347" spans="2:24">
      <c r="B2347" t="s">
        <v>2505</v>
      </c>
      <c r="C2347" t="s">
        <v>160</v>
      </c>
      <c r="D2347" t="s">
        <v>41</v>
      </c>
      <c r="E2347" t="s">
        <v>3549</v>
      </c>
      <c r="F2347" t="s">
        <v>150</v>
      </c>
      <c r="G2347" t="s">
        <v>45</v>
      </c>
      <c r="H2347">
        <v>36</v>
      </c>
      <c r="I2347" t="s">
        <v>3550</v>
      </c>
      <c r="J2347" t="s">
        <v>63</v>
      </c>
      <c r="K2347" t="s">
        <v>43</v>
      </c>
      <c r="L2347" t="s">
        <v>39</v>
      </c>
      <c r="M2347" t="s">
        <v>107</v>
      </c>
      <c r="N2347" t="s">
        <v>33</v>
      </c>
      <c r="O2347" t="s">
        <v>20</v>
      </c>
      <c r="P2347">
        <v>2</v>
      </c>
      <c r="Q2347">
        <v>1200</v>
      </c>
      <c r="R2347">
        <v>76</v>
      </c>
      <c r="S2347" t="s">
        <v>78</v>
      </c>
      <c r="T2347" t="s">
        <v>30</v>
      </c>
      <c r="U2347" t="s">
        <v>3960</v>
      </c>
      <c r="V2347" t="s">
        <v>36</v>
      </c>
      <c r="W2347" t="s">
        <v>82</v>
      </c>
      <c r="X2347">
        <v>4</v>
      </c>
    </row>
    <row r="2348" spans="2:24">
      <c r="B2348" t="s">
        <v>2506</v>
      </c>
      <c r="C2348" t="s">
        <v>160</v>
      </c>
      <c r="D2348" t="s">
        <v>41</v>
      </c>
      <c r="E2348" t="s">
        <v>3549</v>
      </c>
      <c r="F2348" t="s">
        <v>150</v>
      </c>
      <c r="G2348" t="s">
        <v>45</v>
      </c>
      <c r="H2348">
        <v>36</v>
      </c>
      <c r="I2348" t="s">
        <v>3550</v>
      </c>
      <c r="J2348" t="s">
        <v>28</v>
      </c>
      <c r="K2348" t="s">
        <v>43</v>
      </c>
      <c r="L2348" t="s">
        <v>39</v>
      </c>
      <c r="M2348" t="s">
        <v>107</v>
      </c>
      <c r="N2348" t="s">
        <v>33</v>
      </c>
      <c r="O2348" t="s">
        <v>20</v>
      </c>
      <c r="P2348">
        <v>2</v>
      </c>
      <c r="Q2348">
        <v>1200</v>
      </c>
      <c r="R2348">
        <v>76</v>
      </c>
      <c r="S2348" t="s">
        <v>78</v>
      </c>
      <c r="T2348" t="s">
        <v>30</v>
      </c>
      <c r="U2348" t="s">
        <v>3961</v>
      </c>
      <c r="V2348" t="s">
        <v>36</v>
      </c>
      <c r="W2348" t="s">
        <v>82</v>
      </c>
      <c r="X2348">
        <v>4</v>
      </c>
    </row>
    <row r="2349" spans="2:24">
      <c r="B2349" t="s">
        <v>2507</v>
      </c>
      <c r="C2349" t="s">
        <v>160</v>
      </c>
      <c r="D2349" t="s">
        <v>41</v>
      </c>
      <c r="E2349" t="s">
        <v>3549</v>
      </c>
      <c r="F2349" t="s">
        <v>150</v>
      </c>
      <c r="G2349" t="s">
        <v>45</v>
      </c>
      <c r="H2349">
        <v>36</v>
      </c>
      <c r="I2349" t="s">
        <v>3550</v>
      </c>
      <c r="J2349" t="s">
        <v>79</v>
      </c>
      <c r="K2349" t="s">
        <v>43</v>
      </c>
      <c r="L2349" t="s">
        <v>39</v>
      </c>
      <c r="M2349" t="s">
        <v>107</v>
      </c>
      <c r="N2349" t="s">
        <v>33</v>
      </c>
      <c r="O2349" t="s">
        <v>20</v>
      </c>
      <c r="P2349">
        <v>2</v>
      </c>
      <c r="Q2349">
        <v>1200</v>
      </c>
      <c r="R2349">
        <v>76</v>
      </c>
      <c r="S2349" t="s">
        <v>78</v>
      </c>
      <c r="T2349" t="s">
        <v>30</v>
      </c>
      <c r="U2349" t="s">
        <v>3962</v>
      </c>
      <c r="V2349" t="s">
        <v>36</v>
      </c>
      <c r="W2349" t="s">
        <v>82</v>
      </c>
      <c r="X2349">
        <v>4</v>
      </c>
    </row>
    <row r="2350" spans="2:24">
      <c r="B2350" t="s">
        <v>2508</v>
      </c>
      <c r="C2350" t="s">
        <v>160</v>
      </c>
      <c r="D2350" t="s">
        <v>41</v>
      </c>
      <c r="E2350" t="s">
        <v>3549</v>
      </c>
      <c r="F2350" t="s">
        <v>150</v>
      </c>
      <c r="G2350" t="s">
        <v>45</v>
      </c>
      <c r="H2350">
        <v>36</v>
      </c>
      <c r="I2350" t="s">
        <v>3550</v>
      </c>
      <c r="J2350" t="s">
        <v>30</v>
      </c>
      <c r="K2350" t="s">
        <v>43</v>
      </c>
      <c r="L2350" t="s">
        <v>39</v>
      </c>
      <c r="M2350" t="s">
        <v>107</v>
      </c>
      <c r="N2350" t="s">
        <v>33</v>
      </c>
      <c r="O2350" t="s">
        <v>20</v>
      </c>
      <c r="P2350">
        <v>2</v>
      </c>
      <c r="Q2350">
        <v>1200</v>
      </c>
      <c r="R2350">
        <v>76</v>
      </c>
      <c r="S2350" t="s">
        <v>78</v>
      </c>
      <c r="T2350" t="s">
        <v>30</v>
      </c>
      <c r="U2350" t="s">
        <v>3963</v>
      </c>
      <c r="V2350" t="s">
        <v>36</v>
      </c>
      <c r="W2350" t="s">
        <v>82</v>
      </c>
      <c r="X2350">
        <v>4</v>
      </c>
    </row>
    <row r="2351" spans="2:24">
      <c r="B2351" t="s">
        <v>2509</v>
      </c>
      <c r="C2351" t="s">
        <v>160</v>
      </c>
      <c r="D2351" t="s">
        <v>55</v>
      </c>
      <c r="E2351" t="s">
        <v>3549</v>
      </c>
      <c r="F2351" t="s">
        <v>150</v>
      </c>
      <c r="G2351" t="s">
        <v>45</v>
      </c>
      <c r="H2351">
        <v>37</v>
      </c>
      <c r="I2351" t="s">
        <v>3550</v>
      </c>
      <c r="J2351" t="s">
        <v>63</v>
      </c>
      <c r="K2351" t="s">
        <v>42</v>
      </c>
      <c r="L2351" t="s">
        <v>39</v>
      </c>
      <c r="M2351" t="s">
        <v>107</v>
      </c>
      <c r="N2351" t="s">
        <v>33</v>
      </c>
      <c r="O2351" t="s">
        <v>35</v>
      </c>
      <c r="P2351">
        <v>2.9</v>
      </c>
      <c r="Q2351">
        <v>1200</v>
      </c>
      <c r="R2351">
        <v>79</v>
      </c>
      <c r="S2351" t="s">
        <v>78</v>
      </c>
      <c r="T2351" t="s">
        <v>30</v>
      </c>
      <c r="U2351" t="s">
        <v>3964</v>
      </c>
      <c r="V2351" t="s">
        <v>36</v>
      </c>
      <c r="W2351" t="s">
        <v>82</v>
      </c>
      <c r="X2351">
        <v>4</v>
      </c>
    </row>
    <row r="2352" spans="2:24">
      <c r="B2352" t="s">
        <v>2510</v>
      </c>
      <c r="C2352" t="s">
        <v>160</v>
      </c>
      <c r="D2352" t="s">
        <v>55</v>
      </c>
      <c r="E2352" t="s">
        <v>3549</v>
      </c>
      <c r="F2352" t="s">
        <v>150</v>
      </c>
      <c r="G2352" t="s">
        <v>45</v>
      </c>
      <c r="H2352">
        <v>37</v>
      </c>
      <c r="I2352" t="s">
        <v>3550</v>
      </c>
      <c r="J2352" t="s">
        <v>28</v>
      </c>
      <c r="K2352" t="s">
        <v>42</v>
      </c>
      <c r="L2352" t="s">
        <v>39</v>
      </c>
      <c r="M2352" t="s">
        <v>107</v>
      </c>
      <c r="N2352" t="s">
        <v>33</v>
      </c>
      <c r="O2352" t="s">
        <v>35</v>
      </c>
      <c r="P2352">
        <v>2.9</v>
      </c>
      <c r="Q2352">
        <v>1200</v>
      </c>
      <c r="R2352">
        <v>79</v>
      </c>
      <c r="S2352" t="s">
        <v>78</v>
      </c>
      <c r="T2352" t="s">
        <v>30</v>
      </c>
      <c r="U2352" t="s">
        <v>3965</v>
      </c>
      <c r="V2352" t="s">
        <v>36</v>
      </c>
      <c r="W2352" t="s">
        <v>82</v>
      </c>
      <c r="X2352">
        <v>4</v>
      </c>
    </row>
    <row r="2353" spans="2:24">
      <c r="B2353" t="s">
        <v>2511</v>
      </c>
      <c r="C2353" t="s">
        <v>160</v>
      </c>
      <c r="D2353" t="s">
        <v>55</v>
      </c>
      <c r="E2353" t="s">
        <v>3549</v>
      </c>
      <c r="F2353" t="s">
        <v>150</v>
      </c>
      <c r="G2353" t="s">
        <v>45</v>
      </c>
      <c r="H2353">
        <v>37</v>
      </c>
      <c r="I2353" t="s">
        <v>3550</v>
      </c>
      <c r="J2353" t="s">
        <v>79</v>
      </c>
      <c r="K2353" t="s">
        <v>42</v>
      </c>
      <c r="L2353" t="s">
        <v>39</v>
      </c>
      <c r="M2353" t="s">
        <v>107</v>
      </c>
      <c r="N2353" t="s">
        <v>33</v>
      </c>
      <c r="O2353" t="s">
        <v>35</v>
      </c>
      <c r="P2353">
        <v>2.9</v>
      </c>
      <c r="Q2353">
        <v>1200</v>
      </c>
      <c r="R2353">
        <v>79</v>
      </c>
      <c r="S2353" t="s">
        <v>78</v>
      </c>
      <c r="T2353" t="s">
        <v>30</v>
      </c>
      <c r="U2353" t="s">
        <v>3966</v>
      </c>
      <c r="V2353" t="s">
        <v>36</v>
      </c>
      <c r="W2353" t="s">
        <v>82</v>
      </c>
      <c r="X2353">
        <v>4</v>
      </c>
    </row>
    <row r="2354" spans="2:24">
      <c r="B2354" t="s">
        <v>2512</v>
      </c>
      <c r="C2354" t="s">
        <v>160</v>
      </c>
      <c r="D2354" t="s">
        <v>55</v>
      </c>
      <c r="E2354" t="s">
        <v>3549</v>
      </c>
      <c r="F2354" t="s">
        <v>150</v>
      </c>
      <c r="G2354" t="s">
        <v>45</v>
      </c>
      <c r="H2354">
        <v>37</v>
      </c>
      <c r="I2354" t="s">
        <v>3550</v>
      </c>
      <c r="J2354" t="s">
        <v>30</v>
      </c>
      <c r="K2354" t="s">
        <v>42</v>
      </c>
      <c r="L2354" t="s">
        <v>39</v>
      </c>
      <c r="M2354" t="s">
        <v>107</v>
      </c>
      <c r="N2354" t="s">
        <v>33</v>
      </c>
      <c r="O2354" t="s">
        <v>35</v>
      </c>
      <c r="P2354">
        <v>2.9</v>
      </c>
      <c r="Q2354">
        <v>1200</v>
      </c>
      <c r="R2354">
        <v>79</v>
      </c>
      <c r="S2354" t="s">
        <v>78</v>
      </c>
      <c r="T2354" t="s">
        <v>30</v>
      </c>
      <c r="U2354" t="s">
        <v>3967</v>
      </c>
      <c r="V2354" t="s">
        <v>36</v>
      </c>
      <c r="W2354" t="s">
        <v>82</v>
      </c>
      <c r="X2354">
        <v>4</v>
      </c>
    </row>
    <row r="2355" spans="2:24">
      <c r="B2355" t="s">
        <v>2513</v>
      </c>
      <c r="C2355" t="s">
        <v>160</v>
      </c>
      <c r="D2355" t="s">
        <v>41</v>
      </c>
      <c r="E2355" t="s">
        <v>3549</v>
      </c>
      <c r="F2355" t="s">
        <v>150</v>
      </c>
      <c r="G2355" t="s">
        <v>46</v>
      </c>
      <c r="H2355">
        <v>18</v>
      </c>
      <c r="I2355" t="s">
        <v>3550</v>
      </c>
      <c r="J2355" t="s">
        <v>63</v>
      </c>
      <c r="K2355" t="s">
        <v>43</v>
      </c>
      <c r="L2355" t="s">
        <v>39</v>
      </c>
      <c r="M2355" t="s">
        <v>107</v>
      </c>
      <c r="N2355" t="s">
        <v>80</v>
      </c>
      <c r="O2355" t="s">
        <v>3552</v>
      </c>
      <c r="P2355">
        <v>1.7</v>
      </c>
      <c r="Q2355">
        <v>600</v>
      </c>
      <c r="R2355">
        <v>73</v>
      </c>
      <c r="S2355" t="s">
        <v>78</v>
      </c>
      <c r="T2355" t="s">
        <v>30</v>
      </c>
      <c r="U2355" t="s">
        <v>3968</v>
      </c>
      <c r="V2355" t="s">
        <v>36</v>
      </c>
      <c r="W2355" t="s">
        <v>82</v>
      </c>
      <c r="X2355">
        <v>4</v>
      </c>
    </row>
    <row r="2356" spans="2:24">
      <c r="B2356" t="s">
        <v>2514</v>
      </c>
      <c r="C2356" t="s">
        <v>160</v>
      </c>
      <c r="D2356" t="s">
        <v>41</v>
      </c>
      <c r="E2356" t="s">
        <v>3549</v>
      </c>
      <c r="F2356" t="s">
        <v>150</v>
      </c>
      <c r="G2356" t="s">
        <v>46</v>
      </c>
      <c r="H2356">
        <v>18</v>
      </c>
      <c r="I2356" t="s">
        <v>3550</v>
      </c>
      <c r="J2356" t="s">
        <v>28</v>
      </c>
      <c r="K2356" t="s">
        <v>43</v>
      </c>
      <c r="L2356" t="s">
        <v>39</v>
      </c>
      <c r="M2356" t="s">
        <v>107</v>
      </c>
      <c r="N2356" t="s">
        <v>80</v>
      </c>
      <c r="O2356" t="s">
        <v>3552</v>
      </c>
      <c r="P2356">
        <v>1.7</v>
      </c>
      <c r="Q2356">
        <v>600</v>
      </c>
      <c r="R2356">
        <v>73</v>
      </c>
      <c r="S2356" t="s">
        <v>78</v>
      </c>
      <c r="T2356" t="s">
        <v>30</v>
      </c>
      <c r="U2356" t="s">
        <v>3969</v>
      </c>
      <c r="V2356" t="s">
        <v>36</v>
      </c>
      <c r="W2356" t="s">
        <v>82</v>
      </c>
      <c r="X2356">
        <v>4</v>
      </c>
    </row>
    <row r="2357" spans="2:24">
      <c r="B2357" t="s">
        <v>2515</v>
      </c>
      <c r="C2357" t="s">
        <v>160</v>
      </c>
      <c r="D2357" t="s">
        <v>41</v>
      </c>
      <c r="E2357" t="s">
        <v>3549</v>
      </c>
      <c r="F2357" t="s">
        <v>150</v>
      </c>
      <c r="G2357" t="s">
        <v>46</v>
      </c>
      <c r="H2357">
        <v>18</v>
      </c>
      <c r="I2357" t="s">
        <v>3550</v>
      </c>
      <c r="J2357" t="s">
        <v>79</v>
      </c>
      <c r="K2357" t="s">
        <v>43</v>
      </c>
      <c r="L2357" t="s">
        <v>39</v>
      </c>
      <c r="M2357" t="s">
        <v>107</v>
      </c>
      <c r="N2357" t="s">
        <v>80</v>
      </c>
      <c r="O2357" t="s">
        <v>3552</v>
      </c>
      <c r="P2357">
        <v>1.7</v>
      </c>
      <c r="Q2357">
        <v>600</v>
      </c>
      <c r="R2357">
        <v>73</v>
      </c>
      <c r="S2357" t="s">
        <v>78</v>
      </c>
      <c r="T2357" t="s">
        <v>30</v>
      </c>
      <c r="U2357" t="s">
        <v>3970</v>
      </c>
      <c r="V2357" t="s">
        <v>36</v>
      </c>
      <c r="W2357" t="s">
        <v>82</v>
      </c>
      <c r="X2357">
        <v>4</v>
      </c>
    </row>
    <row r="2358" spans="2:24">
      <c r="B2358" t="s">
        <v>2516</v>
      </c>
      <c r="C2358" t="s">
        <v>160</v>
      </c>
      <c r="D2358" t="s">
        <v>41</v>
      </c>
      <c r="E2358" t="s">
        <v>3549</v>
      </c>
      <c r="F2358" t="s">
        <v>150</v>
      </c>
      <c r="G2358" t="s">
        <v>46</v>
      </c>
      <c r="H2358">
        <v>18</v>
      </c>
      <c r="I2358" t="s">
        <v>3550</v>
      </c>
      <c r="J2358" t="s">
        <v>30</v>
      </c>
      <c r="K2358" t="s">
        <v>43</v>
      </c>
      <c r="L2358" t="s">
        <v>39</v>
      </c>
      <c r="M2358" t="s">
        <v>107</v>
      </c>
      <c r="N2358" t="s">
        <v>80</v>
      </c>
      <c r="O2358" t="s">
        <v>3552</v>
      </c>
      <c r="P2358">
        <v>1.7</v>
      </c>
      <c r="Q2358">
        <v>600</v>
      </c>
      <c r="R2358">
        <v>73</v>
      </c>
      <c r="S2358" t="s">
        <v>78</v>
      </c>
      <c r="T2358" t="s">
        <v>30</v>
      </c>
      <c r="U2358" t="s">
        <v>3971</v>
      </c>
      <c r="V2358" t="s">
        <v>36</v>
      </c>
      <c r="W2358" t="s">
        <v>82</v>
      </c>
      <c r="X2358">
        <v>4</v>
      </c>
    </row>
    <row r="2359" spans="2:24">
      <c r="B2359" t="s">
        <v>2517</v>
      </c>
      <c r="C2359" t="s">
        <v>160</v>
      </c>
      <c r="D2359" t="s">
        <v>55</v>
      </c>
      <c r="E2359" t="s">
        <v>3549</v>
      </c>
      <c r="F2359" t="s">
        <v>150</v>
      </c>
      <c r="G2359" t="s">
        <v>46</v>
      </c>
      <c r="H2359">
        <v>19</v>
      </c>
      <c r="I2359" t="s">
        <v>3550</v>
      </c>
      <c r="J2359" t="s">
        <v>63</v>
      </c>
      <c r="K2359" t="s">
        <v>42</v>
      </c>
      <c r="L2359" t="s">
        <v>39</v>
      </c>
      <c r="M2359" t="s">
        <v>107</v>
      </c>
      <c r="N2359" t="s">
        <v>80</v>
      </c>
      <c r="O2359" t="s">
        <v>20</v>
      </c>
      <c r="P2359">
        <v>0.8</v>
      </c>
      <c r="Q2359">
        <v>600</v>
      </c>
      <c r="R2359">
        <v>76</v>
      </c>
      <c r="S2359" t="s">
        <v>78</v>
      </c>
      <c r="T2359" t="s">
        <v>30</v>
      </c>
      <c r="U2359" t="s">
        <v>3972</v>
      </c>
      <c r="V2359" t="s">
        <v>36</v>
      </c>
      <c r="W2359" t="s">
        <v>82</v>
      </c>
      <c r="X2359">
        <v>4</v>
      </c>
    </row>
    <row r="2360" spans="2:24">
      <c r="B2360" t="s">
        <v>2518</v>
      </c>
      <c r="C2360" t="s">
        <v>160</v>
      </c>
      <c r="D2360" t="s">
        <v>55</v>
      </c>
      <c r="E2360" t="s">
        <v>3549</v>
      </c>
      <c r="F2360" t="s">
        <v>150</v>
      </c>
      <c r="G2360" t="s">
        <v>46</v>
      </c>
      <c r="H2360">
        <v>19</v>
      </c>
      <c r="I2360" t="s">
        <v>3550</v>
      </c>
      <c r="J2360" t="s">
        <v>28</v>
      </c>
      <c r="K2360" t="s">
        <v>42</v>
      </c>
      <c r="L2360" t="s">
        <v>39</v>
      </c>
      <c r="M2360" t="s">
        <v>107</v>
      </c>
      <c r="N2360" t="s">
        <v>80</v>
      </c>
      <c r="O2360" t="s">
        <v>20</v>
      </c>
      <c r="P2360">
        <v>0.8</v>
      </c>
      <c r="Q2360">
        <v>600</v>
      </c>
      <c r="R2360">
        <v>76</v>
      </c>
      <c r="S2360" t="s">
        <v>78</v>
      </c>
      <c r="T2360" t="s">
        <v>30</v>
      </c>
      <c r="U2360" t="s">
        <v>3973</v>
      </c>
      <c r="V2360" t="s">
        <v>36</v>
      </c>
      <c r="W2360" t="s">
        <v>82</v>
      </c>
      <c r="X2360">
        <v>4</v>
      </c>
    </row>
    <row r="2361" spans="2:24">
      <c r="B2361" t="s">
        <v>2519</v>
      </c>
      <c r="C2361" t="s">
        <v>160</v>
      </c>
      <c r="D2361" t="s">
        <v>55</v>
      </c>
      <c r="E2361" t="s">
        <v>3549</v>
      </c>
      <c r="F2361" t="s">
        <v>150</v>
      </c>
      <c r="G2361" t="s">
        <v>46</v>
      </c>
      <c r="H2361">
        <v>19</v>
      </c>
      <c r="I2361" t="s">
        <v>3550</v>
      </c>
      <c r="J2361" t="s">
        <v>79</v>
      </c>
      <c r="K2361" t="s">
        <v>42</v>
      </c>
      <c r="L2361" t="s">
        <v>39</v>
      </c>
      <c r="M2361" t="s">
        <v>107</v>
      </c>
      <c r="N2361" t="s">
        <v>80</v>
      </c>
      <c r="O2361" t="s">
        <v>20</v>
      </c>
      <c r="P2361">
        <v>0.8</v>
      </c>
      <c r="Q2361">
        <v>600</v>
      </c>
      <c r="R2361">
        <v>76</v>
      </c>
      <c r="S2361" t="s">
        <v>78</v>
      </c>
      <c r="T2361" t="s">
        <v>30</v>
      </c>
      <c r="U2361" t="s">
        <v>3974</v>
      </c>
      <c r="V2361" t="s">
        <v>36</v>
      </c>
      <c r="W2361" t="s">
        <v>82</v>
      </c>
      <c r="X2361">
        <v>4</v>
      </c>
    </row>
    <row r="2362" spans="2:24">
      <c r="B2362" t="s">
        <v>2520</v>
      </c>
      <c r="C2362" t="s">
        <v>160</v>
      </c>
      <c r="D2362" t="s">
        <v>55</v>
      </c>
      <c r="E2362" t="s">
        <v>3549</v>
      </c>
      <c r="F2362" t="s">
        <v>150</v>
      </c>
      <c r="G2362" t="s">
        <v>46</v>
      </c>
      <c r="H2362">
        <v>19</v>
      </c>
      <c r="I2362" t="s">
        <v>3550</v>
      </c>
      <c r="J2362" t="s">
        <v>30</v>
      </c>
      <c r="K2362" t="s">
        <v>42</v>
      </c>
      <c r="L2362" t="s">
        <v>39</v>
      </c>
      <c r="M2362" t="s">
        <v>107</v>
      </c>
      <c r="N2362" t="s">
        <v>80</v>
      </c>
      <c r="O2362" t="s">
        <v>20</v>
      </c>
      <c r="P2362">
        <v>0.8</v>
      </c>
      <c r="Q2362">
        <v>600</v>
      </c>
      <c r="R2362">
        <v>76</v>
      </c>
      <c r="S2362" t="s">
        <v>78</v>
      </c>
      <c r="T2362" t="s">
        <v>30</v>
      </c>
      <c r="U2362" t="s">
        <v>3975</v>
      </c>
      <c r="V2362" t="s">
        <v>36</v>
      </c>
      <c r="W2362" t="s">
        <v>82</v>
      </c>
      <c r="X2362">
        <v>4</v>
      </c>
    </row>
    <row r="2363" spans="2:24">
      <c r="B2363" t="s">
        <v>2521</v>
      </c>
      <c r="C2363" t="s">
        <v>160</v>
      </c>
      <c r="D2363" t="s">
        <v>41</v>
      </c>
      <c r="E2363" t="s">
        <v>3549</v>
      </c>
      <c r="F2363" t="s">
        <v>150</v>
      </c>
      <c r="G2363" t="s">
        <v>46</v>
      </c>
      <c r="H2363">
        <v>24</v>
      </c>
      <c r="I2363" t="s">
        <v>3550</v>
      </c>
      <c r="J2363" t="s">
        <v>63</v>
      </c>
      <c r="K2363" t="s">
        <v>43</v>
      </c>
      <c r="L2363" t="s">
        <v>39</v>
      </c>
      <c r="M2363" t="s">
        <v>107</v>
      </c>
      <c r="N2363" t="s">
        <v>80</v>
      </c>
      <c r="O2363" t="s">
        <v>3552</v>
      </c>
      <c r="P2363">
        <v>1.7</v>
      </c>
      <c r="Q2363">
        <v>800</v>
      </c>
      <c r="R2363">
        <v>73</v>
      </c>
      <c r="S2363" t="s">
        <v>78</v>
      </c>
      <c r="T2363" t="s">
        <v>30</v>
      </c>
      <c r="U2363" t="s">
        <v>3976</v>
      </c>
      <c r="V2363" t="s">
        <v>36</v>
      </c>
      <c r="W2363" t="s">
        <v>82</v>
      </c>
      <c r="X2363">
        <v>4</v>
      </c>
    </row>
    <row r="2364" spans="2:24">
      <c r="B2364" t="s">
        <v>2522</v>
      </c>
      <c r="C2364" t="s">
        <v>160</v>
      </c>
      <c r="D2364" t="s">
        <v>41</v>
      </c>
      <c r="E2364" t="s">
        <v>3549</v>
      </c>
      <c r="F2364" t="s">
        <v>150</v>
      </c>
      <c r="G2364" t="s">
        <v>46</v>
      </c>
      <c r="H2364">
        <v>24</v>
      </c>
      <c r="I2364" t="s">
        <v>3550</v>
      </c>
      <c r="J2364" t="s">
        <v>28</v>
      </c>
      <c r="K2364" t="s">
        <v>43</v>
      </c>
      <c r="L2364" t="s">
        <v>39</v>
      </c>
      <c r="M2364" t="s">
        <v>107</v>
      </c>
      <c r="N2364" t="s">
        <v>80</v>
      </c>
      <c r="O2364" t="s">
        <v>3552</v>
      </c>
      <c r="P2364">
        <v>1.7</v>
      </c>
      <c r="Q2364">
        <v>800</v>
      </c>
      <c r="R2364">
        <v>73</v>
      </c>
      <c r="S2364" t="s">
        <v>78</v>
      </c>
      <c r="T2364" t="s">
        <v>30</v>
      </c>
      <c r="U2364" t="s">
        <v>3977</v>
      </c>
      <c r="V2364" t="s">
        <v>36</v>
      </c>
      <c r="W2364" t="s">
        <v>82</v>
      </c>
      <c r="X2364">
        <v>4</v>
      </c>
    </row>
    <row r="2365" spans="2:24">
      <c r="B2365" t="s">
        <v>2523</v>
      </c>
      <c r="C2365" t="s">
        <v>160</v>
      </c>
      <c r="D2365" t="s">
        <v>41</v>
      </c>
      <c r="E2365" t="s">
        <v>3549</v>
      </c>
      <c r="F2365" t="s">
        <v>150</v>
      </c>
      <c r="G2365" t="s">
        <v>46</v>
      </c>
      <c r="H2365">
        <v>24</v>
      </c>
      <c r="I2365" t="s">
        <v>3550</v>
      </c>
      <c r="J2365" t="s">
        <v>79</v>
      </c>
      <c r="K2365" t="s">
        <v>43</v>
      </c>
      <c r="L2365" t="s">
        <v>39</v>
      </c>
      <c r="M2365" t="s">
        <v>107</v>
      </c>
      <c r="N2365" t="s">
        <v>80</v>
      </c>
      <c r="O2365" t="s">
        <v>3552</v>
      </c>
      <c r="P2365">
        <v>1.7</v>
      </c>
      <c r="Q2365">
        <v>800</v>
      </c>
      <c r="R2365">
        <v>73</v>
      </c>
      <c r="S2365" t="s">
        <v>78</v>
      </c>
      <c r="T2365" t="s">
        <v>30</v>
      </c>
      <c r="U2365" t="s">
        <v>3978</v>
      </c>
      <c r="V2365" t="s">
        <v>36</v>
      </c>
      <c r="W2365" t="s">
        <v>82</v>
      </c>
      <c r="X2365">
        <v>4</v>
      </c>
    </row>
    <row r="2366" spans="2:24">
      <c r="B2366" t="s">
        <v>2524</v>
      </c>
      <c r="C2366" t="s">
        <v>160</v>
      </c>
      <c r="D2366" t="s">
        <v>41</v>
      </c>
      <c r="E2366" t="s">
        <v>3549</v>
      </c>
      <c r="F2366" t="s">
        <v>150</v>
      </c>
      <c r="G2366" t="s">
        <v>46</v>
      </c>
      <c r="H2366">
        <v>24</v>
      </c>
      <c r="I2366" t="s">
        <v>3550</v>
      </c>
      <c r="J2366" t="s">
        <v>30</v>
      </c>
      <c r="K2366" t="s">
        <v>43</v>
      </c>
      <c r="L2366" t="s">
        <v>39</v>
      </c>
      <c r="M2366" t="s">
        <v>107</v>
      </c>
      <c r="N2366" t="s">
        <v>80</v>
      </c>
      <c r="O2366" t="s">
        <v>3552</v>
      </c>
      <c r="P2366">
        <v>1.7</v>
      </c>
      <c r="Q2366">
        <v>800</v>
      </c>
      <c r="R2366">
        <v>73</v>
      </c>
      <c r="S2366" t="s">
        <v>78</v>
      </c>
      <c r="T2366" t="s">
        <v>30</v>
      </c>
      <c r="U2366" t="s">
        <v>3979</v>
      </c>
      <c r="V2366" t="s">
        <v>36</v>
      </c>
      <c r="W2366" t="s">
        <v>82</v>
      </c>
      <c r="X2366">
        <v>4</v>
      </c>
    </row>
    <row r="2367" spans="2:24">
      <c r="B2367" t="s">
        <v>2525</v>
      </c>
      <c r="C2367" t="s">
        <v>160</v>
      </c>
      <c r="D2367" t="s">
        <v>55</v>
      </c>
      <c r="E2367" t="s">
        <v>3549</v>
      </c>
      <c r="F2367" t="s">
        <v>150</v>
      </c>
      <c r="G2367" t="s">
        <v>46</v>
      </c>
      <c r="H2367">
        <v>25</v>
      </c>
      <c r="I2367" t="s">
        <v>3550</v>
      </c>
      <c r="J2367" t="s">
        <v>63</v>
      </c>
      <c r="K2367" t="s">
        <v>42</v>
      </c>
      <c r="L2367" t="s">
        <v>39</v>
      </c>
      <c r="M2367" t="s">
        <v>107</v>
      </c>
      <c r="N2367" t="s">
        <v>80</v>
      </c>
      <c r="O2367" t="s">
        <v>20</v>
      </c>
      <c r="P2367">
        <v>1.7</v>
      </c>
      <c r="Q2367">
        <v>800</v>
      </c>
      <c r="R2367">
        <v>76</v>
      </c>
      <c r="S2367" t="s">
        <v>78</v>
      </c>
      <c r="T2367" t="s">
        <v>30</v>
      </c>
      <c r="U2367" t="s">
        <v>3980</v>
      </c>
      <c r="V2367" t="s">
        <v>36</v>
      </c>
      <c r="W2367" t="s">
        <v>82</v>
      </c>
      <c r="X2367">
        <v>4</v>
      </c>
    </row>
    <row r="2368" spans="2:24">
      <c r="B2368" t="s">
        <v>2526</v>
      </c>
      <c r="C2368" t="s">
        <v>160</v>
      </c>
      <c r="D2368" t="s">
        <v>55</v>
      </c>
      <c r="E2368" t="s">
        <v>3549</v>
      </c>
      <c r="F2368" t="s">
        <v>150</v>
      </c>
      <c r="G2368" t="s">
        <v>46</v>
      </c>
      <c r="H2368">
        <v>25</v>
      </c>
      <c r="I2368" t="s">
        <v>3550</v>
      </c>
      <c r="J2368" t="s">
        <v>28</v>
      </c>
      <c r="K2368" t="s">
        <v>42</v>
      </c>
      <c r="L2368" t="s">
        <v>39</v>
      </c>
      <c r="M2368" t="s">
        <v>107</v>
      </c>
      <c r="N2368" t="s">
        <v>80</v>
      </c>
      <c r="O2368" t="s">
        <v>20</v>
      </c>
      <c r="P2368">
        <v>1.7</v>
      </c>
      <c r="Q2368">
        <v>800</v>
      </c>
      <c r="R2368">
        <v>76</v>
      </c>
      <c r="S2368" t="s">
        <v>78</v>
      </c>
      <c r="T2368" t="s">
        <v>30</v>
      </c>
      <c r="U2368" t="s">
        <v>3981</v>
      </c>
      <c r="V2368" t="s">
        <v>36</v>
      </c>
      <c r="W2368" t="s">
        <v>82</v>
      </c>
      <c r="X2368">
        <v>4</v>
      </c>
    </row>
    <row r="2369" spans="2:24">
      <c r="B2369" t="s">
        <v>2527</v>
      </c>
      <c r="C2369" t="s">
        <v>160</v>
      </c>
      <c r="D2369" t="s">
        <v>55</v>
      </c>
      <c r="E2369" t="s">
        <v>3549</v>
      </c>
      <c r="F2369" t="s">
        <v>150</v>
      </c>
      <c r="G2369" t="s">
        <v>46</v>
      </c>
      <c r="H2369">
        <v>25</v>
      </c>
      <c r="I2369" t="s">
        <v>3550</v>
      </c>
      <c r="J2369" t="s">
        <v>79</v>
      </c>
      <c r="K2369" t="s">
        <v>42</v>
      </c>
      <c r="L2369" t="s">
        <v>39</v>
      </c>
      <c r="M2369" t="s">
        <v>107</v>
      </c>
      <c r="N2369" t="s">
        <v>80</v>
      </c>
      <c r="O2369" t="s">
        <v>20</v>
      </c>
      <c r="P2369">
        <v>1.7</v>
      </c>
      <c r="Q2369">
        <v>800</v>
      </c>
      <c r="R2369">
        <v>76</v>
      </c>
      <c r="S2369" t="s">
        <v>78</v>
      </c>
      <c r="T2369" t="s">
        <v>30</v>
      </c>
      <c r="U2369" t="s">
        <v>3982</v>
      </c>
      <c r="V2369" t="s">
        <v>36</v>
      </c>
      <c r="W2369" t="s">
        <v>82</v>
      </c>
      <c r="X2369">
        <v>4</v>
      </c>
    </row>
    <row r="2370" spans="2:24">
      <c r="B2370" t="s">
        <v>2528</v>
      </c>
      <c r="C2370" t="s">
        <v>160</v>
      </c>
      <c r="D2370" t="s">
        <v>55</v>
      </c>
      <c r="E2370" t="s">
        <v>3549</v>
      </c>
      <c r="F2370" t="s">
        <v>150</v>
      </c>
      <c r="G2370" t="s">
        <v>46</v>
      </c>
      <c r="H2370">
        <v>25</v>
      </c>
      <c r="I2370" t="s">
        <v>3550</v>
      </c>
      <c r="J2370" t="s">
        <v>30</v>
      </c>
      <c r="K2370" t="s">
        <v>42</v>
      </c>
      <c r="L2370" t="s">
        <v>39</v>
      </c>
      <c r="M2370" t="s">
        <v>107</v>
      </c>
      <c r="N2370" t="s">
        <v>80</v>
      </c>
      <c r="O2370" t="s">
        <v>20</v>
      </c>
      <c r="P2370">
        <v>1.7</v>
      </c>
      <c r="Q2370">
        <v>800</v>
      </c>
      <c r="R2370">
        <v>76</v>
      </c>
      <c r="S2370" t="s">
        <v>78</v>
      </c>
      <c r="T2370" t="s">
        <v>30</v>
      </c>
      <c r="U2370" t="s">
        <v>3983</v>
      </c>
      <c r="V2370" t="s">
        <v>36</v>
      </c>
      <c r="W2370" t="s">
        <v>82</v>
      </c>
      <c r="X2370">
        <v>4</v>
      </c>
    </row>
    <row r="2371" spans="2:24">
      <c r="B2371" t="s">
        <v>2529</v>
      </c>
      <c r="C2371" t="s">
        <v>160</v>
      </c>
      <c r="D2371" t="s">
        <v>41</v>
      </c>
      <c r="E2371" t="s">
        <v>3549</v>
      </c>
      <c r="F2371" t="s">
        <v>150</v>
      </c>
      <c r="G2371" t="s">
        <v>46</v>
      </c>
      <c r="H2371">
        <v>30</v>
      </c>
      <c r="I2371" t="s">
        <v>3550</v>
      </c>
      <c r="J2371" t="s">
        <v>63</v>
      </c>
      <c r="K2371" t="s">
        <v>43</v>
      </c>
      <c r="L2371" t="s">
        <v>39</v>
      </c>
      <c r="M2371" t="s">
        <v>107</v>
      </c>
      <c r="N2371" t="s">
        <v>80</v>
      </c>
      <c r="O2371" t="s">
        <v>20</v>
      </c>
      <c r="P2371">
        <v>2</v>
      </c>
      <c r="Q2371">
        <v>1000</v>
      </c>
      <c r="R2371">
        <v>76</v>
      </c>
      <c r="S2371" t="s">
        <v>78</v>
      </c>
      <c r="T2371" t="s">
        <v>30</v>
      </c>
      <c r="U2371" t="s">
        <v>3984</v>
      </c>
      <c r="V2371" t="s">
        <v>36</v>
      </c>
      <c r="W2371" t="s">
        <v>82</v>
      </c>
      <c r="X2371">
        <v>4</v>
      </c>
    </row>
    <row r="2372" spans="2:24">
      <c r="B2372" t="s">
        <v>2530</v>
      </c>
      <c r="C2372" t="s">
        <v>160</v>
      </c>
      <c r="D2372" t="s">
        <v>41</v>
      </c>
      <c r="E2372" t="s">
        <v>3549</v>
      </c>
      <c r="F2372" t="s">
        <v>150</v>
      </c>
      <c r="G2372" t="s">
        <v>46</v>
      </c>
      <c r="H2372">
        <v>30</v>
      </c>
      <c r="I2372" t="s">
        <v>3550</v>
      </c>
      <c r="J2372" t="s">
        <v>28</v>
      </c>
      <c r="K2372" t="s">
        <v>43</v>
      </c>
      <c r="L2372" t="s">
        <v>39</v>
      </c>
      <c r="M2372" t="s">
        <v>107</v>
      </c>
      <c r="N2372" t="s">
        <v>80</v>
      </c>
      <c r="O2372" t="s">
        <v>20</v>
      </c>
      <c r="P2372">
        <v>2</v>
      </c>
      <c r="Q2372">
        <v>1000</v>
      </c>
      <c r="R2372">
        <v>76</v>
      </c>
      <c r="S2372" t="s">
        <v>78</v>
      </c>
      <c r="T2372" t="s">
        <v>30</v>
      </c>
      <c r="U2372" t="s">
        <v>3985</v>
      </c>
      <c r="V2372" t="s">
        <v>36</v>
      </c>
      <c r="W2372" t="s">
        <v>82</v>
      </c>
      <c r="X2372">
        <v>4</v>
      </c>
    </row>
    <row r="2373" spans="2:24">
      <c r="B2373" t="s">
        <v>2531</v>
      </c>
      <c r="C2373" t="s">
        <v>160</v>
      </c>
      <c r="D2373" t="s">
        <v>41</v>
      </c>
      <c r="E2373" t="s">
        <v>3549</v>
      </c>
      <c r="F2373" t="s">
        <v>150</v>
      </c>
      <c r="G2373" t="s">
        <v>46</v>
      </c>
      <c r="H2373">
        <v>30</v>
      </c>
      <c r="I2373" t="s">
        <v>3550</v>
      </c>
      <c r="J2373" t="s">
        <v>79</v>
      </c>
      <c r="K2373" t="s">
        <v>43</v>
      </c>
      <c r="L2373" t="s">
        <v>39</v>
      </c>
      <c r="M2373" t="s">
        <v>107</v>
      </c>
      <c r="N2373" t="s">
        <v>80</v>
      </c>
      <c r="O2373" t="s">
        <v>20</v>
      </c>
      <c r="P2373">
        <v>2</v>
      </c>
      <c r="Q2373">
        <v>1000</v>
      </c>
      <c r="R2373">
        <v>76</v>
      </c>
      <c r="S2373" t="s">
        <v>78</v>
      </c>
      <c r="T2373" t="s">
        <v>30</v>
      </c>
      <c r="U2373" t="s">
        <v>3986</v>
      </c>
      <c r="V2373" t="s">
        <v>36</v>
      </c>
      <c r="W2373" t="s">
        <v>82</v>
      </c>
      <c r="X2373">
        <v>4</v>
      </c>
    </row>
    <row r="2374" spans="2:24">
      <c r="B2374" t="s">
        <v>2532</v>
      </c>
      <c r="C2374" t="s">
        <v>160</v>
      </c>
      <c r="D2374" t="s">
        <v>41</v>
      </c>
      <c r="E2374" t="s">
        <v>3549</v>
      </c>
      <c r="F2374" t="s">
        <v>150</v>
      </c>
      <c r="G2374" t="s">
        <v>46</v>
      </c>
      <c r="H2374">
        <v>30</v>
      </c>
      <c r="I2374" t="s">
        <v>3550</v>
      </c>
      <c r="J2374" t="s">
        <v>30</v>
      </c>
      <c r="K2374" t="s">
        <v>43</v>
      </c>
      <c r="L2374" t="s">
        <v>39</v>
      </c>
      <c r="M2374" t="s">
        <v>107</v>
      </c>
      <c r="N2374" t="s">
        <v>80</v>
      </c>
      <c r="O2374" t="s">
        <v>20</v>
      </c>
      <c r="P2374">
        <v>2</v>
      </c>
      <c r="Q2374">
        <v>1000</v>
      </c>
      <c r="R2374">
        <v>76</v>
      </c>
      <c r="S2374" t="s">
        <v>78</v>
      </c>
      <c r="T2374" t="s">
        <v>30</v>
      </c>
      <c r="U2374" t="s">
        <v>3987</v>
      </c>
      <c r="V2374" t="s">
        <v>36</v>
      </c>
      <c r="W2374" t="s">
        <v>82</v>
      </c>
      <c r="X2374">
        <v>4</v>
      </c>
    </row>
    <row r="2375" spans="2:24">
      <c r="B2375" t="s">
        <v>2533</v>
      </c>
      <c r="C2375" t="s">
        <v>160</v>
      </c>
      <c r="D2375" t="s">
        <v>55</v>
      </c>
      <c r="E2375" t="s">
        <v>3549</v>
      </c>
      <c r="F2375" t="s">
        <v>150</v>
      </c>
      <c r="G2375" t="s">
        <v>46</v>
      </c>
      <c r="H2375">
        <v>31</v>
      </c>
      <c r="I2375" t="s">
        <v>3550</v>
      </c>
      <c r="J2375" t="s">
        <v>63</v>
      </c>
      <c r="K2375" t="s">
        <v>42</v>
      </c>
      <c r="L2375" t="s">
        <v>39</v>
      </c>
      <c r="M2375" t="s">
        <v>107</v>
      </c>
      <c r="N2375" t="s">
        <v>80</v>
      </c>
      <c r="O2375" t="s">
        <v>20</v>
      </c>
      <c r="P2375">
        <v>2.2000000000000002</v>
      </c>
      <c r="Q2375">
        <v>1000</v>
      </c>
      <c r="R2375">
        <v>79</v>
      </c>
      <c r="S2375" t="s">
        <v>78</v>
      </c>
      <c r="T2375" t="s">
        <v>30</v>
      </c>
      <c r="U2375" t="s">
        <v>3988</v>
      </c>
      <c r="V2375" t="s">
        <v>36</v>
      </c>
      <c r="W2375" t="s">
        <v>82</v>
      </c>
      <c r="X2375">
        <v>4</v>
      </c>
    </row>
    <row r="2376" spans="2:24">
      <c r="B2376" t="s">
        <v>2534</v>
      </c>
      <c r="C2376" t="s">
        <v>160</v>
      </c>
      <c r="D2376" t="s">
        <v>55</v>
      </c>
      <c r="E2376" t="s">
        <v>3549</v>
      </c>
      <c r="F2376" t="s">
        <v>150</v>
      </c>
      <c r="G2376" t="s">
        <v>46</v>
      </c>
      <c r="H2376">
        <v>31</v>
      </c>
      <c r="I2376" t="s">
        <v>3550</v>
      </c>
      <c r="J2376" t="s">
        <v>28</v>
      </c>
      <c r="K2376" t="s">
        <v>42</v>
      </c>
      <c r="L2376" t="s">
        <v>39</v>
      </c>
      <c r="M2376" t="s">
        <v>107</v>
      </c>
      <c r="N2376" t="s">
        <v>80</v>
      </c>
      <c r="O2376" t="s">
        <v>20</v>
      </c>
      <c r="P2376">
        <v>2.2000000000000002</v>
      </c>
      <c r="Q2376">
        <v>1000</v>
      </c>
      <c r="R2376">
        <v>79</v>
      </c>
      <c r="S2376" t="s">
        <v>78</v>
      </c>
      <c r="T2376" t="s">
        <v>30</v>
      </c>
      <c r="U2376" t="s">
        <v>3989</v>
      </c>
      <c r="V2376" t="s">
        <v>36</v>
      </c>
      <c r="W2376" t="s">
        <v>82</v>
      </c>
      <c r="X2376">
        <v>4</v>
      </c>
    </row>
    <row r="2377" spans="2:24">
      <c r="B2377" t="s">
        <v>2535</v>
      </c>
      <c r="C2377" t="s">
        <v>160</v>
      </c>
      <c r="D2377" t="s">
        <v>55</v>
      </c>
      <c r="E2377" t="s">
        <v>3549</v>
      </c>
      <c r="F2377" t="s">
        <v>150</v>
      </c>
      <c r="G2377" t="s">
        <v>46</v>
      </c>
      <c r="H2377">
        <v>31</v>
      </c>
      <c r="I2377" t="s">
        <v>3550</v>
      </c>
      <c r="J2377" t="s">
        <v>79</v>
      </c>
      <c r="K2377" t="s">
        <v>42</v>
      </c>
      <c r="L2377" t="s">
        <v>39</v>
      </c>
      <c r="M2377" t="s">
        <v>107</v>
      </c>
      <c r="N2377" t="s">
        <v>80</v>
      </c>
      <c r="O2377" t="s">
        <v>20</v>
      </c>
      <c r="P2377">
        <v>2.2000000000000002</v>
      </c>
      <c r="Q2377">
        <v>1000</v>
      </c>
      <c r="R2377">
        <v>79</v>
      </c>
      <c r="S2377" t="s">
        <v>78</v>
      </c>
      <c r="T2377" t="s">
        <v>30</v>
      </c>
      <c r="U2377" t="s">
        <v>3990</v>
      </c>
      <c r="V2377" t="s">
        <v>36</v>
      </c>
      <c r="W2377" t="s">
        <v>82</v>
      </c>
      <c r="X2377">
        <v>4</v>
      </c>
    </row>
    <row r="2378" spans="2:24">
      <c r="B2378" t="s">
        <v>2536</v>
      </c>
      <c r="C2378" t="s">
        <v>160</v>
      </c>
      <c r="D2378" t="s">
        <v>55</v>
      </c>
      <c r="E2378" t="s">
        <v>3549</v>
      </c>
      <c r="F2378" t="s">
        <v>150</v>
      </c>
      <c r="G2378" t="s">
        <v>46</v>
      </c>
      <c r="H2378">
        <v>31</v>
      </c>
      <c r="I2378" t="s">
        <v>3550</v>
      </c>
      <c r="J2378" t="s">
        <v>30</v>
      </c>
      <c r="K2378" t="s">
        <v>42</v>
      </c>
      <c r="L2378" t="s">
        <v>39</v>
      </c>
      <c r="M2378" t="s">
        <v>107</v>
      </c>
      <c r="N2378" t="s">
        <v>80</v>
      </c>
      <c r="O2378" t="s">
        <v>20</v>
      </c>
      <c r="P2378">
        <v>2.2000000000000002</v>
      </c>
      <c r="Q2378">
        <v>1000</v>
      </c>
      <c r="R2378">
        <v>79</v>
      </c>
      <c r="S2378" t="s">
        <v>78</v>
      </c>
      <c r="T2378" t="s">
        <v>30</v>
      </c>
      <c r="U2378" t="s">
        <v>3991</v>
      </c>
      <c r="V2378" t="s">
        <v>36</v>
      </c>
      <c r="W2378" t="s">
        <v>82</v>
      </c>
      <c r="X2378">
        <v>4</v>
      </c>
    </row>
    <row r="2379" spans="2:24">
      <c r="B2379" t="s">
        <v>2537</v>
      </c>
      <c r="C2379" t="s">
        <v>160</v>
      </c>
      <c r="D2379" t="s">
        <v>41</v>
      </c>
      <c r="E2379" t="s">
        <v>3549</v>
      </c>
      <c r="F2379" t="s">
        <v>150</v>
      </c>
      <c r="G2379" t="s">
        <v>46</v>
      </c>
      <c r="H2379">
        <v>36</v>
      </c>
      <c r="I2379" t="s">
        <v>3550</v>
      </c>
      <c r="J2379" t="s">
        <v>63</v>
      </c>
      <c r="K2379" t="s">
        <v>43</v>
      </c>
      <c r="L2379" t="s">
        <v>39</v>
      </c>
      <c r="M2379" t="s">
        <v>107</v>
      </c>
      <c r="N2379" t="s">
        <v>80</v>
      </c>
      <c r="O2379" t="s">
        <v>20</v>
      </c>
      <c r="P2379">
        <v>2</v>
      </c>
      <c r="Q2379">
        <v>1200</v>
      </c>
      <c r="R2379">
        <v>76</v>
      </c>
      <c r="S2379" t="s">
        <v>78</v>
      </c>
      <c r="T2379" t="s">
        <v>30</v>
      </c>
      <c r="U2379" t="s">
        <v>3992</v>
      </c>
      <c r="V2379" t="s">
        <v>36</v>
      </c>
      <c r="W2379" t="s">
        <v>82</v>
      </c>
      <c r="X2379">
        <v>4</v>
      </c>
    </row>
    <row r="2380" spans="2:24">
      <c r="B2380" t="s">
        <v>2538</v>
      </c>
      <c r="C2380" t="s">
        <v>160</v>
      </c>
      <c r="D2380" t="s">
        <v>41</v>
      </c>
      <c r="E2380" t="s">
        <v>3549</v>
      </c>
      <c r="F2380" t="s">
        <v>150</v>
      </c>
      <c r="G2380" t="s">
        <v>46</v>
      </c>
      <c r="H2380">
        <v>36</v>
      </c>
      <c r="I2380" t="s">
        <v>3550</v>
      </c>
      <c r="J2380" t="s">
        <v>28</v>
      </c>
      <c r="K2380" t="s">
        <v>43</v>
      </c>
      <c r="L2380" t="s">
        <v>39</v>
      </c>
      <c r="M2380" t="s">
        <v>107</v>
      </c>
      <c r="N2380" t="s">
        <v>80</v>
      </c>
      <c r="O2380" t="s">
        <v>20</v>
      </c>
      <c r="P2380">
        <v>2</v>
      </c>
      <c r="Q2380">
        <v>1200</v>
      </c>
      <c r="R2380">
        <v>76</v>
      </c>
      <c r="S2380" t="s">
        <v>78</v>
      </c>
      <c r="T2380" t="s">
        <v>30</v>
      </c>
      <c r="U2380" t="s">
        <v>3993</v>
      </c>
      <c r="V2380" t="s">
        <v>36</v>
      </c>
      <c r="W2380" t="s">
        <v>82</v>
      </c>
      <c r="X2380">
        <v>4</v>
      </c>
    </row>
    <row r="2381" spans="2:24">
      <c r="B2381" t="s">
        <v>2539</v>
      </c>
      <c r="C2381" t="s">
        <v>160</v>
      </c>
      <c r="D2381" t="s">
        <v>41</v>
      </c>
      <c r="E2381" t="s">
        <v>3549</v>
      </c>
      <c r="F2381" t="s">
        <v>150</v>
      </c>
      <c r="G2381" t="s">
        <v>46</v>
      </c>
      <c r="H2381">
        <v>36</v>
      </c>
      <c r="I2381" t="s">
        <v>3550</v>
      </c>
      <c r="J2381" t="s">
        <v>79</v>
      </c>
      <c r="K2381" t="s">
        <v>43</v>
      </c>
      <c r="L2381" t="s">
        <v>39</v>
      </c>
      <c r="M2381" t="s">
        <v>107</v>
      </c>
      <c r="N2381" t="s">
        <v>80</v>
      </c>
      <c r="O2381" t="s">
        <v>20</v>
      </c>
      <c r="P2381">
        <v>2</v>
      </c>
      <c r="Q2381">
        <v>1200</v>
      </c>
      <c r="R2381">
        <v>76</v>
      </c>
      <c r="S2381" t="s">
        <v>78</v>
      </c>
      <c r="T2381" t="s">
        <v>30</v>
      </c>
      <c r="U2381" t="s">
        <v>3994</v>
      </c>
      <c r="V2381" t="s">
        <v>36</v>
      </c>
      <c r="W2381" t="s">
        <v>82</v>
      </c>
      <c r="X2381">
        <v>4</v>
      </c>
    </row>
    <row r="2382" spans="2:24">
      <c r="B2382" t="s">
        <v>2540</v>
      </c>
      <c r="C2382" t="s">
        <v>160</v>
      </c>
      <c r="D2382" t="s">
        <v>41</v>
      </c>
      <c r="E2382" t="s">
        <v>3549</v>
      </c>
      <c r="F2382" t="s">
        <v>150</v>
      </c>
      <c r="G2382" t="s">
        <v>46</v>
      </c>
      <c r="H2382">
        <v>36</v>
      </c>
      <c r="I2382" t="s">
        <v>3550</v>
      </c>
      <c r="J2382" t="s">
        <v>30</v>
      </c>
      <c r="K2382" t="s">
        <v>43</v>
      </c>
      <c r="L2382" t="s">
        <v>39</v>
      </c>
      <c r="M2382" t="s">
        <v>107</v>
      </c>
      <c r="N2382" t="s">
        <v>80</v>
      </c>
      <c r="O2382" t="s">
        <v>20</v>
      </c>
      <c r="P2382">
        <v>2</v>
      </c>
      <c r="Q2382">
        <v>1200</v>
      </c>
      <c r="R2382">
        <v>76</v>
      </c>
      <c r="S2382" t="s">
        <v>78</v>
      </c>
      <c r="T2382" t="s">
        <v>30</v>
      </c>
      <c r="U2382" t="s">
        <v>3995</v>
      </c>
      <c r="V2382" t="s">
        <v>36</v>
      </c>
      <c r="W2382" t="s">
        <v>82</v>
      </c>
      <c r="X2382">
        <v>4</v>
      </c>
    </row>
    <row r="2383" spans="2:24">
      <c r="B2383" t="s">
        <v>2541</v>
      </c>
      <c r="C2383" t="s">
        <v>160</v>
      </c>
      <c r="D2383" t="s">
        <v>55</v>
      </c>
      <c r="E2383" t="s">
        <v>3549</v>
      </c>
      <c r="F2383" t="s">
        <v>150</v>
      </c>
      <c r="G2383" t="s">
        <v>46</v>
      </c>
      <c r="H2383">
        <v>37</v>
      </c>
      <c r="I2383" t="s">
        <v>3550</v>
      </c>
      <c r="J2383" t="s">
        <v>63</v>
      </c>
      <c r="K2383" t="s">
        <v>42</v>
      </c>
      <c r="L2383" t="s">
        <v>39</v>
      </c>
      <c r="M2383" t="s">
        <v>107</v>
      </c>
      <c r="N2383" t="s">
        <v>80</v>
      </c>
      <c r="O2383" t="s">
        <v>35</v>
      </c>
      <c r="P2383">
        <v>2.9</v>
      </c>
      <c r="Q2383">
        <v>1200</v>
      </c>
      <c r="R2383">
        <v>79</v>
      </c>
      <c r="S2383" t="s">
        <v>78</v>
      </c>
      <c r="T2383" t="s">
        <v>30</v>
      </c>
      <c r="U2383" t="s">
        <v>3996</v>
      </c>
      <c r="V2383" t="s">
        <v>36</v>
      </c>
      <c r="W2383" t="s">
        <v>82</v>
      </c>
      <c r="X2383">
        <v>4</v>
      </c>
    </row>
    <row r="2384" spans="2:24">
      <c r="B2384" t="s">
        <v>2542</v>
      </c>
      <c r="C2384" t="s">
        <v>160</v>
      </c>
      <c r="D2384" t="s">
        <v>55</v>
      </c>
      <c r="E2384" t="s">
        <v>3549</v>
      </c>
      <c r="F2384" t="s">
        <v>150</v>
      </c>
      <c r="G2384" t="s">
        <v>46</v>
      </c>
      <c r="H2384">
        <v>37</v>
      </c>
      <c r="I2384" t="s">
        <v>3550</v>
      </c>
      <c r="J2384" t="s">
        <v>28</v>
      </c>
      <c r="K2384" t="s">
        <v>42</v>
      </c>
      <c r="L2384" t="s">
        <v>39</v>
      </c>
      <c r="M2384" t="s">
        <v>107</v>
      </c>
      <c r="N2384" t="s">
        <v>80</v>
      </c>
      <c r="O2384" t="s">
        <v>35</v>
      </c>
      <c r="P2384">
        <v>2.9</v>
      </c>
      <c r="Q2384">
        <v>1200</v>
      </c>
      <c r="R2384">
        <v>79</v>
      </c>
      <c r="S2384" t="s">
        <v>78</v>
      </c>
      <c r="T2384" t="s">
        <v>30</v>
      </c>
      <c r="U2384" t="s">
        <v>3997</v>
      </c>
      <c r="V2384" t="s">
        <v>36</v>
      </c>
      <c r="W2384" t="s">
        <v>82</v>
      </c>
      <c r="X2384">
        <v>4</v>
      </c>
    </row>
    <row r="2385" spans="2:24">
      <c r="B2385" t="s">
        <v>2543</v>
      </c>
      <c r="C2385" t="s">
        <v>160</v>
      </c>
      <c r="D2385" t="s">
        <v>55</v>
      </c>
      <c r="E2385" t="s">
        <v>3549</v>
      </c>
      <c r="F2385" t="s">
        <v>150</v>
      </c>
      <c r="G2385" t="s">
        <v>46</v>
      </c>
      <c r="H2385">
        <v>37</v>
      </c>
      <c r="I2385" t="s">
        <v>3550</v>
      </c>
      <c r="J2385" t="s">
        <v>79</v>
      </c>
      <c r="K2385" t="s">
        <v>42</v>
      </c>
      <c r="L2385" t="s">
        <v>39</v>
      </c>
      <c r="M2385" t="s">
        <v>107</v>
      </c>
      <c r="N2385" t="s">
        <v>80</v>
      </c>
      <c r="O2385" t="s">
        <v>35</v>
      </c>
      <c r="P2385">
        <v>2.9</v>
      </c>
      <c r="Q2385">
        <v>1200</v>
      </c>
      <c r="R2385">
        <v>79</v>
      </c>
      <c r="S2385" t="s">
        <v>78</v>
      </c>
      <c r="T2385" t="s">
        <v>30</v>
      </c>
      <c r="U2385" t="s">
        <v>3998</v>
      </c>
      <c r="V2385" t="s">
        <v>36</v>
      </c>
      <c r="W2385" t="s">
        <v>82</v>
      </c>
      <c r="X2385">
        <v>4</v>
      </c>
    </row>
    <row r="2386" spans="2:24">
      <c r="B2386" t="s">
        <v>2544</v>
      </c>
      <c r="C2386" t="s">
        <v>160</v>
      </c>
      <c r="D2386" t="s">
        <v>55</v>
      </c>
      <c r="E2386" t="s">
        <v>3549</v>
      </c>
      <c r="F2386" t="s">
        <v>150</v>
      </c>
      <c r="G2386" t="s">
        <v>46</v>
      </c>
      <c r="H2386">
        <v>37</v>
      </c>
      <c r="I2386" t="s">
        <v>3550</v>
      </c>
      <c r="J2386" t="s">
        <v>30</v>
      </c>
      <c r="K2386" t="s">
        <v>42</v>
      </c>
      <c r="L2386" t="s">
        <v>39</v>
      </c>
      <c r="M2386" t="s">
        <v>107</v>
      </c>
      <c r="N2386" t="s">
        <v>80</v>
      </c>
      <c r="O2386" t="s">
        <v>35</v>
      </c>
      <c r="P2386">
        <v>2.9</v>
      </c>
      <c r="Q2386">
        <v>1200</v>
      </c>
      <c r="R2386">
        <v>79</v>
      </c>
      <c r="S2386" t="s">
        <v>78</v>
      </c>
      <c r="T2386" t="s">
        <v>30</v>
      </c>
      <c r="U2386" t="s">
        <v>3999</v>
      </c>
      <c r="V2386" t="s">
        <v>36</v>
      </c>
      <c r="W2386" t="s">
        <v>82</v>
      </c>
      <c r="X2386">
        <v>4</v>
      </c>
    </row>
    <row r="2387" spans="2:24">
      <c r="B2387" t="s">
        <v>2545</v>
      </c>
      <c r="C2387" t="s">
        <v>160</v>
      </c>
      <c r="D2387" t="s">
        <v>41</v>
      </c>
      <c r="E2387" t="s">
        <v>3549</v>
      </c>
      <c r="F2387" t="s">
        <v>150</v>
      </c>
      <c r="G2387" t="s">
        <v>47</v>
      </c>
      <c r="H2387">
        <v>18</v>
      </c>
      <c r="I2387" t="s">
        <v>3550</v>
      </c>
      <c r="J2387" t="s">
        <v>63</v>
      </c>
      <c r="K2387" t="s">
        <v>43</v>
      </c>
      <c r="L2387" t="s">
        <v>39</v>
      </c>
      <c r="M2387" t="s">
        <v>107</v>
      </c>
      <c r="N2387" t="s">
        <v>81</v>
      </c>
      <c r="O2387" t="s">
        <v>3552</v>
      </c>
      <c r="P2387">
        <v>1.7</v>
      </c>
      <c r="Q2387">
        <v>600</v>
      </c>
      <c r="R2387">
        <v>73</v>
      </c>
      <c r="S2387" t="s">
        <v>78</v>
      </c>
      <c r="T2387" t="s">
        <v>30</v>
      </c>
      <c r="U2387" t="s">
        <v>4000</v>
      </c>
      <c r="V2387" t="s">
        <v>36</v>
      </c>
      <c r="W2387" t="s">
        <v>82</v>
      </c>
      <c r="X2387">
        <v>4</v>
      </c>
    </row>
    <row r="2388" spans="2:24">
      <c r="B2388" t="s">
        <v>2546</v>
      </c>
      <c r="C2388" t="s">
        <v>160</v>
      </c>
      <c r="D2388" t="s">
        <v>41</v>
      </c>
      <c r="E2388" t="s">
        <v>3549</v>
      </c>
      <c r="F2388" t="s">
        <v>150</v>
      </c>
      <c r="G2388" t="s">
        <v>47</v>
      </c>
      <c r="H2388">
        <v>18</v>
      </c>
      <c r="I2388" t="s">
        <v>3550</v>
      </c>
      <c r="J2388" t="s">
        <v>28</v>
      </c>
      <c r="K2388" t="s">
        <v>43</v>
      </c>
      <c r="L2388" t="s">
        <v>39</v>
      </c>
      <c r="M2388" t="s">
        <v>107</v>
      </c>
      <c r="N2388" t="s">
        <v>81</v>
      </c>
      <c r="O2388" t="s">
        <v>3552</v>
      </c>
      <c r="P2388">
        <v>1.7</v>
      </c>
      <c r="Q2388">
        <v>600</v>
      </c>
      <c r="R2388">
        <v>73</v>
      </c>
      <c r="S2388" t="s">
        <v>78</v>
      </c>
      <c r="T2388" t="s">
        <v>30</v>
      </c>
      <c r="U2388" t="s">
        <v>4001</v>
      </c>
      <c r="V2388" t="s">
        <v>36</v>
      </c>
      <c r="W2388" t="s">
        <v>82</v>
      </c>
      <c r="X2388">
        <v>4</v>
      </c>
    </row>
    <row r="2389" spans="2:24">
      <c r="B2389" t="s">
        <v>2547</v>
      </c>
      <c r="C2389" t="s">
        <v>160</v>
      </c>
      <c r="D2389" t="s">
        <v>41</v>
      </c>
      <c r="E2389" t="s">
        <v>3549</v>
      </c>
      <c r="F2389" t="s">
        <v>150</v>
      </c>
      <c r="G2389" t="s">
        <v>47</v>
      </c>
      <c r="H2389">
        <v>18</v>
      </c>
      <c r="I2389" t="s">
        <v>3550</v>
      </c>
      <c r="J2389" t="s">
        <v>79</v>
      </c>
      <c r="K2389" t="s">
        <v>43</v>
      </c>
      <c r="L2389" t="s">
        <v>39</v>
      </c>
      <c r="M2389" t="s">
        <v>107</v>
      </c>
      <c r="N2389" t="s">
        <v>81</v>
      </c>
      <c r="O2389" t="s">
        <v>3552</v>
      </c>
      <c r="P2389">
        <v>1.7</v>
      </c>
      <c r="Q2389">
        <v>600</v>
      </c>
      <c r="R2389">
        <v>73</v>
      </c>
      <c r="S2389" t="s">
        <v>78</v>
      </c>
      <c r="T2389" t="s">
        <v>30</v>
      </c>
      <c r="U2389" t="s">
        <v>4002</v>
      </c>
      <c r="V2389" t="s">
        <v>36</v>
      </c>
      <c r="W2389" t="s">
        <v>82</v>
      </c>
      <c r="X2389">
        <v>4</v>
      </c>
    </row>
    <row r="2390" spans="2:24">
      <c r="B2390" t="s">
        <v>2548</v>
      </c>
      <c r="C2390" t="s">
        <v>160</v>
      </c>
      <c r="D2390" t="s">
        <v>41</v>
      </c>
      <c r="E2390" t="s">
        <v>3549</v>
      </c>
      <c r="F2390" t="s">
        <v>150</v>
      </c>
      <c r="G2390" t="s">
        <v>47</v>
      </c>
      <c r="H2390">
        <v>18</v>
      </c>
      <c r="I2390" t="s">
        <v>3550</v>
      </c>
      <c r="J2390" t="s">
        <v>30</v>
      </c>
      <c r="K2390" t="s">
        <v>43</v>
      </c>
      <c r="L2390" t="s">
        <v>39</v>
      </c>
      <c r="M2390" t="s">
        <v>107</v>
      </c>
      <c r="N2390" t="s">
        <v>81</v>
      </c>
      <c r="O2390" t="s">
        <v>3552</v>
      </c>
      <c r="P2390">
        <v>1.7</v>
      </c>
      <c r="Q2390">
        <v>600</v>
      </c>
      <c r="R2390">
        <v>73</v>
      </c>
      <c r="S2390" t="s">
        <v>78</v>
      </c>
      <c r="T2390" t="s">
        <v>30</v>
      </c>
      <c r="U2390" t="s">
        <v>4003</v>
      </c>
      <c r="V2390" t="s">
        <v>36</v>
      </c>
      <c r="W2390" t="s">
        <v>82</v>
      </c>
      <c r="X2390">
        <v>4</v>
      </c>
    </row>
    <row r="2391" spans="2:24">
      <c r="B2391" t="s">
        <v>2549</v>
      </c>
      <c r="C2391" t="s">
        <v>160</v>
      </c>
      <c r="D2391" t="s">
        <v>55</v>
      </c>
      <c r="E2391" t="s">
        <v>3549</v>
      </c>
      <c r="F2391" t="s">
        <v>150</v>
      </c>
      <c r="G2391" t="s">
        <v>47</v>
      </c>
      <c r="H2391">
        <v>19</v>
      </c>
      <c r="I2391" t="s">
        <v>3550</v>
      </c>
      <c r="J2391" t="s">
        <v>63</v>
      </c>
      <c r="K2391" t="s">
        <v>42</v>
      </c>
      <c r="L2391" t="s">
        <v>39</v>
      </c>
      <c r="M2391" t="s">
        <v>107</v>
      </c>
      <c r="N2391" t="s">
        <v>81</v>
      </c>
      <c r="O2391" t="s">
        <v>20</v>
      </c>
      <c r="P2391">
        <v>0.8</v>
      </c>
      <c r="Q2391">
        <v>600</v>
      </c>
      <c r="R2391">
        <v>76</v>
      </c>
      <c r="S2391" t="s">
        <v>78</v>
      </c>
      <c r="T2391" t="s">
        <v>30</v>
      </c>
      <c r="U2391" t="s">
        <v>4004</v>
      </c>
      <c r="V2391" t="s">
        <v>36</v>
      </c>
      <c r="W2391" t="s">
        <v>82</v>
      </c>
      <c r="X2391">
        <v>4</v>
      </c>
    </row>
    <row r="2392" spans="2:24">
      <c r="B2392" t="s">
        <v>2550</v>
      </c>
      <c r="C2392" t="s">
        <v>160</v>
      </c>
      <c r="D2392" t="s">
        <v>55</v>
      </c>
      <c r="E2392" t="s">
        <v>3549</v>
      </c>
      <c r="F2392" t="s">
        <v>150</v>
      </c>
      <c r="G2392" t="s">
        <v>47</v>
      </c>
      <c r="H2392">
        <v>19</v>
      </c>
      <c r="I2392" t="s">
        <v>3550</v>
      </c>
      <c r="J2392" t="s">
        <v>28</v>
      </c>
      <c r="K2392" t="s">
        <v>42</v>
      </c>
      <c r="L2392" t="s">
        <v>39</v>
      </c>
      <c r="M2392" t="s">
        <v>107</v>
      </c>
      <c r="N2392" t="s">
        <v>81</v>
      </c>
      <c r="O2392" t="s">
        <v>20</v>
      </c>
      <c r="P2392">
        <v>0.8</v>
      </c>
      <c r="Q2392">
        <v>600</v>
      </c>
      <c r="R2392">
        <v>76</v>
      </c>
      <c r="S2392" t="s">
        <v>78</v>
      </c>
      <c r="T2392" t="s">
        <v>30</v>
      </c>
      <c r="U2392" t="s">
        <v>4005</v>
      </c>
      <c r="V2392" t="s">
        <v>36</v>
      </c>
      <c r="W2392" t="s">
        <v>82</v>
      </c>
      <c r="X2392">
        <v>4</v>
      </c>
    </row>
    <row r="2393" spans="2:24">
      <c r="B2393" t="s">
        <v>2551</v>
      </c>
      <c r="C2393" t="s">
        <v>160</v>
      </c>
      <c r="D2393" t="s">
        <v>55</v>
      </c>
      <c r="E2393" t="s">
        <v>3549</v>
      </c>
      <c r="F2393" t="s">
        <v>150</v>
      </c>
      <c r="G2393" t="s">
        <v>47</v>
      </c>
      <c r="H2393">
        <v>19</v>
      </c>
      <c r="I2393" t="s">
        <v>3550</v>
      </c>
      <c r="J2393" t="s">
        <v>79</v>
      </c>
      <c r="K2393" t="s">
        <v>42</v>
      </c>
      <c r="L2393" t="s">
        <v>39</v>
      </c>
      <c r="M2393" t="s">
        <v>107</v>
      </c>
      <c r="N2393" t="s">
        <v>81</v>
      </c>
      <c r="O2393" t="s">
        <v>20</v>
      </c>
      <c r="P2393">
        <v>0.8</v>
      </c>
      <c r="Q2393">
        <v>600</v>
      </c>
      <c r="R2393">
        <v>76</v>
      </c>
      <c r="S2393" t="s">
        <v>78</v>
      </c>
      <c r="T2393" t="s">
        <v>30</v>
      </c>
      <c r="U2393" t="s">
        <v>4006</v>
      </c>
      <c r="V2393" t="s">
        <v>36</v>
      </c>
      <c r="W2393" t="s">
        <v>82</v>
      </c>
      <c r="X2393">
        <v>4</v>
      </c>
    </row>
    <row r="2394" spans="2:24">
      <c r="B2394" t="s">
        <v>2552</v>
      </c>
      <c r="C2394" t="s">
        <v>160</v>
      </c>
      <c r="D2394" t="s">
        <v>55</v>
      </c>
      <c r="E2394" t="s">
        <v>3549</v>
      </c>
      <c r="F2394" t="s">
        <v>150</v>
      </c>
      <c r="G2394" t="s">
        <v>47</v>
      </c>
      <c r="H2394">
        <v>19</v>
      </c>
      <c r="I2394" t="s">
        <v>3550</v>
      </c>
      <c r="J2394" t="s">
        <v>30</v>
      </c>
      <c r="K2394" t="s">
        <v>42</v>
      </c>
      <c r="L2394" t="s">
        <v>39</v>
      </c>
      <c r="M2394" t="s">
        <v>107</v>
      </c>
      <c r="N2394" t="s">
        <v>81</v>
      </c>
      <c r="O2394" t="s">
        <v>20</v>
      </c>
      <c r="P2394">
        <v>0.8</v>
      </c>
      <c r="Q2394">
        <v>600</v>
      </c>
      <c r="R2394">
        <v>76</v>
      </c>
      <c r="S2394" t="s">
        <v>78</v>
      </c>
      <c r="T2394" t="s">
        <v>30</v>
      </c>
      <c r="U2394" t="s">
        <v>4007</v>
      </c>
      <c r="V2394" t="s">
        <v>36</v>
      </c>
      <c r="W2394" t="s">
        <v>82</v>
      </c>
      <c r="X2394">
        <v>4</v>
      </c>
    </row>
    <row r="2395" spans="2:24">
      <c r="B2395" t="s">
        <v>2553</v>
      </c>
      <c r="C2395" t="s">
        <v>160</v>
      </c>
      <c r="D2395" t="s">
        <v>41</v>
      </c>
      <c r="E2395" t="s">
        <v>3549</v>
      </c>
      <c r="F2395" t="s">
        <v>150</v>
      </c>
      <c r="G2395" t="s">
        <v>47</v>
      </c>
      <c r="H2395">
        <v>24</v>
      </c>
      <c r="I2395" t="s">
        <v>3550</v>
      </c>
      <c r="J2395" t="s">
        <v>63</v>
      </c>
      <c r="K2395" t="s">
        <v>43</v>
      </c>
      <c r="L2395" t="s">
        <v>39</v>
      </c>
      <c r="M2395" t="s">
        <v>107</v>
      </c>
      <c r="N2395" t="s">
        <v>81</v>
      </c>
      <c r="O2395" t="s">
        <v>3552</v>
      </c>
      <c r="P2395">
        <v>1.7</v>
      </c>
      <c r="Q2395">
        <v>800</v>
      </c>
      <c r="R2395">
        <v>73</v>
      </c>
      <c r="S2395" t="s">
        <v>78</v>
      </c>
      <c r="T2395" t="s">
        <v>30</v>
      </c>
      <c r="U2395" t="s">
        <v>4008</v>
      </c>
      <c r="V2395" t="s">
        <v>36</v>
      </c>
      <c r="W2395" t="s">
        <v>82</v>
      </c>
      <c r="X2395">
        <v>4</v>
      </c>
    </row>
    <row r="2396" spans="2:24">
      <c r="B2396" t="s">
        <v>2554</v>
      </c>
      <c r="C2396" t="s">
        <v>160</v>
      </c>
      <c r="D2396" t="s">
        <v>41</v>
      </c>
      <c r="E2396" t="s">
        <v>3549</v>
      </c>
      <c r="F2396" t="s">
        <v>150</v>
      </c>
      <c r="G2396" t="s">
        <v>47</v>
      </c>
      <c r="H2396">
        <v>24</v>
      </c>
      <c r="I2396" t="s">
        <v>3550</v>
      </c>
      <c r="J2396" t="s">
        <v>28</v>
      </c>
      <c r="K2396" t="s">
        <v>43</v>
      </c>
      <c r="L2396" t="s">
        <v>39</v>
      </c>
      <c r="M2396" t="s">
        <v>107</v>
      </c>
      <c r="N2396" t="s">
        <v>81</v>
      </c>
      <c r="O2396" t="s">
        <v>3552</v>
      </c>
      <c r="P2396">
        <v>1.7</v>
      </c>
      <c r="Q2396">
        <v>800</v>
      </c>
      <c r="R2396">
        <v>73</v>
      </c>
      <c r="S2396" t="s">
        <v>78</v>
      </c>
      <c r="T2396" t="s">
        <v>30</v>
      </c>
      <c r="U2396" t="s">
        <v>4009</v>
      </c>
      <c r="V2396" t="s">
        <v>36</v>
      </c>
      <c r="W2396" t="s">
        <v>82</v>
      </c>
      <c r="X2396">
        <v>4</v>
      </c>
    </row>
    <row r="2397" spans="2:24">
      <c r="B2397" t="s">
        <v>2555</v>
      </c>
      <c r="C2397" t="s">
        <v>160</v>
      </c>
      <c r="D2397" t="s">
        <v>41</v>
      </c>
      <c r="E2397" t="s">
        <v>3549</v>
      </c>
      <c r="F2397" t="s">
        <v>150</v>
      </c>
      <c r="G2397" t="s">
        <v>47</v>
      </c>
      <c r="H2397">
        <v>24</v>
      </c>
      <c r="I2397" t="s">
        <v>3550</v>
      </c>
      <c r="J2397" t="s">
        <v>79</v>
      </c>
      <c r="K2397" t="s">
        <v>43</v>
      </c>
      <c r="L2397" t="s">
        <v>39</v>
      </c>
      <c r="M2397" t="s">
        <v>107</v>
      </c>
      <c r="N2397" t="s">
        <v>81</v>
      </c>
      <c r="O2397" t="s">
        <v>3552</v>
      </c>
      <c r="P2397">
        <v>1.7</v>
      </c>
      <c r="Q2397">
        <v>800</v>
      </c>
      <c r="R2397">
        <v>73</v>
      </c>
      <c r="S2397" t="s">
        <v>78</v>
      </c>
      <c r="T2397" t="s">
        <v>30</v>
      </c>
      <c r="U2397" t="s">
        <v>4010</v>
      </c>
      <c r="V2397" t="s">
        <v>36</v>
      </c>
      <c r="W2397" t="s">
        <v>82</v>
      </c>
      <c r="X2397">
        <v>4</v>
      </c>
    </row>
    <row r="2398" spans="2:24">
      <c r="B2398" t="s">
        <v>2556</v>
      </c>
      <c r="C2398" t="s">
        <v>160</v>
      </c>
      <c r="D2398" t="s">
        <v>41</v>
      </c>
      <c r="E2398" t="s">
        <v>3549</v>
      </c>
      <c r="F2398" t="s">
        <v>150</v>
      </c>
      <c r="G2398" t="s">
        <v>47</v>
      </c>
      <c r="H2398">
        <v>24</v>
      </c>
      <c r="I2398" t="s">
        <v>3550</v>
      </c>
      <c r="J2398" t="s">
        <v>30</v>
      </c>
      <c r="K2398" t="s">
        <v>43</v>
      </c>
      <c r="L2398" t="s">
        <v>39</v>
      </c>
      <c r="M2398" t="s">
        <v>107</v>
      </c>
      <c r="N2398" t="s">
        <v>81</v>
      </c>
      <c r="O2398" t="s">
        <v>3552</v>
      </c>
      <c r="P2398">
        <v>1.7</v>
      </c>
      <c r="Q2398">
        <v>800</v>
      </c>
      <c r="R2398">
        <v>73</v>
      </c>
      <c r="S2398" t="s">
        <v>78</v>
      </c>
      <c r="T2398" t="s">
        <v>30</v>
      </c>
      <c r="U2398" t="s">
        <v>4011</v>
      </c>
      <c r="V2398" t="s">
        <v>36</v>
      </c>
      <c r="W2398" t="s">
        <v>82</v>
      </c>
      <c r="X2398">
        <v>4</v>
      </c>
    </row>
    <row r="2399" spans="2:24">
      <c r="B2399" t="s">
        <v>2557</v>
      </c>
      <c r="C2399" t="s">
        <v>160</v>
      </c>
      <c r="D2399" t="s">
        <v>55</v>
      </c>
      <c r="E2399" t="s">
        <v>3549</v>
      </c>
      <c r="F2399" t="s">
        <v>150</v>
      </c>
      <c r="G2399" t="s">
        <v>47</v>
      </c>
      <c r="H2399">
        <v>25</v>
      </c>
      <c r="I2399" t="s">
        <v>3550</v>
      </c>
      <c r="J2399" t="s">
        <v>63</v>
      </c>
      <c r="K2399" t="s">
        <v>42</v>
      </c>
      <c r="L2399" t="s">
        <v>39</v>
      </c>
      <c r="M2399" t="s">
        <v>107</v>
      </c>
      <c r="N2399" t="s">
        <v>81</v>
      </c>
      <c r="O2399" t="s">
        <v>20</v>
      </c>
      <c r="P2399">
        <v>1.7</v>
      </c>
      <c r="Q2399">
        <v>800</v>
      </c>
      <c r="R2399">
        <v>76</v>
      </c>
      <c r="S2399" t="s">
        <v>78</v>
      </c>
      <c r="T2399" t="s">
        <v>30</v>
      </c>
      <c r="U2399" t="s">
        <v>4012</v>
      </c>
      <c r="V2399" t="s">
        <v>36</v>
      </c>
      <c r="W2399" t="s">
        <v>82</v>
      </c>
      <c r="X2399">
        <v>4</v>
      </c>
    </row>
    <row r="2400" spans="2:24">
      <c r="B2400" t="s">
        <v>2558</v>
      </c>
      <c r="C2400" t="s">
        <v>160</v>
      </c>
      <c r="D2400" t="s">
        <v>55</v>
      </c>
      <c r="E2400" t="s">
        <v>3549</v>
      </c>
      <c r="F2400" t="s">
        <v>150</v>
      </c>
      <c r="G2400" t="s">
        <v>47</v>
      </c>
      <c r="H2400">
        <v>25</v>
      </c>
      <c r="I2400" t="s">
        <v>3550</v>
      </c>
      <c r="J2400" t="s">
        <v>28</v>
      </c>
      <c r="K2400" t="s">
        <v>42</v>
      </c>
      <c r="L2400" t="s">
        <v>39</v>
      </c>
      <c r="M2400" t="s">
        <v>107</v>
      </c>
      <c r="N2400" t="s">
        <v>81</v>
      </c>
      <c r="O2400" t="s">
        <v>20</v>
      </c>
      <c r="P2400">
        <v>1.7</v>
      </c>
      <c r="Q2400">
        <v>800</v>
      </c>
      <c r="R2400">
        <v>76</v>
      </c>
      <c r="S2400" t="s">
        <v>78</v>
      </c>
      <c r="T2400" t="s">
        <v>30</v>
      </c>
      <c r="U2400" t="s">
        <v>4013</v>
      </c>
      <c r="V2400" t="s">
        <v>36</v>
      </c>
      <c r="W2400" t="s">
        <v>82</v>
      </c>
      <c r="X2400">
        <v>4</v>
      </c>
    </row>
    <row r="2401" spans="2:24">
      <c r="B2401" t="s">
        <v>2559</v>
      </c>
      <c r="C2401" t="s">
        <v>160</v>
      </c>
      <c r="D2401" t="s">
        <v>55</v>
      </c>
      <c r="E2401" t="s">
        <v>3549</v>
      </c>
      <c r="F2401" t="s">
        <v>150</v>
      </c>
      <c r="G2401" t="s">
        <v>47</v>
      </c>
      <c r="H2401">
        <v>25</v>
      </c>
      <c r="I2401" t="s">
        <v>3550</v>
      </c>
      <c r="J2401" t="s">
        <v>79</v>
      </c>
      <c r="K2401" t="s">
        <v>42</v>
      </c>
      <c r="L2401" t="s">
        <v>39</v>
      </c>
      <c r="M2401" t="s">
        <v>107</v>
      </c>
      <c r="N2401" t="s">
        <v>81</v>
      </c>
      <c r="O2401" t="s">
        <v>20</v>
      </c>
      <c r="P2401">
        <v>1.7</v>
      </c>
      <c r="Q2401">
        <v>800</v>
      </c>
      <c r="R2401">
        <v>76</v>
      </c>
      <c r="S2401" t="s">
        <v>78</v>
      </c>
      <c r="T2401" t="s">
        <v>30</v>
      </c>
      <c r="U2401" t="s">
        <v>4014</v>
      </c>
      <c r="V2401" t="s">
        <v>36</v>
      </c>
      <c r="W2401" t="s">
        <v>82</v>
      </c>
      <c r="X2401">
        <v>4</v>
      </c>
    </row>
    <row r="2402" spans="2:24">
      <c r="B2402" t="s">
        <v>2560</v>
      </c>
      <c r="C2402" t="s">
        <v>160</v>
      </c>
      <c r="D2402" t="s">
        <v>55</v>
      </c>
      <c r="E2402" t="s">
        <v>3549</v>
      </c>
      <c r="F2402" t="s">
        <v>150</v>
      </c>
      <c r="G2402" t="s">
        <v>47</v>
      </c>
      <c r="H2402">
        <v>25</v>
      </c>
      <c r="I2402" t="s">
        <v>3550</v>
      </c>
      <c r="J2402" t="s">
        <v>30</v>
      </c>
      <c r="K2402" t="s">
        <v>42</v>
      </c>
      <c r="L2402" t="s">
        <v>39</v>
      </c>
      <c r="M2402" t="s">
        <v>107</v>
      </c>
      <c r="N2402" t="s">
        <v>81</v>
      </c>
      <c r="O2402" t="s">
        <v>20</v>
      </c>
      <c r="P2402">
        <v>1.7</v>
      </c>
      <c r="Q2402">
        <v>800</v>
      </c>
      <c r="R2402">
        <v>76</v>
      </c>
      <c r="S2402" t="s">
        <v>78</v>
      </c>
      <c r="T2402" t="s">
        <v>30</v>
      </c>
      <c r="U2402" t="s">
        <v>4015</v>
      </c>
      <c r="V2402" t="s">
        <v>36</v>
      </c>
      <c r="W2402" t="s">
        <v>82</v>
      </c>
      <c r="X2402">
        <v>4</v>
      </c>
    </row>
    <row r="2403" spans="2:24">
      <c r="B2403" t="s">
        <v>2561</v>
      </c>
      <c r="C2403" t="s">
        <v>160</v>
      </c>
      <c r="D2403" t="s">
        <v>41</v>
      </c>
      <c r="E2403" t="s">
        <v>3549</v>
      </c>
      <c r="F2403" t="s">
        <v>150</v>
      </c>
      <c r="G2403" t="s">
        <v>47</v>
      </c>
      <c r="H2403">
        <v>30</v>
      </c>
      <c r="I2403" t="s">
        <v>3550</v>
      </c>
      <c r="J2403" t="s">
        <v>63</v>
      </c>
      <c r="K2403" t="s">
        <v>43</v>
      </c>
      <c r="L2403" t="s">
        <v>39</v>
      </c>
      <c r="M2403" t="s">
        <v>107</v>
      </c>
      <c r="N2403" t="s">
        <v>81</v>
      </c>
      <c r="O2403" t="s">
        <v>20</v>
      </c>
      <c r="P2403">
        <v>2</v>
      </c>
      <c r="Q2403">
        <v>1000</v>
      </c>
      <c r="R2403">
        <v>76</v>
      </c>
      <c r="S2403" t="s">
        <v>78</v>
      </c>
      <c r="T2403" t="s">
        <v>30</v>
      </c>
      <c r="U2403" t="s">
        <v>4016</v>
      </c>
      <c r="V2403" t="s">
        <v>36</v>
      </c>
      <c r="W2403" t="s">
        <v>82</v>
      </c>
      <c r="X2403">
        <v>4</v>
      </c>
    </row>
    <row r="2404" spans="2:24">
      <c r="B2404" t="s">
        <v>2562</v>
      </c>
      <c r="C2404" t="s">
        <v>160</v>
      </c>
      <c r="D2404" t="s">
        <v>41</v>
      </c>
      <c r="E2404" t="s">
        <v>3549</v>
      </c>
      <c r="F2404" t="s">
        <v>150</v>
      </c>
      <c r="G2404" t="s">
        <v>47</v>
      </c>
      <c r="H2404">
        <v>30</v>
      </c>
      <c r="I2404" t="s">
        <v>3550</v>
      </c>
      <c r="J2404" t="s">
        <v>28</v>
      </c>
      <c r="K2404" t="s">
        <v>43</v>
      </c>
      <c r="L2404" t="s">
        <v>39</v>
      </c>
      <c r="M2404" t="s">
        <v>107</v>
      </c>
      <c r="N2404" t="s">
        <v>81</v>
      </c>
      <c r="O2404" t="s">
        <v>20</v>
      </c>
      <c r="P2404">
        <v>2</v>
      </c>
      <c r="Q2404">
        <v>1000</v>
      </c>
      <c r="R2404">
        <v>76</v>
      </c>
      <c r="S2404" t="s">
        <v>78</v>
      </c>
      <c r="T2404" t="s">
        <v>30</v>
      </c>
      <c r="U2404" t="s">
        <v>4017</v>
      </c>
      <c r="V2404" t="s">
        <v>36</v>
      </c>
      <c r="W2404" t="s">
        <v>82</v>
      </c>
      <c r="X2404">
        <v>4</v>
      </c>
    </row>
    <row r="2405" spans="2:24">
      <c r="B2405" t="s">
        <v>2563</v>
      </c>
      <c r="C2405" t="s">
        <v>160</v>
      </c>
      <c r="D2405" t="s">
        <v>41</v>
      </c>
      <c r="E2405" t="s">
        <v>3549</v>
      </c>
      <c r="F2405" t="s">
        <v>150</v>
      </c>
      <c r="G2405" t="s">
        <v>47</v>
      </c>
      <c r="H2405">
        <v>30</v>
      </c>
      <c r="I2405" t="s">
        <v>3550</v>
      </c>
      <c r="J2405" t="s">
        <v>79</v>
      </c>
      <c r="K2405" t="s">
        <v>43</v>
      </c>
      <c r="L2405" t="s">
        <v>39</v>
      </c>
      <c r="M2405" t="s">
        <v>107</v>
      </c>
      <c r="N2405" t="s">
        <v>81</v>
      </c>
      <c r="O2405" t="s">
        <v>20</v>
      </c>
      <c r="P2405">
        <v>2</v>
      </c>
      <c r="Q2405">
        <v>1000</v>
      </c>
      <c r="R2405">
        <v>76</v>
      </c>
      <c r="S2405" t="s">
        <v>78</v>
      </c>
      <c r="T2405" t="s">
        <v>30</v>
      </c>
      <c r="U2405" t="s">
        <v>4018</v>
      </c>
      <c r="V2405" t="s">
        <v>36</v>
      </c>
      <c r="W2405" t="s">
        <v>82</v>
      </c>
      <c r="X2405">
        <v>4</v>
      </c>
    </row>
    <row r="2406" spans="2:24">
      <c r="B2406" t="s">
        <v>2564</v>
      </c>
      <c r="C2406" t="s">
        <v>160</v>
      </c>
      <c r="D2406" t="s">
        <v>41</v>
      </c>
      <c r="E2406" t="s">
        <v>3549</v>
      </c>
      <c r="F2406" t="s">
        <v>150</v>
      </c>
      <c r="G2406" t="s">
        <v>47</v>
      </c>
      <c r="H2406">
        <v>30</v>
      </c>
      <c r="I2406" t="s">
        <v>3550</v>
      </c>
      <c r="J2406" t="s">
        <v>30</v>
      </c>
      <c r="K2406" t="s">
        <v>43</v>
      </c>
      <c r="L2406" t="s">
        <v>39</v>
      </c>
      <c r="M2406" t="s">
        <v>107</v>
      </c>
      <c r="N2406" t="s">
        <v>81</v>
      </c>
      <c r="O2406" t="s">
        <v>20</v>
      </c>
      <c r="P2406">
        <v>2</v>
      </c>
      <c r="Q2406">
        <v>1000</v>
      </c>
      <c r="R2406">
        <v>76</v>
      </c>
      <c r="S2406" t="s">
        <v>78</v>
      </c>
      <c r="T2406" t="s">
        <v>30</v>
      </c>
      <c r="U2406" t="s">
        <v>4019</v>
      </c>
      <c r="V2406" t="s">
        <v>36</v>
      </c>
      <c r="W2406" t="s">
        <v>82</v>
      </c>
      <c r="X2406">
        <v>4</v>
      </c>
    </row>
    <row r="2407" spans="2:24">
      <c r="B2407" t="s">
        <v>2565</v>
      </c>
      <c r="C2407" t="s">
        <v>160</v>
      </c>
      <c r="D2407" t="s">
        <v>55</v>
      </c>
      <c r="E2407" t="s">
        <v>3549</v>
      </c>
      <c r="F2407" t="s">
        <v>150</v>
      </c>
      <c r="G2407" t="s">
        <v>47</v>
      </c>
      <c r="H2407">
        <v>31</v>
      </c>
      <c r="I2407" t="s">
        <v>3550</v>
      </c>
      <c r="J2407" t="s">
        <v>63</v>
      </c>
      <c r="K2407" t="s">
        <v>42</v>
      </c>
      <c r="L2407" t="s">
        <v>39</v>
      </c>
      <c r="M2407" t="s">
        <v>107</v>
      </c>
      <c r="N2407" t="s">
        <v>81</v>
      </c>
      <c r="O2407" t="s">
        <v>20</v>
      </c>
      <c r="P2407">
        <v>2.2000000000000002</v>
      </c>
      <c r="Q2407">
        <v>1000</v>
      </c>
      <c r="R2407">
        <v>79</v>
      </c>
      <c r="S2407" t="s">
        <v>78</v>
      </c>
      <c r="T2407" t="s">
        <v>30</v>
      </c>
      <c r="U2407" t="s">
        <v>4020</v>
      </c>
      <c r="V2407" t="s">
        <v>36</v>
      </c>
      <c r="W2407" t="s">
        <v>82</v>
      </c>
      <c r="X2407">
        <v>4</v>
      </c>
    </row>
    <row r="2408" spans="2:24">
      <c r="B2408" t="s">
        <v>2566</v>
      </c>
      <c r="C2408" t="s">
        <v>160</v>
      </c>
      <c r="D2408" t="s">
        <v>55</v>
      </c>
      <c r="E2408" t="s">
        <v>3549</v>
      </c>
      <c r="F2408" t="s">
        <v>150</v>
      </c>
      <c r="G2408" t="s">
        <v>47</v>
      </c>
      <c r="H2408">
        <v>31</v>
      </c>
      <c r="I2408" t="s">
        <v>3550</v>
      </c>
      <c r="J2408" t="s">
        <v>28</v>
      </c>
      <c r="K2408" t="s">
        <v>42</v>
      </c>
      <c r="L2408" t="s">
        <v>39</v>
      </c>
      <c r="M2408" t="s">
        <v>107</v>
      </c>
      <c r="N2408" t="s">
        <v>81</v>
      </c>
      <c r="O2408" t="s">
        <v>20</v>
      </c>
      <c r="P2408">
        <v>2.2000000000000002</v>
      </c>
      <c r="Q2408">
        <v>1000</v>
      </c>
      <c r="R2408">
        <v>79</v>
      </c>
      <c r="S2408" t="s">
        <v>78</v>
      </c>
      <c r="T2408" t="s">
        <v>30</v>
      </c>
      <c r="U2408" t="s">
        <v>4021</v>
      </c>
      <c r="V2408" t="s">
        <v>36</v>
      </c>
      <c r="W2408" t="s">
        <v>82</v>
      </c>
      <c r="X2408">
        <v>4</v>
      </c>
    </row>
    <row r="2409" spans="2:24">
      <c r="B2409" t="s">
        <v>2567</v>
      </c>
      <c r="C2409" t="s">
        <v>160</v>
      </c>
      <c r="D2409" t="s">
        <v>55</v>
      </c>
      <c r="E2409" t="s">
        <v>3549</v>
      </c>
      <c r="F2409" t="s">
        <v>150</v>
      </c>
      <c r="G2409" t="s">
        <v>47</v>
      </c>
      <c r="H2409">
        <v>31</v>
      </c>
      <c r="I2409" t="s">
        <v>3550</v>
      </c>
      <c r="J2409" t="s">
        <v>79</v>
      </c>
      <c r="K2409" t="s">
        <v>42</v>
      </c>
      <c r="L2409" t="s">
        <v>39</v>
      </c>
      <c r="M2409" t="s">
        <v>107</v>
      </c>
      <c r="N2409" t="s">
        <v>81</v>
      </c>
      <c r="O2409" t="s">
        <v>20</v>
      </c>
      <c r="P2409">
        <v>2.2000000000000002</v>
      </c>
      <c r="Q2409">
        <v>1000</v>
      </c>
      <c r="R2409">
        <v>79</v>
      </c>
      <c r="S2409" t="s">
        <v>78</v>
      </c>
      <c r="T2409" t="s">
        <v>30</v>
      </c>
      <c r="U2409" t="s">
        <v>4022</v>
      </c>
      <c r="V2409" t="s">
        <v>36</v>
      </c>
      <c r="W2409" t="s">
        <v>82</v>
      </c>
      <c r="X2409">
        <v>4</v>
      </c>
    </row>
    <row r="2410" spans="2:24">
      <c r="B2410" t="s">
        <v>2568</v>
      </c>
      <c r="C2410" t="s">
        <v>160</v>
      </c>
      <c r="D2410" t="s">
        <v>55</v>
      </c>
      <c r="E2410" t="s">
        <v>3549</v>
      </c>
      <c r="F2410" t="s">
        <v>150</v>
      </c>
      <c r="G2410" t="s">
        <v>47</v>
      </c>
      <c r="H2410">
        <v>31</v>
      </c>
      <c r="I2410" t="s">
        <v>3550</v>
      </c>
      <c r="J2410" t="s">
        <v>30</v>
      </c>
      <c r="K2410" t="s">
        <v>42</v>
      </c>
      <c r="L2410" t="s">
        <v>39</v>
      </c>
      <c r="M2410" t="s">
        <v>107</v>
      </c>
      <c r="N2410" t="s">
        <v>81</v>
      </c>
      <c r="O2410" t="s">
        <v>20</v>
      </c>
      <c r="P2410">
        <v>2.2000000000000002</v>
      </c>
      <c r="Q2410">
        <v>1000</v>
      </c>
      <c r="R2410">
        <v>79</v>
      </c>
      <c r="S2410" t="s">
        <v>78</v>
      </c>
      <c r="T2410" t="s">
        <v>30</v>
      </c>
      <c r="U2410" t="s">
        <v>4023</v>
      </c>
      <c r="V2410" t="s">
        <v>36</v>
      </c>
      <c r="W2410" t="s">
        <v>82</v>
      </c>
      <c r="X2410">
        <v>4</v>
      </c>
    </row>
    <row r="2411" spans="2:24">
      <c r="B2411" t="s">
        <v>2569</v>
      </c>
      <c r="C2411" t="s">
        <v>160</v>
      </c>
      <c r="D2411" t="s">
        <v>41</v>
      </c>
      <c r="E2411" t="s">
        <v>3549</v>
      </c>
      <c r="F2411" t="s">
        <v>150</v>
      </c>
      <c r="G2411" t="s">
        <v>47</v>
      </c>
      <c r="H2411">
        <v>36</v>
      </c>
      <c r="I2411" t="s">
        <v>3550</v>
      </c>
      <c r="J2411" t="s">
        <v>63</v>
      </c>
      <c r="K2411" t="s">
        <v>43</v>
      </c>
      <c r="L2411" t="s">
        <v>39</v>
      </c>
      <c r="M2411" t="s">
        <v>107</v>
      </c>
      <c r="N2411" t="s">
        <v>81</v>
      </c>
      <c r="O2411" t="s">
        <v>20</v>
      </c>
      <c r="P2411">
        <v>2</v>
      </c>
      <c r="Q2411">
        <v>1200</v>
      </c>
      <c r="R2411">
        <v>76</v>
      </c>
      <c r="S2411" t="s">
        <v>78</v>
      </c>
      <c r="T2411" t="s">
        <v>30</v>
      </c>
      <c r="U2411" t="s">
        <v>4024</v>
      </c>
      <c r="V2411" t="s">
        <v>36</v>
      </c>
      <c r="W2411" t="s">
        <v>82</v>
      </c>
      <c r="X2411">
        <v>4</v>
      </c>
    </row>
    <row r="2412" spans="2:24">
      <c r="B2412" t="s">
        <v>2570</v>
      </c>
      <c r="C2412" t="s">
        <v>160</v>
      </c>
      <c r="D2412" t="s">
        <v>41</v>
      </c>
      <c r="E2412" t="s">
        <v>3549</v>
      </c>
      <c r="F2412" t="s">
        <v>150</v>
      </c>
      <c r="G2412" t="s">
        <v>47</v>
      </c>
      <c r="H2412">
        <v>36</v>
      </c>
      <c r="I2412" t="s">
        <v>3550</v>
      </c>
      <c r="J2412" t="s">
        <v>28</v>
      </c>
      <c r="K2412" t="s">
        <v>43</v>
      </c>
      <c r="L2412" t="s">
        <v>39</v>
      </c>
      <c r="M2412" t="s">
        <v>107</v>
      </c>
      <c r="N2412" t="s">
        <v>81</v>
      </c>
      <c r="O2412" t="s">
        <v>20</v>
      </c>
      <c r="P2412">
        <v>2</v>
      </c>
      <c r="Q2412">
        <v>1200</v>
      </c>
      <c r="R2412">
        <v>76</v>
      </c>
      <c r="S2412" t="s">
        <v>78</v>
      </c>
      <c r="T2412" t="s">
        <v>30</v>
      </c>
      <c r="U2412" t="s">
        <v>4025</v>
      </c>
      <c r="V2412" t="s">
        <v>36</v>
      </c>
      <c r="W2412" t="s">
        <v>82</v>
      </c>
      <c r="X2412">
        <v>4</v>
      </c>
    </row>
    <row r="2413" spans="2:24">
      <c r="B2413" t="s">
        <v>2571</v>
      </c>
      <c r="C2413" t="s">
        <v>160</v>
      </c>
      <c r="D2413" t="s">
        <v>41</v>
      </c>
      <c r="E2413" t="s">
        <v>3549</v>
      </c>
      <c r="F2413" t="s">
        <v>150</v>
      </c>
      <c r="G2413" t="s">
        <v>47</v>
      </c>
      <c r="H2413">
        <v>36</v>
      </c>
      <c r="I2413" t="s">
        <v>3550</v>
      </c>
      <c r="J2413" t="s">
        <v>79</v>
      </c>
      <c r="K2413" t="s">
        <v>43</v>
      </c>
      <c r="L2413" t="s">
        <v>39</v>
      </c>
      <c r="M2413" t="s">
        <v>107</v>
      </c>
      <c r="N2413" t="s">
        <v>81</v>
      </c>
      <c r="O2413" t="s">
        <v>20</v>
      </c>
      <c r="P2413">
        <v>2</v>
      </c>
      <c r="Q2413">
        <v>1200</v>
      </c>
      <c r="R2413">
        <v>76</v>
      </c>
      <c r="S2413" t="s">
        <v>78</v>
      </c>
      <c r="T2413" t="s">
        <v>30</v>
      </c>
      <c r="U2413" t="s">
        <v>4026</v>
      </c>
      <c r="V2413" t="s">
        <v>36</v>
      </c>
      <c r="W2413" t="s">
        <v>82</v>
      </c>
      <c r="X2413">
        <v>4</v>
      </c>
    </row>
    <row r="2414" spans="2:24">
      <c r="B2414" t="s">
        <v>2572</v>
      </c>
      <c r="C2414" t="s">
        <v>160</v>
      </c>
      <c r="D2414" t="s">
        <v>41</v>
      </c>
      <c r="E2414" t="s">
        <v>3549</v>
      </c>
      <c r="F2414" t="s">
        <v>150</v>
      </c>
      <c r="G2414" t="s">
        <v>47</v>
      </c>
      <c r="H2414">
        <v>36</v>
      </c>
      <c r="I2414" t="s">
        <v>3550</v>
      </c>
      <c r="J2414" t="s">
        <v>30</v>
      </c>
      <c r="K2414" t="s">
        <v>43</v>
      </c>
      <c r="L2414" t="s">
        <v>39</v>
      </c>
      <c r="M2414" t="s">
        <v>107</v>
      </c>
      <c r="N2414" t="s">
        <v>81</v>
      </c>
      <c r="O2414" t="s">
        <v>20</v>
      </c>
      <c r="P2414">
        <v>2</v>
      </c>
      <c r="Q2414">
        <v>1200</v>
      </c>
      <c r="R2414">
        <v>76</v>
      </c>
      <c r="S2414" t="s">
        <v>78</v>
      </c>
      <c r="T2414" t="s">
        <v>30</v>
      </c>
      <c r="U2414" t="s">
        <v>4027</v>
      </c>
      <c r="V2414" t="s">
        <v>36</v>
      </c>
      <c r="W2414" t="s">
        <v>82</v>
      </c>
      <c r="X2414">
        <v>4</v>
      </c>
    </row>
    <row r="2415" spans="2:24">
      <c r="B2415" t="s">
        <v>2573</v>
      </c>
      <c r="C2415" t="s">
        <v>160</v>
      </c>
      <c r="D2415" t="s">
        <v>55</v>
      </c>
      <c r="E2415" t="s">
        <v>3549</v>
      </c>
      <c r="F2415" t="s">
        <v>150</v>
      </c>
      <c r="G2415" t="s">
        <v>47</v>
      </c>
      <c r="H2415">
        <v>37</v>
      </c>
      <c r="I2415" t="s">
        <v>3550</v>
      </c>
      <c r="J2415" t="s">
        <v>63</v>
      </c>
      <c r="K2415" t="s">
        <v>42</v>
      </c>
      <c r="L2415" t="s">
        <v>39</v>
      </c>
      <c r="M2415" t="s">
        <v>107</v>
      </c>
      <c r="N2415" t="s">
        <v>81</v>
      </c>
      <c r="O2415" t="s">
        <v>35</v>
      </c>
      <c r="P2415">
        <v>2.9</v>
      </c>
      <c r="Q2415">
        <v>1200</v>
      </c>
      <c r="R2415">
        <v>79</v>
      </c>
      <c r="S2415" t="s">
        <v>78</v>
      </c>
      <c r="T2415" t="s">
        <v>30</v>
      </c>
      <c r="U2415" t="s">
        <v>4028</v>
      </c>
      <c r="V2415" t="s">
        <v>36</v>
      </c>
      <c r="W2415" t="s">
        <v>82</v>
      </c>
      <c r="X2415">
        <v>4</v>
      </c>
    </row>
    <row r="2416" spans="2:24">
      <c r="B2416" t="s">
        <v>2574</v>
      </c>
      <c r="C2416" t="s">
        <v>160</v>
      </c>
      <c r="D2416" t="s">
        <v>55</v>
      </c>
      <c r="E2416" t="s">
        <v>3549</v>
      </c>
      <c r="F2416" t="s">
        <v>150</v>
      </c>
      <c r="G2416" t="s">
        <v>47</v>
      </c>
      <c r="H2416">
        <v>37</v>
      </c>
      <c r="I2416" t="s">
        <v>3550</v>
      </c>
      <c r="J2416" t="s">
        <v>28</v>
      </c>
      <c r="K2416" t="s">
        <v>42</v>
      </c>
      <c r="L2416" t="s">
        <v>39</v>
      </c>
      <c r="M2416" t="s">
        <v>107</v>
      </c>
      <c r="N2416" t="s">
        <v>81</v>
      </c>
      <c r="O2416" t="s">
        <v>35</v>
      </c>
      <c r="P2416">
        <v>2.9</v>
      </c>
      <c r="Q2416">
        <v>1200</v>
      </c>
      <c r="R2416">
        <v>79</v>
      </c>
      <c r="S2416" t="s">
        <v>78</v>
      </c>
      <c r="T2416" t="s">
        <v>30</v>
      </c>
      <c r="U2416" t="s">
        <v>4029</v>
      </c>
      <c r="V2416" t="s">
        <v>36</v>
      </c>
      <c r="W2416" t="s">
        <v>82</v>
      </c>
      <c r="X2416">
        <v>4</v>
      </c>
    </row>
    <row r="2417" spans="2:24">
      <c r="B2417" t="s">
        <v>2575</v>
      </c>
      <c r="C2417" t="s">
        <v>160</v>
      </c>
      <c r="D2417" t="s">
        <v>55</v>
      </c>
      <c r="E2417" t="s">
        <v>3549</v>
      </c>
      <c r="F2417" t="s">
        <v>150</v>
      </c>
      <c r="G2417" t="s">
        <v>47</v>
      </c>
      <c r="H2417">
        <v>37</v>
      </c>
      <c r="I2417" t="s">
        <v>3550</v>
      </c>
      <c r="J2417" t="s">
        <v>79</v>
      </c>
      <c r="K2417" t="s">
        <v>42</v>
      </c>
      <c r="L2417" t="s">
        <v>39</v>
      </c>
      <c r="M2417" t="s">
        <v>107</v>
      </c>
      <c r="N2417" t="s">
        <v>81</v>
      </c>
      <c r="O2417" t="s">
        <v>35</v>
      </c>
      <c r="P2417">
        <v>2.9</v>
      </c>
      <c r="Q2417">
        <v>1200</v>
      </c>
      <c r="R2417">
        <v>79</v>
      </c>
      <c r="S2417" t="s">
        <v>78</v>
      </c>
      <c r="T2417" t="s">
        <v>30</v>
      </c>
      <c r="U2417" t="s">
        <v>4030</v>
      </c>
      <c r="V2417" t="s">
        <v>36</v>
      </c>
      <c r="W2417" t="s">
        <v>82</v>
      </c>
      <c r="X2417">
        <v>4</v>
      </c>
    </row>
    <row r="2418" spans="2:24">
      <c r="B2418" t="s">
        <v>2576</v>
      </c>
      <c r="C2418" t="s">
        <v>160</v>
      </c>
      <c r="D2418" t="s">
        <v>55</v>
      </c>
      <c r="E2418" t="s">
        <v>3549</v>
      </c>
      <c r="F2418" t="s">
        <v>150</v>
      </c>
      <c r="G2418" t="s">
        <v>47</v>
      </c>
      <c r="H2418">
        <v>37</v>
      </c>
      <c r="I2418" t="s">
        <v>3550</v>
      </c>
      <c r="J2418" t="s">
        <v>30</v>
      </c>
      <c r="K2418" t="s">
        <v>42</v>
      </c>
      <c r="L2418" t="s">
        <v>39</v>
      </c>
      <c r="M2418" t="s">
        <v>107</v>
      </c>
      <c r="N2418" t="s">
        <v>81</v>
      </c>
      <c r="O2418" t="s">
        <v>35</v>
      </c>
      <c r="P2418">
        <v>2.9</v>
      </c>
      <c r="Q2418">
        <v>1200</v>
      </c>
      <c r="R2418">
        <v>79</v>
      </c>
      <c r="S2418" t="s">
        <v>78</v>
      </c>
      <c r="T2418" t="s">
        <v>30</v>
      </c>
      <c r="U2418" t="s">
        <v>4031</v>
      </c>
      <c r="V2418" t="s">
        <v>36</v>
      </c>
      <c r="W2418" t="s">
        <v>82</v>
      </c>
      <c r="X2418">
        <v>4</v>
      </c>
    </row>
    <row r="2419" spans="2:24">
      <c r="B2419" t="s">
        <v>2577</v>
      </c>
      <c r="C2419" t="s">
        <v>160</v>
      </c>
      <c r="D2419" t="s">
        <v>41</v>
      </c>
      <c r="E2419" t="s">
        <v>3549</v>
      </c>
      <c r="F2419" t="s">
        <v>151</v>
      </c>
      <c r="G2419" t="s">
        <v>45</v>
      </c>
      <c r="H2419">
        <v>18</v>
      </c>
      <c r="I2419" t="s">
        <v>3550</v>
      </c>
      <c r="J2419" t="s">
        <v>63</v>
      </c>
      <c r="K2419" t="s">
        <v>43</v>
      </c>
      <c r="L2419" t="s">
        <v>39</v>
      </c>
      <c r="M2419" t="s">
        <v>107</v>
      </c>
      <c r="N2419" t="s">
        <v>33</v>
      </c>
      <c r="O2419" t="s">
        <v>3552</v>
      </c>
      <c r="P2419">
        <v>1.7</v>
      </c>
      <c r="Q2419">
        <v>600</v>
      </c>
      <c r="R2419">
        <v>78</v>
      </c>
      <c r="S2419" t="s">
        <v>78</v>
      </c>
      <c r="T2419" t="s">
        <v>30</v>
      </c>
      <c r="U2419" t="s">
        <v>4128</v>
      </c>
      <c r="V2419" t="s">
        <v>36</v>
      </c>
      <c r="W2419" t="s">
        <v>82</v>
      </c>
      <c r="X2419">
        <v>4</v>
      </c>
    </row>
    <row r="2420" spans="2:24">
      <c r="B2420" t="s">
        <v>2578</v>
      </c>
      <c r="C2420" t="s">
        <v>160</v>
      </c>
      <c r="D2420" t="s">
        <v>41</v>
      </c>
      <c r="E2420" t="s">
        <v>3549</v>
      </c>
      <c r="F2420" t="s">
        <v>151</v>
      </c>
      <c r="G2420" t="s">
        <v>45</v>
      </c>
      <c r="H2420">
        <v>18</v>
      </c>
      <c r="I2420" t="s">
        <v>3550</v>
      </c>
      <c r="J2420" t="s">
        <v>28</v>
      </c>
      <c r="K2420" t="s">
        <v>43</v>
      </c>
      <c r="L2420" t="s">
        <v>39</v>
      </c>
      <c r="M2420" t="s">
        <v>107</v>
      </c>
      <c r="N2420" t="s">
        <v>33</v>
      </c>
      <c r="O2420" t="s">
        <v>3552</v>
      </c>
      <c r="P2420">
        <v>1.7</v>
      </c>
      <c r="Q2420">
        <v>600</v>
      </c>
      <c r="R2420">
        <v>78</v>
      </c>
      <c r="S2420" t="s">
        <v>78</v>
      </c>
      <c r="T2420" t="s">
        <v>30</v>
      </c>
      <c r="U2420" t="s">
        <v>4129</v>
      </c>
      <c r="V2420" t="s">
        <v>36</v>
      </c>
      <c r="W2420" t="s">
        <v>82</v>
      </c>
      <c r="X2420">
        <v>4</v>
      </c>
    </row>
    <row r="2421" spans="2:24">
      <c r="B2421" t="s">
        <v>2579</v>
      </c>
      <c r="C2421" t="s">
        <v>160</v>
      </c>
      <c r="D2421" t="s">
        <v>41</v>
      </c>
      <c r="E2421" t="s">
        <v>3549</v>
      </c>
      <c r="F2421" t="s">
        <v>151</v>
      </c>
      <c r="G2421" t="s">
        <v>45</v>
      </c>
      <c r="H2421">
        <v>18</v>
      </c>
      <c r="I2421" t="s">
        <v>3550</v>
      </c>
      <c r="J2421" t="s">
        <v>79</v>
      </c>
      <c r="K2421" t="s">
        <v>43</v>
      </c>
      <c r="L2421" t="s">
        <v>39</v>
      </c>
      <c r="M2421" t="s">
        <v>107</v>
      </c>
      <c r="N2421" t="s">
        <v>33</v>
      </c>
      <c r="O2421" t="s">
        <v>3552</v>
      </c>
      <c r="P2421">
        <v>1.7</v>
      </c>
      <c r="Q2421">
        <v>600</v>
      </c>
      <c r="R2421">
        <v>78</v>
      </c>
      <c r="S2421" t="s">
        <v>78</v>
      </c>
      <c r="T2421" t="s">
        <v>30</v>
      </c>
      <c r="U2421" t="s">
        <v>4130</v>
      </c>
      <c r="V2421" t="s">
        <v>36</v>
      </c>
      <c r="W2421" t="s">
        <v>82</v>
      </c>
      <c r="X2421">
        <v>4</v>
      </c>
    </row>
    <row r="2422" spans="2:24">
      <c r="B2422" t="s">
        <v>2580</v>
      </c>
      <c r="C2422" t="s">
        <v>160</v>
      </c>
      <c r="D2422" t="s">
        <v>41</v>
      </c>
      <c r="E2422" t="s">
        <v>3549</v>
      </c>
      <c r="F2422" t="s">
        <v>151</v>
      </c>
      <c r="G2422" t="s">
        <v>45</v>
      </c>
      <c r="H2422">
        <v>18</v>
      </c>
      <c r="I2422" t="s">
        <v>3550</v>
      </c>
      <c r="J2422" t="s">
        <v>30</v>
      </c>
      <c r="K2422" t="s">
        <v>43</v>
      </c>
      <c r="L2422" t="s">
        <v>39</v>
      </c>
      <c r="M2422" t="s">
        <v>107</v>
      </c>
      <c r="N2422" t="s">
        <v>33</v>
      </c>
      <c r="O2422" t="s">
        <v>3552</v>
      </c>
      <c r="P2422">
        <v>1.7</v>
      </c>
      <c r="Q2422">
        <v>600</v>
      </c>
      <c r="R2422">
        <v>78</v>
      </c>
      <c r="S2422" t="s">
        <v>78</v>
      </c>
      <c r="T2422" t="s">
        <v>30</v>
      </c>
      <c r="U2422" t="s">
        <v>4131</v>
      </c>
      <c r="V2422" t="s">
        <v>36</v>
      </c>
      <c r="W2422" t="s">
        <v>82</v>
      </c>
      <c r="X2422">
        <v>4</v>
      </c>
    </row>
    <row r="2423" spans="2:24">
      <c r="B2423" t="s">
        <v>2581</v>
      </c>
      <c r="C2423" t="s">
        <v>160</v>
      </c>
      <c r="D2423" t="s">
        <v>55</v>
      </c>
      <c r="E2423" t="s">
        <v>3549</v>
      </c>
      <c r="F2423" t="s">
        <v>151</v>
      </c>
      <c r="G2423" t="s">
        <v>45</v>
      </c>
      <c r="H2423">
        <v>19</v>
      </c>
      <c r="I2423" t="s">
        <v>3550</v>
      </c>
      <c r="J2423" t="s">
        <v>63</v>
      </c>
      <c r="K2423" t="s">
        <v>42</v>
      </c>
      <c r="L2423" t="s">
        <v>39</v>
      </c>
      <c r="M2423" t="s">
        <v>107</v>
      </c>
      <c r="N2423" t="s">
        <v>33</v>
      </c>
      <c r="O2423" t="s">
        <v>20</v>
      </c>
      <c r="P2423">
        <v>0.8</v>
      </c>
      <c r="Q2423">
        <v>600</v>
      </c>
      <c r="R2423">
        <v>81</v>
      </c>
      <c r="S2423" t="s">
        <v>78</v>
      </c>
      <c r="T2423" t="s">
        <v>30</v>
      </c>
      <c r="U2423" t="s">
        <v>4132</v>
      </c>
      <c r="V2423" t="s">
        <v>36</v>
      </c>
      <c r="W2423" t="s">
        <v>82</v>
      </c>
      <c r="X2423">
        <v>4</v>
      </c>
    </row>
    <row r="2424" spans="2:24">
      <c r="B2424" t="s">
        <v>2582</v>
      </c>
      <c r="C2424" t="s">
        <v>160</v>
      </c>
      <c r="D2424" t="s">
        <v>55</v>
      </c>
      <c r="E2424" t="s">
        <v>3549</v>
      </c>
      <c r="F2424" t="s">
        <v>151</v>
      </c>
      <c r="G2424" t="s">
        <v>45</v>
      </c>
      <c r="H2424">
        <v>19</v>
      </c>
      <c r="I2424" t="s">
        <v>3550</v>
      </c>
      <c r="J2424" t="s">
        <v>28</v>
      </c>
      <c r="K2424" t="s">
        <v>42</v>
      </c>
      <c r="L2424" t="s">
        <v>39</v>
      </c>
      <c r="M2424" t="s">
        <v>107</v>
      </c>
      <c r="N2424" t="s">
        <v>33</v>
      </c>
      <c r="O2424" t="s">
        <v>20</v>
      </c>
      <c r="P2424">
        <v>0.8</v>
      </c>
      <c r="Q2424">
        <v>600</v>
      </c>
      <c r="R2424">
        <v>81</v>
      </c>
      <c r="S2424" t="s">
        <v>78</v>
      </c>
      <c r="T2424" t="s">
        <v>30</v>
      </c>
      <c r="U2424" t="s">
        <v>4133</v>
      </c>
      <c r="V2424" t="s">
        <v>36</v>
      </c>
      <c r="W2424" t="s">
        <v>82</v>
      </c>
      <c r="X2424">
        <v>4</v>
      </c>
    </row>
    <row r="2425" spans="2:24">
      <c r="B2425" t="s">
        <v>2583</v>
      </c>
      <c r="C2425" t="s">
        <v>160</v>
      </c>
      <c r="D2425" t="s">
        <v>55</v>
      </c>
      <c r="E2425" t="s">
        <v>3549</v>
      </c>
      <c r="F2425" t="s">
        <v>151</v>
      </c>
      <c r="G2425" t="s">
        <v>45</v>
      </c>
      <c r="H2425">
        <v>19</v>
      </c>
      <c r="I2425" t="s">
        <v>3550</v>
      </c>
      <c r="J2425" t="s">
        <v>79</v>
      </c>
      <c r="K2425" t="s">
        <v>42</v>
      </c>
      <c r="L2425" t="s">
        <v>39</v>
      </c>
      <c r="M2425" t="s">
        <v>107</v>
      </c>
      <c r="N2425" t="s">
        <v>33</v>
      </c>
      <c r="O2425" t="s">
        <v>20</v>
      </c>
      <c r="P2425">
        <v>0.8</v>
      </c>
      <c r="Q2425">
        <v>600</v>
      </c>
      <c r="R2425">
        <v>81</v>
      </c>
      <c r="S2425" t="s">
        <v>78</v>
      </c>
      <c r="T2425" t="s">
        <v>30</v>
      </c>
      <c r="U2425" t="s">
        <v>4134</v>
      </c>
      <c r="V2425" t="s">
        <v>36</v>
      </c>
      <c r="W2425" t="s">
        <v>82</v>
      </c>
      <c r="X2425">
        <v>4</v>
      </c>
    </row>
    <row r="2426" spans="2:24">
      <c r="B2426" t="s">
        <v>2584</v>
      </c>
      <c r="C2426" t="s">
        <v>160</v>
      </c>
      <c r="D2426" t="s">
        <v>55</v>
      </c>
      <c r="E2426" t="s">
        <v>3549</v>
      </c>
      <c r="F2426" t="s">
        <v>151</v>
      </c>
      <c r="G2426" t="s">
        <v>45</v>
      </c>
      <c r="H2426">
        <v>19</v>
      </c>
      <c r="I2426" t="s">
        <v>3550</v>
      </c>
      <c r="J2426" t="s">
        <v>30</v>
      </c>
      <c r="K2426" t="s">
        <v>42</v>
      </c>
      <c r="L2426" t="s">
        <v>39</v>
      </c>
      <c r="M2426" t="s">
        <v>107</v>
      </c>
      <c r="N2426" t="s">
        <v>33</v>
      </c>
      <c r="O2426" t="s">
        <v>20</v>
      </c>
      <c r="P2426">
        <v>0.8</v>
      </c>
      <c r="Q2426">
        <v>600</v>
      </c>
      <c r="R2426">
        <v>81</v>
      </c>
      <c r="S2426" t="s">
        <v>78</v>
      </c>
      <c r="T2426" t="s">
        <v>30</v>
      </c>
      <c r="U2426" t="s">
        <v>4135</v>
      </c>
      <c r="V2426" t="s">
        <v>36</v>
      </c>
      <c r="W2426" t="s">
        <v>82</v>
      </c>
      <c r="X2426">
        <v>4</v>
      </c>
    </row>
    <row r="2427" spans="2:24">
      <c r="B2427" t="s">
        <v>2585</v>
      </c>
      <c r="C2427" t="s">
        <v>160</v>
      </c>
      <c r="D2427" t="s">
        <v>41</v>
      </c>
      <c r="E2427" t="s">
        <v>3549</v>
      </c>
      <c r="F2427" t="s">
        <v>151</v>
      </c>
      <c r="G2427" t="s">
        <v>45</v>
      </c>
      <c r="H2427">
        <v>24</v>
      </c>
      <c r="I2427" t="s">
        <v>3550</v>
      </c>
      <c r="J2427" t="s">
        <v>63</v>
      </c>
      <c r="K2427" t="s">
        <v>43</v>
      </c>
      <c r="L2427" t="s">
        <v>39</v>
      </c>
      <c r="M2427" t="s">
        <v>107</v>
      </c>
      <c r="N2427" t="s">
        <v>33</v>
      </c>
      <c r="O2427" t="s">
        <v>3552</v>
      </c>
      <c r="P2427">
        <v>1.7</v>
      </c>
      <c r="Q2427">
        <v>800</v>
      </c>
      <c r="R2427">
        <v>78</v>
      </c>
      <c r="S2427" t="s">
        <v>78</v>
      </c>
      <c r="T2427" t="s">
        <v>30</v>
      </c>
      <c r="U2427" t="s">
        <v>4136</v>
      </c>
      <c r="V2427" t="s">
        <v>36</v>
      </c>
      <c r="W2427" t="s">
        <v>82</v>
      </c>
      <c r="X2427">
        <v>4</v>
      </c>
    </row>
    <row r="2428" spans="2:24">
      <c r="B2428" t="s">
        <v>2586</v>
      </c>
      <c r="C2428" t="s">
        <v>160</v>
      </c>
      <c r="D2428" t="s">
        <v>41</v>
      </c>
      <c r="E2428" t="s">
        <v>3549</v>
      </c>
      <c r="F2428" t="s">
        <v>151</v>
      </c>
      <c r="G2428" t="s">
        <v>45</v>
      </c>
      <c r="H2428">
        <v>24</v>
      </c>
      <c r="I2428" t="s">
        <v>3550</v>
      </c>
      <c r="J2428" t="s">
        <v>28</v>
      </c>
      <c r="K2428" t="s">
        <v>43</v>
      </c>
      <c r="L2428" t="s">
        <v>39</v>
      </c>
      <c r="M2428" t="s">
        <v>107</v>
      </c>
      <c r="N2428" t="s">
        <v>33</v>
      </c>
      <c r="O2428" t="s">
        <v>3552</v>
      </c>
      <c r="P2428">
        <v>1.7</v>
      </c>
      <c r="Q2428">
        <v>800</v>
      </c>
      <c r="R2428">
        <v>78</v>
      </c>
      <c r="S2428" t="s">
        <v>78</v>
      </c>
      <c r="T2428" t="s">
        <v>30</v>
      </c>
      <c r="U2428" t="s">
        <v>4137</v>
      </c>
      <c r="V2428" t="s">
        <v>36</v>
      </c>
      <c r="W2428" t="s">
        <v>82</v>
      </c>
      <c r="X2428">
        <v>4</v>
      </c>
    </row>
    <row r="2429" spans="2:24">
      <c r="B2429" t="s">
        <v>2587</v>
      </c>
      <c r="C2429" t="s">
        <v>160</v>
      </c>
      <c r="D2429" t="s">
        <v>41</v>
      </c>
      <c r="E2429" t="s">
        <v>3549</v>
      </c>
      <c r="F2429" t="s">
        <v>151</v>
      </c>
      <c r="G2429" t="s">
        <v>45</v>
      </c>
      <c r="H2429">
        <v>24</v>
      </c>
      <c r="I2429" t="s">
        <v>3550</v>
      </c>
      <c r="J2429" t="s">
        <v>79</v>
      </c>
      <c r="K2429" t="s">
        <v>43</v>
      </c>
      <c r="L2429" t="s">
        <v>39</v>
      </c>
      <c r="M2429" t="s">
        <v>107</v>
      </c>
      <c r="N2429" t="s">
        <v>33</v>
      </c>
      <c r="O2429" t="s">
        <v>3552</v>
      </c>
      <c r="P2429">
        <v>1.7</v>
      </c>
      <c r="Q2429">
        <v>800</v>
      </c>
      <c r="R2429">
        <v>78</v>
      </c>
      <c r="S2429" t="s">
        <v>78</v>
      </c>
      <c r="T2429" t="s">
        <v>30</v>
      </c>
      <c r="U2429" t="s">
        <v>4138</v>
      </c>
      <c r="V2429" t="s">
        <v>36</v>
      </c>
      <c r="W2429" t="s">
        <v>82</v>
      </c>
      <c r="X2429">
        <v>4</v>
      </c>
    </row>
    <row r="2430" spans="2:24">
      <c r="B2430" t="s">
        <v>2588</v>
      </c>
      <c r="C2430" t="s">
        <v>160</v>
      </c>
      <c r="D2430" t="s">
        <v>41</v>
      </c>
      <c r="E2430" t="s">
        <v>3549</v>
      </c>
      <c r="F2430" t="s">
        <v>151</v>
      </c>
      <c r="G2430" t="s">
        <v>45</v>
      </c>
      <c r="H2430">
        <v>24</v>
      </c>
      <c r="I2430" t="s">
        <v>3550</v>
      </c>
      <c r="J2430" t="s">
        <v>30</v>
      </c>
      <c r="K2430" t="s">
        <v>43</v>
      </c>
      <c r="L2430" t="s">
        <v>39</v>
      </c>
      <c r="M2430" t="s">
        <v>107</v>
      </c>
      <c r="N2430" t="s">
        <v>33</v>
      </c>
      <c r="O2430" t="s">
        <v>3552</v>
      </c>
      <c r="P2430">
        <v>1.7</v>
      </c>
      <c r="Q2430">
        <v>800</v>
      </c>
      <c r="R2430">
        <v>78</v>
      </c>
      <c r="S2430" t="s">
        <v>78</v>
      </c>
      <c r="T2430" t="s">
        <v>30</v>
      </c>
      <c r="U2430" t="s">
        <v>4139</v>
      </c>
      <c r="V2430" t="s">
        <v>36</v>
      </c>
      <c r="W2430" t="s">
        <v>82</v>
      </c>
      <c r="X2430">
        <v>4</v>
      </c>
    </row>
    <row r="2431" spans="2:24">
      <c r="B2431" t="s">
        <v>2589</v>
      </c>
      <c r="C2431" t="s">
        <v>160</v>
      </c>
      <c r="D2431" t="s">
        <v>55</v>
      </c>
      <c r="E2431" t="s">
        <v>3549</v>
      </c>
      <c r="F2431" t="s">
        <v>151</v>
      </c>
      <c r="G2431" t="s">
        <v>45</v>
      </c>
      <c r="H2431">
        <v>25</v>
      </c>
      <c r="I2431" t="s">
        <v>3550</v>
      </c>
      <c r="J2431" t="s">
        <v>63</v>
      </c>
      <c r="K2431" t="s">
        <v>42</v>
      </c>
      <c r="L2431" t="s">
        <v>39</v>
      </c>
      <c r="M2431" t="s">
        <v>107</v>
      </c>
      <c r="N2431" t="s">
        <v>33</v>
      </c>
      <c r="O2431" t="s">
        <v>20</v>
      </c>
      <c r="P2431">
        <v>1.7</v>
      </c>
      <c r="Q2431">
        <v>800</v>
      </c>
      <c r="R2431">
        <v>81</v>
      </c>
      <c r="S2431" t="s">
        <v>78</v>
      </c>
      <c r="T2431" t="s">
        <v>30</v>
      </c>
      <c r="U2431" t="s">
        <v>4140</v>
      </c>
      <c r="V2431" t="s">
        <v>36</v>
      </c>
      <c r="W2431" t="s">
        <v>82</v>
      </c>
      <c r="X2431">
        <v>4</v>
      </c>
    </row>
    <row r="2432" spans="2:24">
      <c r="B2432" t="s">
        <v>2590</v>
      </c>
      <c r="C2432" t="s">
        <v>160</v>
      </c>
      <c r="D2432" t="s">
        <v>55</v>
      </c>
      <c r="E2432" t="s">
        <v>3549</v>
      </c>
      <c r="F2432" t="s">
        <v>151</v>
      </c>
      <c r="G2432" t="s">
        <v>45</v>
      </c>
      <c r="H2432">
        <v>25</v>
      </c>
      <c r="I2432" t="s">
        <v>3550</v>
      </c>
      <c r="J2432" t="s">
        <v>28</v>
      </c>
      <c r="K2432" t="s">
        <v>42</v>
      </c>
      <c r="L2432" t="s">
        <v>39</v>
      </c>
      <c r="M2432" t="s">
        <v>107</v>
      </c>
      <c r="N2432" t="s">
        <v>33</v>
      </c>
      <c r="O2432" t="s">
        <v>20</v>
      </c>
      <c r="P2432">
        <v>1.7</v>
      </c>
      <c r="Q2432">
        <v>800</v>
      </c>
      <c r="R2432">
        <v>81</v>
      </c>
      <c r="S2432" t="s">
        <v>78</v>
      </c>
      <c r="T2432" t="s">
        <v>30</v>
      </c>
      <c r="U2432" t="s">
        <v>4141</v>
      </c>
      <c r="V2432" t="s">
        <v>36</v>
      </c>
      <c r="W2432" t="s">
        <v>82</v>
      </c>
      <c r="X2432">
        <v>4</v>
      </c>
    </row>
    <row r="2433" spans="2:24">
      <c r="B2433" t="s">
        <v>2591</v>
      </c>
      <c r="C2433" t="s">
        <v>160</v>
      </c>
      <c r="D2433" t="s">
        <v>55</v>
      </c>
      <c r="E2433" t="s">
        <v>3549</v>
      </c>
      <c r="F2433" t="s">
        <v>151</v>
      </c>
      <c r="G2433" t="s">
        <v>45</v>
      </c>
      <c r="H2433">
        <v>25</v>
      </c>
      <c r="I2433" t="s">
        <v>3550</v>
      </c>
      <c r="J2433" t="s">
        <v>79</v>
      </c>
      <c r="K2433" t="s">
        <v>42</v>
      </c>
      <c r="L2433" t="s">
        <v>39</v>
      </c>
      <c r="M2433" t="s">
        <v>107</v>
      </c>
      <c r="N2433" t="s">
        <v>33</v>
      </c>
      <c r="O2433" t="s">
        <v>20</v>
      </c>
      <c r="P2433">
        <v>1.7</v>
      </c>
      <c r="Q2433">
        <v>800</v>
      </c>
      <c r="R2433">
        <v>81</v>
      </c>
      <c r="S2433" t="s">
        <v>78</v>
      </c>
      <c r="T2433" t="s">
        <v>30</v>
      </c>
      <c r="U2433" t="s">
        <v>4142</v>
      </c>
      <c r="V2433" t="s">
        <v>36</v>
      </c>
      <c r="W2433" t="s">
        <v>82</v>
      </c>
      <c r="X2433">
        <v>4</v>
      </c>
    </row>
    <row r="2434" spans="2:24">
      <c r="B2434" t="s">
        <v>2592</v>
      </c>
      <c r="C2434" t="s">
        <v>160</v>
      </c>
      <c r="D2434" t="s">
        <v>55</v>
      </c>
      <c r="E2434" t="s">
        <v>3549</v>
      </c>
      <c r="F2434" t="s">
        <v>151</v>
      </c>
      <c r="G2434" t="s">
        <v>45</v>
      </c>
      <c r="H2434">
        <v>25</v>
      </c>
      <c r="I2434" t="s">
        <v>3550</v>
      </c>
      <c r="J2434" t="s">
        <v>30</v>
      </c>
      <c r="K2434" t="s">
        <v>42</v>
      </c>
      <c r="L2434" t="s">
        <v>39</v>
      </c>
      <c r="M2434" t="s">
        <v>107</v>
      </c>
      <c r="N2434" t="s">
        <v>33</v>
      </c>
      <c r="O2434" t="s">
        <v>20</v>
      </c>
      <c r="P2434">
        <v>1.7</v>
      </c>
      <c r="Q2434">
        <v>800</v>
      </c>
      <c r="R2434">
        <v>81</v>
      </c>
      <c r="S2434" t="s">
        <v>78</v>
      </c>
      <c r="T2434" t="s">
        <v>30</v>
      </c>
      <c r="U2434" t="s">
        <v>4143</v>
      </c>
      <c r="V2434" t="s">
        <v>36</v>
      </c>
      <c r="W2434" t="s">
        <v>82</v>
      </c>
      <c r="X2434">
        <v>4</v>
      </c>
    </row>
    <row r="2435" spans="2:24">
      <c r="B2435" t="s">
        <v>2593</v>
      </c>
      <c r="C2435" t="s">
        <v>160</v>
      </c>
      <c r="D2435" t="s">
        <v>41</v>
      </c>
      <c r="E2435" t="s">
        <v>3549</v>
      </c>
      <c r="F2435" t="s">
        <v>151</v>
      </c>
      <c r="G2435" t="s">
        <v>45</v>
      </c>
      <c r="H2435">
        <v>30</v>
      </c>
      <c r="I2435" t="s">
        <v>3550</v>
      </c>
      <c r="J2435" t="s">
        <v>63</v>
      </c>
      <c r="K2435" t="s">
        <v>43</v>
      </c>
      <c r="L2435" t="s">
        <v>39</v>
      </c>
      <c r="M2435" t="s">
        <v>107</v>
      </c>
      <c r="N2435" t="s">
        <v>33</v>
      </c>
      <c r="O2435" t="s">
        <v>20</v>
      </c>
      <c r="P2435">
        <v>2</v>
      </c>
      <c r="Q2435">
        <v>1000</v>
      </c>
      <c r="R2435">
        <v>81</v>
      </c>
      <c r="S2435" t="s">
        <v>78</v>
      </c>
      <c r="T2435" t="s">
        <v>30</v>
      </c>
      <c r="U2435" t="s">
        <v>4144</v>
      </c>
      <c r="V2435" t="s">
        <v>36</v>
      </c>
      <c r="W2435" t="s">
        <v>82</v>
      </c>
      <c r="X2435">
        <v>4</v>
      </c>
    </row>
    <row r="2436" spans="2:24">
      <c r="B2436" t="s">
        <v>2594</v>
      </c>
      <c r="C2436" t="s">
        <v>160</v>
      </c>
      <c r="D2436" t="s">
        <v>41</v>
      </c>
      <c r="E2436" t="s">
        <v>3549</v>
      </c>
      <c r="F2436" t="s">
        <v>151</v>
      </c>
      <c r="G2436" t="s">
        <v>45</v>
      </c>
      <c r="H2436">
        <v>30</v>
      </c>
      <c r="I2436" t="s">
        <v>3550</v>
      </c>
      <c r="J2436" t="s">
        <v>28</v>
      </c>
      <c r="K2436" t="s">
        <v>43</v>
      </c>
      <c r="L2436" t="s">
        <v>39</v>
      </c>
      <c r="M2436" t="s">
        <v>107</v>
      </c>
      <c r="N2436" t="s">
        <v>33</v>
      </c>
      <c r="O2436" t="s">
        <v>20</v>
      </c>
      <c r="P2436">
        <v>2</v>
      </c>
      <c r="Q2436">
        <v>1000</v>
      </c>
      <c r="R2436">
        <v>81</v>
      </c>
      <c r="S2436" t="s">
        <v>78</v>
      </c>
      <c r="T2436" t="s">
        <v>30</v>
      </c>
      <c r="U2436" t="s">
        <v>4145</v>
      </c>
      <c r="V2436" t="s">
        <v>36</v>
      </c>
      <c r="W2436" t="s">
        <v>82</v>
      </c>
      <c r="X2436">
        <v>4</v>
      </c>
    </row>
    <row r="2437" spans="2:24">
      <c r="B2437" t="s">
        <v>2595</v>
      </c>
      <c r="C2437" t="s">
        <v>160</v>
      </c>
      <c r="D2437" t="s">
        <v>41</v>
      </c>
      <c r="E2437" t="s">
        <v>3549</v>
      </c>
      <c r="F2437" t="s">
        <v>151</v>
      </c>
      <c r="G2437" t="s">
        <v>45</v>
      </c>
      <c r="H2437">
        <v>30</v>
      </c>
      <c r="I2437" t="s">
        <v>3550</v>
      </c>
      <c r="J2437" t="s">
        <v>79</v>
      </c>
      <c r="K2437" t="s">
        <v>43</v>
      </c>
      <c r="L2437" t="s">
        <v>39</v>
      </c>
      <c r="M2437" t="s">
        <v>107</v>
      </c>
      <c r="N2437" t="s">
        <v>33</v>
      </c>
      <c r="O2437" t="s">
        <v>20</v>
      </c>
      <c r="P2437">
        <v>2</v>
      </c>
      <c r="Q2437">
        <v>1000</v>
      </c>
      <c r="R2437">
        <v>81</v>
      </c>
      <c r="S2437" t="s">
        <v>78</v>
      </c>
      <c r="T2437" t="s">
        <v>30</v>
      </c>
      <c r="U2437" t="s">
        <v>4146</v>
      </c>
      <c r="V2437" t="s">
        <v>36</v>
      </c>
      <c r="W2437" t="s">
        <v>82</v>
      </c>
      <c r="X2437">
        <v>4</v>
      </c>
    </row>
    <row r="2438" spans="2:24">
      <c r="B2438" t="s">
        <v>2596</v>
      </c>
      <c r="C2438" t="s">
        <v>160</v>
      </c>
      <c r="D2438" t="s">
        <v>41</v>
      </c>
      <c r="E2438" t="s">
        <v>3549</v>
      </c>
      <c r="F2438" t="s">
        <v>151</v>
      </c>
      <c r="G2438" t="s">
        <v>45</v>
      </c>
      <c r="H2438">
        <v>30</v>
      </c>
      <c r="I2438" t="s">
        <v>3550</v>
      </c>
      <c r="J2438" t="s">
        <v>30</v>
      </c>
      <c r="K2438" t="s">
        <v>43</v>
      </c>
      <c r="L2438" t="s">
        <v>39</v>
      </c>
      <c r="M2438" t="s">
        <v>107</v>
      </c>
      <c r="N2438" t="s">
        <v>33</v>
      </c>
      <c r="O2438" t="s">
        <v>20</v>
      </c>
      <c r="P2438">
        <v>2</v>
      </c>
      <c r="Q2438">
        <v>1000</v>
      </c>
      <c r="R2438">
        <v>81</v>
      </c>
      <c r="S2438" t="s">
        <v>78</v>
      </c>
      <c r="T2438" t="s">
        <v>30</v>
      </c>
      <c r="U2438" t="s">
        <v>4147</v>
      </c>
      <c r="V2438" t="s">
        <v>36</v>
      </c>
      <c r="W2438" t="s">
        <v>82</v>
      </c>
      <c r="X2438">
        <v>4</v>
      </c>
    </row>
    <row r="2439" spans="2:24">
      <c r="B2439" t="s">
        <v>2597</v>
      </c>
      <c r="C2439" t="s">
        <v>160</v>
      </c>
      <c r="D2439" t="s">
        <v>55</v>
      </c>
      <c r="E2439" t="s">
        <v>3549</v>
      </c>
      <c r="F2439" t="s">
        <v>151</v>
      </c>
      <c r="G2439" t="s">
        <v>45</v>
      </c>
      <c r="H2439">
        <v>31</v>
      </c>
      <c r="I2439" t="s">
        <v>3550</v>
      </c>
      <c r="J2439" t="s">
        <v>63</v>
      </c>
      <c r="K2439" t="s">
        <v>42</v>
      </c>
      <c r="L2439" t="s">
        <v>39</v>
      </c>
      <c r="M2439" t="s">
        <v>107</v>
      </c>
      <c r="N2439" t="s">
        <v>33</v>
      </c>
      <c r="O2439" t="s">
        <v>20</v>
      </c>
      <c r="P2439">
        <v>2.2000000000000002</v>
      </c>
      <c r="Q2439">
        <v>1000</v>
      </c>
      <c r="R2439">
        <v>84</v>
      </c>
      <c r="S2439" t="s">
        <v>78</v>
      </c>
      <c r="T2439" t="s">
        <v>30</v>
      </c>
      <c r="U2439" t="s">
        <v>4148</v>
      </c>
      <c r="V2439" t="s">
        <v>36</v>
      </c>
      <c r="W2439" t="s">
        <v>82</v>
      </c>
      <c r="X2439">
        <v>4</v>
      </c>
    </row>
    <row r="2440" spans="2:24">
      <c r="B2440" t="s">
        <v>2598</v>
      </c>
      <c r="C2440" t="s">
        <v>160</v>
      </c>
      <c r="D2440" t="s">
        <v>55</v>
      </c>
      <c r="E2440" t="s">
        <v>3549</v>
      </c>
      <c r="F2440" t="s">
        <v>151</v>
      </c>
      <c r="G2440" t="s">
        <v>45</v>
      </c>
      <c r="H2440">
        <v>31</v>
      </c>
      <c r="I2440" t="s">
        <v>3550</v>
      </c>
      <c r="J2440" t="s">
        <v>28</v>
      </c>
      <c r="K2440" t="s">
        <v>42</v>
      </c>
      <c r="L2440" t="s">
        <v>39</v>
      </c>
      <c r="M2440" t="s">
        <v>107</v>
      </c>
      <c r="N2440" t="s">
        <v>33</v>
      </c>
      <c r="O2440" t="s">
        <v>20</v>
      </c>
      <c r="P2440">
        <v>2.2000000000000002</v>
      </c>
      <c r="Q2440">
        <v>1000</v>
      </c>
      <c r="R2440">
        <v>84</v>
      </c>
      <c r="S2440" t="s">
        <v>78</v>
      </c>
      <c r="T2440" t="s">
        <v>30</v>
      </c>
      <c r="U2440" t="s">
        <v>4149</v>
      </c>
      <c r="V2440" t="s">
        <v>36</v>
      </c>
      <c r="W2440" t="s">
        <v>82</v>
      </c>
      <c r="X2440">
        <v>4</v>
      </c>
    </row>
    <row r="2441" spans="2:24">
      <c r="B2441" t="s">
        <v>2599</v>
      </c>
      <c r="C2441" t="s">
        <v>160</v>
      </c>
      <c r="D2441" t="s">
        <v>55</v>
      </c>
      <c r="E2441" t="s">
        <v>3549</v>
      </c>
      <c r="F2441" t="s">
        <v>151</v>
      </c>
      <c r="G2441" t="s">
        <v>45</v>
      </c>
      <c r="H2441">
        <v>31</v>
      </c>
      <c r="I2441" t="s">
        <v>3550</v>
      </c>
      <c r="J2441" t="s">
        <v>79</v>
      </c>
      <c r="K2441" t="s">
        <v>42</v>
      </c>
      <c r="L2441" t="s">
        <v>39</v>
      </c>
      <c r="M2441" t="s">
        <v>107</v>
      </c>
      <c r="N2441" t="s">
        <v>33</v>
      </c>
      <c r="O2441" t="s">
        <v>20</v>
      </c>
      <c r="P2441">
        <v>2.2000000000000002</v>
      </c>
      <c r="Q2441">
        <v>1000</v>
      </c>
      <c r="R2441">
        <v>84</v>
      </c>
      <c r="S2441" t="s">
        <v>78</v>
      </c>
      <c r="T2441" t="s">
        <v>30</v>
      </c>
      <c r="U2441" t="s">
        <v>4150</v>
      </c>
      <c r="V2441" t="s">
        <v>36</v>
      </c>
      <c r="W2441" t="s">
        <v>82</v>
      </c>
      <c r="X2441">
        <v>4</v>
      </c>
    </row>
    <row r="2442" spans="2:24">
      <c r="B2442" t="s">
        <v>2600</v>
      </c>
      <c r="C2442" t="s">
        <v>160</v>
      </c>
      <c r="D2442" t="s">
        <v>55</v>
      </c>
      <c r="E2442" t="s">
        <v>3549</v>
      </c>
      <c r="F2442" t="s">
        <v>151</v>
      </c>
      <c r="G2442" t="s">
        <v>45</v>
      </c>
      <c r="H2442">
        <v>31</v>
      </c>
      <c r="I2442" t="s">
        <v>3550</v>
      </c>
      <c r="J2442" t="s">
        <v>30</v>
      </c>
      <c r="K2442" t="s">
        <v>42</v>
      </c>
      <c r="L2442" t="s">
        <v>39</v>
      </c>
      <c r="M2442" t="s">
        <v>107</v>
      </c>
      <c r="N2442" t="s">
        <v>33</v>
      </c>
      <c r="O2442" t="s">
        <v>20</v>
      </c>
      <c r="P2442">
        <v>2.2000000000000002</v>
      </c>
      <c r="Q2442">
        <v>1000</v>
      </c>
      <c r="R2442">
        <v>84</v>
      </c>
      <c r="S2442" t="s">
        <v>78</v>
      </c>
      <c r="T2442" t="s">
        <v>30</v>
      </c>
      <c r="U2442" t="s">
        <v>4151</v>
      </c>
      <c r="V2442" t="s">
        <v>36</v>
      </c>
      <c r="W2442" t="s">
        <v>82</v>
      </c>
      <c r="X2442">
        <v>4</v>
      </c>
    </row>
    <row r="2443" spans="2:24">
      <c r="B2443" t="s">
        <v>2601</v>
      </c>
      <c r="C2443" t="s">
        <v>160</v>
      </c>
      <c r="D2443" t="s">
        <v>41</v>
      </c>
      <c r="E2443" t="s">
        <v>3549</v>
      </c>
      <c r="F2443" t="s">
        <v>151</v>
      </c>
      <c r="G2443" t="s">
        <v>45</v>
      </c>
      <c r="H2443">
        <v>36</v>
      </c>
      <c r="I2443" t="s">
        <v>3550</v>
      </c>
      <c r="J2443" t="s">
        <v>63</v>
      </c>
      <c r="K2443" t="s">
        <v>43</v>
      </c>
      <c r="L2443" t="s">
        <v>39</v>
      </c>
      <c r="M2443" t="s">
        <v>107</v>
      </c>
      <c r="N2443" t="s">
        <v>33</v>
      </c>
      <c r="O2443" t="s">
        <v>20</v>
      </c>
      <c r="P2443">
        <v>2</v>
      </c>
      <c r="Q2443">
        <v>1200</v>
      </c>
      <c r="R2443">
        <v>81</v>
      </c>
      <c r="S2443" t="s">
        <v>78</v>
      </c>
      <c r="T2443" t="s">
        <v>30</v>
      </c>
      <c r="U2443" t="s">
        <v>4152</v>
      </c>
      <c r="V2443" t="s">
        <v>36</v>
      </c>
      <c r="W2443" t="s">
        <v>82</v>
      </c>
      <c r="X2443">
        <v>4</v>
      </c>
    </row>
    <row r="2444" spans="2:24">
      <c r="B2444" t="s">
        <v>2602</v>
      </c>
      <c r="C2444" t="s">
        <v>160</v>
      </c>
      <c r="D2444" t="s">
        <v>41</v>
      </c>
      <c r="E2444" t="s">
        <v>3549</v>
      </c>
      <c r="F2444" t="s">
        <v>151</v>
      </c>
      <c r="G2444" t="s">
        <v>45</v>
      </c>
      <c r="H2444">
        <v>36</v>
      </c>
      <c r="I2444" t="s">
        <v>3550</v>
      </c>
      <c r="J2444" t="s">
        <v>28</v>
      </c>
      <c r="K2444" t="s">
        <v>43</v>
      </c>
      <c r="L2444" t="s">
        <v>39</v>
      </c>
      <c r="M2444" t="s">
        <v>107</v>
      </c>
      <c r="N2444" t="s">
        <v>33</v>
      </c>
      <c r="O2444" t="s">
        <v>20</v>
      </c>
      <c r="P2444">
        <v>2</v>
      </c>
      <c r="Q2444">
        <v>1200</v>
      </c>
      <c r="R2444">
        <v>81</v>
      </c>
      <c r="S2444" t="s">
        <v>78</v>
      </c>
      <c r="T2444" t="s">
        <v>30</v>
      </c>
      <c r="U2444" t="s">
        <v>4153</v>
      </c>
      <c r="V2444" t="s">
        <v>36</v>
      </c>
      <c r="W2444" t="s">
        <v>82</v>
      </c>
      <c r="X2444">
        <v>4</v>
      </c>
    </row>
    <row r="2445" spans="2:24">
      <c r="B2445" t="s">
        <v>2603</v>
      </c>
      <c r="C2445" t="s">
        <v>160</v>
      </c>
      <c r="D2445" t="s">
        <v>41</v>
      </c>
      <c r="E2445" t="s">
        <v>3549</v>
      </c>
      <c r="F2445" t="s">
        <v>151</v>
      </c>
      <c r="G2445" t="s">
        <v>45</v>
      </c>
      <c r="H2445">
        <v>36</v>
      </c>
      <c r="I2445" t="s">
        <v>3550</v>
      </c>
      <c r="J2445" t="s">
        <v>79</v>
      </c>
      <c r="K2445" t="s">
        <v>43</v>
      </c>
      <c r="L2445" t="s">
        <v>39</v>
      </c>
      <c r="M2445" t="s">
        <v>107</v>
      </c>
      <c r="N2445" t="s">
        <v>33</v>
      </c>
      <c r="O2445" t="s">
        <v>20</v>
      </c>
      <c r="P2445">
        <v>2</v>
      </c>
      <c r="Q2445">
        <v>1200</v>
      </c>
      <c r="R2445">
        <v>81</v>
      </c>
      <c r="S2445" t="s">
        <v>78</v>
      </c>
      <c r="T2445" t="s">
        <v>30</v>
      </c>
      <c r="U2445" t="s">
        <v>4154</v>
      </c>
      <c r="V2445" t="s">
        <v>36</v>
      </c>
      <c r="W2445" t="s">
        <v>82</v>
      </c>
      <c r="X2445">
        <v>4</v>
      </c>
    </row>
    <row r="2446" spans="2:24">
      <c r="B2446" t="s">
        <v>2604</v>
      </c>
      <c r="C2446" t="s">
        <v>160</v>
      </c>
      <c r="D2446" t="s">
        <v>41</v>
      </c>
      <c r="E2446" t="s">
        <v>3549</v>
      </c>
      <c r="F2446" t="s">
        <v>151</v>
      </c>
      <c r="G2446" t="s">
        <v>45</v>
      </c>
      <c r="H2446">
        <v>36</v>
      </c>
      <c r="I2446" t="s">
        <v>3550</v>
      </c>
      <c r="J2446" t="s">
        <v>30</v>
      </c>
      <c r="K2446" t="s">
        <v>43</v>
      </c>
      <c r="L2446" t="s">
        <v>39</v>
      </c>
      <c r="M2446" t="s">
        <v>107</v>
      </c>
      <c r="N2446" t="s">
        <v>33</v>
      </c>
      <c r="O2446" t="s">
        <v>20</v>
      </c>
      <c r="P2446">
        <v>2</v>
      </c>
      <c r="Q2446">
        <v>1200</v>
      </c>
      <c r="R2446">
        <v>81</v>
      </c>
      <c r="S2446" t="s">
        <v>78</v>
      </c>
      <c r="T2446" t="s">
        <v>30</v>
      </c>
      <c r="U2446" t="s">
        <v>4155</v>
      </c>
      <c r="V2446" t="s">
        <v>36</v>
      </c>
      <c r="W2446" t="s">
        <v>82</v>
      </c>
      <c r="X2446">
        <v>4</v>
      </c>
    </row>
    <row r="2447" spans="2:24">
      <c r="B2447" t="s">
        <v>2605</v>
      </c>
      <c r="C2447" t="s">
        <v>160</v>
      </c>
      <c r="D2447" t="s">
        <v>55</v>
      </c>
      <c r="E2447" t="s">
        <v>3549</v>
      </c>
      <c r="F2447" t="s">
        <v>151</v>
      </c>
      <c r="G2447" t="s">
        <v>45</v>
      </c>
      <c r="H2447">
        <v>37</v>
      </c>
      <c r="I2447" t="s">
        <v>3550</v>
      </c>
      <c r="J2447" t="s">
        <v>63</v>
      </c>
      <c r="K2447" t="s">
        <v>42</v>
      </c>
      <c r="L2447" t="s">
        <v>39</v>
      </c>
      <c r="M2447" t="s">
        <v>107</v>
      </c>
      <c r="N2447" t="s">
        <v>33</v>
      </c>
      <c r="O2447" t="s">
        <v>35</v>
      </c>
      <c r="P2447">
        <v>2.9</v>
      </c>
      <c r="Q2447">
        <v>1200</v>
      </c>
      <c r="R2447">
        <v>84</v>
      </c>
      <c r="S2447" t="s">
        <v>78</v>
      </c>
      <c r="T2447" t="s">
        <v>30</v>
      </c>
      <c r="U2447" t="s">
        <v>4156</v>
      </c>
      <c r="V2447" t="s">
        <v>36</v>
      </c>
      <c r="W2447" t="s">
        <v>82</v>
      </c>
      <c r="X2447">
        <v>4</v>
      </c>
    </row>
    <row r="2448" spans="2:24">
      <c r="B2448" t="s">
        <v>2606</v>
      </c>
      <c r="C2448" t="s">
        <v>160</v>
      </c>
      <c r="D2448" t="s">
        <v>55</v>
      </c>
      <c r="E2448" t="s">
        <v>3549</v>
      </c>
      <c r="F2448" t="s">
        <v>151</v>
      </c>
      <c r="G2448" t="s">
        <v>45</v>
      </c>
      <c r="H2448">
        <v>37</v>
      </c>
      <c r="I2448" t="s">
        <v>3550</v>
      </c>
      <c r="J2448" t="s">
        <v>28</v>
      </c>
      <c r="K2448" t="s">
        <v>42</v>
      </c>
      <c r="L2448" t="s">
        <v>39</v>
      </c>
      <c r="M2448" t="s">
        <v>107</v>
      </c>
      <c r="N2448" t="s">
        <v>33</v>
      </c>
      <c r="O2448" t="s">
        <v>35</v>
      </c>
      <c r="P2448">
        <v>2.9</v>
      </c>
      <c r="Q2448">
        <v>1200</v>
      </c>
      <c r="R2448">
        <v>84</v>
      </c>
      <c r="S2448" t="s">
        <v>78</v>
      </c>
      <c r="T2448" t="s">
        <v>30</v>
      </c>
      <c r="U2448" t="s">
        <v>4157</v>
      </c>
      <c r="V2448" t="s">
        <v>36</v>
      </c>
      <c r="W2448" t="s">
        <v>82</v>
      </c>
      <c r="X2448">
        <v>4</v>
      </c>
    </row>
    <row r="2449" spans="2:24">
      <c r="B2449" t="s">
        <v>2607</v>
      </c>
      <c r="C2449" t="s">
        <v>160</v>
      </c>
      <c r="D2449" t="s">
        <v>55</v>
      </c>
      <c r="E2449" t="s">
        <v>3549</v>
      </c>
      <c r="F2449" t="s">
        <v>151</v>
      </c>
      <c r="G2449" t="s">
        <v>45</v>
      </c>
      <c r="H2449">
        <v>37</v>
      </c>
      <c r="I2449" t="s">
        <v>3550</v>
      </c>
      <c r="J2449" t="s">
        <v>79</v>
      </c>
      <c r="K2449" t="s">
        <v>42</v>
      </c>
      <c r="L2449" t="s">
        <v>39</v>
      </c>
      <c r="M2449" t="s">
        <v>107</v>
      </c>
      <c r="N2449" t="s">
        <v>33</v>
      </c>
      <c r="O2449" t="s">
        <v>35</v>
      </c>
      <c r="P2449">
        <v>2.9</v>
      </c>
      <c r="Q2449">
        <v>1200</v>
      </c>
      <c r="R2449">
        <v>84</v>
      </c>
      <c r="S2449" t="s">
        <v>78</v>
      </c>
      <c r="T2449" t="s">
        <v>30</v>
      </c>
      <c r="U2449" t="s">
        <v>4158</v>
      </c>
      <c r="V2449" t="s">
        <v>36</v>
      </c>
      <c r="W2449" t="s">
        <v>82</v>
      </c>
      <c r="X2449">
        <v>4</v>
      </c>
    </row>
    <row r="2450" spans="2:24">
      <c r="B2450" t="s">
        <v>2608</v>
      </c>
      <c r="C2450" t="s">
        <v>160</v>
      </c>
      <c r="D2450" t="s">
        <v>55</v>
      </c>
      <c r="E2450" t="s">
        <v>3549</v>
      </c>
      <c r="F2450" t="s">
        <v>151</v>
      </c>
      <c r="G2450" t="s">
        <v>45</v>
      </c>
      <c r="H2450">
        <v>37</v>
      </c>
      <c r="I2450" t="s">
        <v>3550</v>
      </c>
      <c r="J2450" t="s">
        <v>30</v>
      </c>
      <c r="K2450" t="s">
        <v>42</v>
      </c>
      <c r="L2450" t="s">
        <v>39</v>
      </c>
      <c r="M2450" t="s">
        <v>107</v>
      </c>
      <c r="N2450" t="s">
        <v>33</v>
      </c>
      <c r="O2450" t="s">
        <v>35</v>
      </c>
      <c r="P2450">
        <v>2.9</v>
      </c>
      <c r="Q2450">
        <v>1200</v>
      </c>
      <c r="R2450">
        <v>84</v>
      </c>
      <c r="S2450" t="s">
        <v>78</v>
      </c>
      <c r="T2450" t="s">
        <v>30</v>
      </c>
      <c r="U2450" t="s">
        <v>4159</v>
      </c>
      <c r="V2450" t="s">
        <v>36</v>
      </c>
      <c r="W2450" t="s">
        <v>82</v>
      </c>
      <c r="X2450">
        <v>4</v>
      </c>
    </row>
    <row r="2451" spans="2:24">
      <c r="B2451" t="s">
        <v>2609</v>
      </c>
      <c r="C2451" t="s">
        <v>160</v>
      </c>
      <c r="D2451" t="s">
        <v>55</v>
      </c>
      <c r="E2451" t="s">
        <v>3549</v>
      </c>
      <c r="F2451" t="s">
        <v>151</v>
      </c>
      <c r="G2451" t="s">
        <v>45</v>
      </c>
      <c r="H2451">
        <v>39</v>
      </c>
      <c r="I2451" t="s">
        <v>3550</v>
      </c>
      <c r="J2451" t="s">
        <v>63</v>
      </c>
      <c r="K2451" t="s">
        <v>42</v>
      </c>
      <c r="L2451" t="s">
        <v>39</v>
      </c>
      <c r="M2451" t="s">
        <v>107</v>
      </c>
      <c r="N2451" t="s">
        <v>33</v>
      </c>
      <c r="O2451" t="s">
        <v>35</v>
      </c>
      <c r="P2451">
        <v>2.9</v>
      </c>
      <c r="Q2451">
        <v>1200</v>
      </c>
      <c r="R2451">
        <v>87</v>
      </c>
      <c r="S2451" t="s">
        <v>78</v>
      </c>
      <c r="T2451" t="s">
        <v>30</v>
      </c>
      <c r="U2451" t="s">
        <v>4160</v>
      </c>
      <c r="V2451" t="s">
        <v>36</v>
      </c>
      <c r="W2451" t="s">
        <v>82</v>
      </c>
      <c r="X2451">
        <v>4</v>
      </c>
    </row>
    <row r="2452" spans="2:24">
      <c r="B2452" t="s">
        <v>2610</v>
      </c>
      <c r="C2452" t="s">
        <v>160</v>
      </c>
      <c r="D2452" t="s">
        <v>55</v>
      </c>
      <c r="E2452" t="s">
        <v>3549</v>
      </c>
      <c r="F2452" t="s">
        <v>151</v>
      </c>
      <c r="G2452" t="s">
        <v>45</v>
      </c>
      <c r="H2452">
        <v>39</v>
      </c>
      <c r="I2452" t="s">
        <v>3550</v>
      </c>
      <c r="J2452" t="s">
        <v>28</v>
      </c>
      <c r="K2452" t="s">
        <v>42</v>
      </c>
      <c r="L2452" t="s">
        <v>39</v>
      </c>
      <c r="M2452" t="s">
        <v>107</v>
      </c>
      <c r="N2452" t="s">
        <v>33</v>
      </c>
      <c r="O2452" t="s">
        <v>35</v>
      </c>
      <c r="P2452">
        <v>2.9</v>
      </c>
      <c r="Q2452">
        <v>1200</v>
      </c>
      <c r="R2452">
        <v>87</v>
      </c>
      <c r="S2452" t="s">
        <v>78</v>
      </c>
      <c r="T2452" t="s">
        <v>30</v>
      </c>
      <c r="U2452" t="s">
        <v>4161</v>
      </c>
      <c r="V2452" t="s">
        <v>36</v>
      </c>
      <c r="W2452" t="s">
        <v>82</v>
      </c>
      <c r="X2452">
        <v>4</v>
      </c>
    </row>
    <row r="2453" spans="2:24">
      <c r="B2453" t="s">
        <v>2611</v>
      </c>
      <c r="C2453" t="s">
        <v>160</v>
      </c>
      <c r="D2453" t="s">
        <v>55</v>
      </c>
      <c r="E2453" t="s">
        <v>3549</v>
      </c>
      <c r="F2453" t="s">
        <v>151</v>
      </c>
      <c r="G2453" t="s">
        <v>45</v>
      </c>
      <c r="H2453">
        <v>39</v>
      </c>
      <c r="I2453" t="s">
        <v>3550</v>
      </c>
      <c r="J2453" t="s">
        <v>79</v>
      </c>
      <c r="K2453" t="s">
        <v>42</v>
      </c>
      <c r="L2453" t="s">
        <v>39</v>
      </c>
      <c r="M2453" t="s">
        <v>107</v>
      </c>
      <c r="N2453" t="s">
        <v>33</v>
      </c>
      <c r="O2453" t="s">
        <v>35</v>
      </c>
      <c r="P2453">
        <v>2.9</v>
      </c>
      <c r="Q2453">
        <v>1200</v>
      </c>
      <c r="R2453">
        <v>87</v>
      </c>
      <c r="S2453" t="s">
        <v>78</v>
      </c>
      <c r="T2453" t="s">
        <v>30</v>
      </c>
      <c r="U2453" t="s">
        <v>4162</v>
      </c>
      <c r="V2453" t="s">
        <v>36</v>
      </c>
      <c r="W2453" t="s">
        <v>82</v>
      </c>
      <c r="X2453">
        <v>4</v>
      </c>
    </row>
    <row r="2454" spans="2:24">
      <c r="B2454" t="s">
        <v>2612</v>
      </c>
      <c r="C2454" t="s">
        <v>160</v>
      </c>
      <c r="D2454" t="s">
        <v>55</v>
      </c>
      <c r="E2454" t="s">
        <v>3549</v>
      </c>
      <c r="F2454" t="s">
        <v>151</v>
      </c>
      <c r="G2454" t="s">
        <v>45</v>
      </c>
      <c r="H2454">
        <v>39</v>
      </c>
      <c r="I2454" t="s">
        <v>3550</v>
      </c>
      <c r="J2454" t="s">
        <v>30</v>
      </c>
      <c r="K2454" t="s">
        <v>42</v>
      </c>
      <c r="L2454" t="s">
        <v>39</v>
      </c>
      <c r="M2454" t="s">
        <v>107</v>
      </c>
      <c r="N2454" t="s">
        <v>33</v>
      </c>
      <c r="O2454" t="s">
        <v>35</v>
      </c>
      <c r="P2454">
        <v>2.9</v>
      </c>
      <c r="Q2454">
        <v>1200</v>
      </c>
      <c r="R2454">
        <v>87</v>
      </c>
      <c r="S2454" t="s">
        <v>78</v>
      </c>
      <c r="T2454" t="s">
        <v>30</v>
      </c>
      <c r="U2454" t="s">
        <v>4163</v>
      </c>
      <c r="V2454" t="s">
        <v>36</v>
      </c>
      <c r="W2454" t="s">
        <v>82</v>
      </c>
      <c r="X2454">
        <v>4</v>
      </c>
    </row>
    <row r="2455" spans="2:24">
      <c r="B2455" t="s">
        <v>2613</v>
      </c>
      <c r="C2455" t="s">
        <v>160</v>
      </c>
      <c r="D2455" t="s">
        <v>41</v>
      </c>
      <c r="E2455" t="s">
        <v>3549</v>
      </c>
      <c r="F2455" t="s">
        <v>151</v>
      </c>
      <c r="G2455" t="s">
        <v>46</v>
      </c>
      <c r="H2455">
        <v>18</v>
      </c>
      <c r="I2455" t="s">
        <v>3550</v>
      </c>
      <c r="J2455" t="s">
        <v>63</v>
      </c>
      <c r="K2455" t="s">
        <v>43</v>
      </c>
      <c r="L2455" t="s">
        <v>39</v>
      </c>
      <c r="M2455" t="s">
        <v>107</v>
      </c>
      <c r="N2455" t="s">
        <v>80</v>
      </c>
      <c r="O2455" t="s">
        <v>3552</v>
      </c>
      <c r="P2455">
        <v>1.7</v>
      </c>
      <c r="Q2455">
        <v>600</v>
      </c>
      <c r="R2455">
        <v>78</v>
      </c>
      <c r="S2455" t="s">
        <v>78</v>
      </c>
      <c r="T2455" t="s">
        <v>30</v>
      </c>
      <c r="U2455" t="s">
        <v>4164</v>
      </c>
      <c r="V2455" t="s">
        <v>36</v>
      </c>
      <c r="W2455" t="s">
        <v>82</v>
      </c>
      <c r="X2455">
        <v>4</v>
      </c>
    </row>
    <row r="2456" spans="2:24">
      <c r="B2456" t="s">
        <v>2614</v>
      </c>
      <c r="C2456" t="s">
        <v>160</v>
      </c>
      <c r="D2456" t="s">
        <v>41</v>
      </c>
      <c r="E2456" t="s">
        <v>3549</v>
      </c>
      <c r="F2456" t="s">
        <v>151</v>
      </c>
      <c r="G2456" t="s">
        <v>46</v>
      </c>
      <c r="H2456">
        <v>18</v>
      </c>
      <c r="I2456" t="s">
        <v>3550</v>
      </c>
      <c r="J2456" t="s">
        <v>28</v>
      </c>
      <c r="K2456" t="s">
        <v>43</v>
      </c>
      <c r="L2456" t="s">
        <v>39</v>
      </c>
      <c r="M2456" t="s">
        <v>107</v>
      </c>
      <c r="N2456" t="s">
        <v>80</v>
      </c>
      <c r="O2456" t="s">
        <v>3552</v>
      </c>
      <c r="P2456">
        <v>1.7</v>
      </c>
      <c r="Q2456">
        <v>600</v>
      </c>
      <c r="R2456">
        <v>78</v>
      </c>
      <c r="S2456" t="s">
        <v>78</v>
      </c>
      <c r="T2456" t="s">
        <v>30</v>
      </c>
      <c r="U2456" t="s">
        <v>4165</v>
      </c>
      <c r="V2456" t="s">
        <v>36</v>
      </c>
      <c r="W2456" t="s">
        <v>82</v>
      </c>
      <c r="X2456">
        <v>4</v>
      </c>
    </row>
    <row r="2457" spans="2:24">
      <c r="B2457" t="s">
        <v>2615</v>
      </c>
      <c r="C2457" t="s">
        <v>160</v>
      </c>
      <c r="D2457" t="s">
        <v>41</v>
      </c>
      <c r="E2457" t="s">
        <v>3549</v>
      </c>
      <c r="F2457" t="s">
        <v>151</v>
      </c>
      <c r="G2457" t="s">
        <v>46</v>
      </c>
      <c r="H2457">
        <v>18</v>
      </c>
      <c r="I2457" t="s">
        <v>3550</v>
      </c>
      <c r="J2457" t="s">
        <v>79</v>
      </c>
      <c r="K2457" t="s">
        <v>43</v>
      </c>
      <c r="L2457" t="s">
        <v>39</v>
      </c>
      <c r="M2457" t="s">
        <v>107</v>
      </c>
      <c r="N2457" t="s">
        <v>80</v>
      </c>
      <c r="O2457" t="s">
        <v>3552</v>
      </c>
      <c r="P2457">
        <v>1.7</v>
      </c>
      <c r="Q2457">
        <v>600</v>
      </c>
      <c r="R2457">
        <v>78</v>
      </c>
      <c r="S2457" t="s">
        <v>78</v>
      </c>
      <c r="T2457" t="s">
        <v>30</v>
      </c>
      <c r="U2457" t="s">
        <v>4166</v>
      </c>
      <c r="V2457" t="s">
        <v>36</v>
      </c>
      <c r="W2457" t="s">
        <v>82</v>
      </c>
      <c r="X2457">
        <v>4</v>
      </c>
    </row>
    <row r="2458" spans="2:24">
      <c r="B2458" t="s">
        <v>2616</v>
      </c>
      <c r="C2458" t="s">
        <v>160</v>
      </c>
      <c r="D2458" t="s">
        <v>41</v>
      </c>
      <c r="E2458" t="s">
        <v>3549</v>
      </c>
      <c r="F2458" t="s">
        <v>151</v>
      </c>
      <c r="G2458" t="s">
        <v>46</v>
      </c>
      <c r="H2458">
        <v>18</v>
      </c>
      <c r="I2458" t="s">
        <v>3550</v>
      </c>
      <c r="J2458" t="s">
        <v>30</v>
      </c>
      <c r="K2458" t="s">
        <v>43</v>
      </c>
      <c r="L2458" t="s">
        <v>39</v>
      </c>
      <c r="M2458" t="s">
        <v>107</v>
      </c>
      <c r="N2458" t="s">
        <v>80</v>
      </c>
      <c r="O2458" t="s">
        <v>3552</v>
      </c>
      <c r="P2458">
        <v>1.7</v>
      </c>
      <c r="Q2458">
        <v>600</v>
      </c>
      <c r="R2458">
        <v>78</v>
      </c>
      <c r="S2458" t="s">
        <v>78</v>
      </c>
      <c r="T2458" t="s">
        <v>30</v>
      </c>
      <c r="U2458" t="s">
        <v>4167</v>
      </c>
      <c r="V2458" t="s">
        <v>36</v>
      </c>
      <c r="W2458" t="s">
        <v>82</v>
      </c>
      <c r="X2458">
        <v>4</v>
      </c>
    </row>
    <row r="2459" spans="2:24">
      <c r="B2459" t="s">
        <v>2617</v>
      </c>
      <c r="C2459" t="s">
        <v>160</v>
      </c>
      <c r="D2459" t="s">
        <v>55</v>
      </c>
      <c r="E2459" t="s">
        <v>3549</v>
      </c>
      <c r="F2459" t="s">
        <v>151</v>
      </c>
      <c r="G2459" t="s">
        <v>46</v>
      </c>
      <c r="H2459">
        <v>19</v>
      </c>
      <c r="I2459" t="s">
        <v>3550</v>
      </c>
      <c r="J2459" t="s">
        <v>63</v>
      </c>
      <c r="K2459" t="s">
        <v>42</v>
      </c>
      <c r="L2459" t="s">
        <v>39</v>
      </c>
      <c r="M2459" t="s">
        <v>107</v>
      </c>
      <c r="N2459" t="s">
        <v>80</v>
      </c>
      <c r="O2459" t="s">
        <v>20</v>
      </c>
      <c r="P2459">
        <v>0.8</v>
      </c>
      <c r="Q2459">
        <v>600</v>
      </c>
      <c r="R2459">
        <v>81</v>
      </c>
      <c r="S2459" t="s">
        <v>78</v>
      </c>
      <c r="T2459" t="s">
        <v>30</v>
      </c>
      <c r="U2459" t="s">
        <v>4168</v>
      </c>
      <c r="V2459" t="s">
        <v>36</v>
      </c>
      <c r="W2459" t="s">
        <v>82</v>
      </c>
      <c r="X2459">
        <v>4</v>
      </c>
    </row>
    <row r="2460" spans="2:24">
      <c r="B2460" t="s">
        <v>2618</v>
      </c>
      <c r="C2460" t="s">
        <v>160</v>
      </c>
      <c r="D2460" t="s">
        <v>55</v>
      </c>
      <c r="E2460" t="s">
        <v>3549</v>
      </c>
      <c r="F2460" t="s">
        <v>151</v>
      </c>
      <c r="G2460" t="s">
        <v>46</v>
      </c>
      <c r="H2460">
        <v>19</v>
      </c>
      <c r="I2460" t="s">
        <v>3550</v>
      </c>
      <c r="J2460" t="s">
        <v>28</v>
      </c>
      <c r="K2460" t="s">
        <v>42</v>
      </c>
      <c r="L2460" t="s">
        <v>39</v>
      </c>
      <c r="M2460" t="s">
        <v>107</v>
      </c>
      <c r="N2460" t="s">
        <v>80</v>
      </c>
      <c r="O2460" t="s">
        <v>20</v>
      </c>
      <c r="P2460">
        <v>0.8</v>
      </c>
      <c r="Q2460">
        <v>600</v>
      </c>
      <c r="R2460">
        <v>81</v>
      </c>
      <c r="S2460" t="s">
        <v>78</v>
      </c>
      <c r="T2460" t="s">
        <v>30</v>
      </c>
      <c r="U2460" t="s">
        <v>4169</v>
      </c>
      <c r="V2460" t="s">
        <v>36</v>
      </c>
      <c r="W2460" t="s">
        <v>82</v>
      </c>
      <c r="X2460">
        <v>4</v>
      </c>
    </row>
    <row r="2461" spans="2:24">
      <c r="B2461" t="s">
        <v>2619</v>
      </c>
      <c r="C2461" t="s">
        <v>160</v>
      </c>
      <c r="D2461" t="s">
        <v>55</v>
      </c>
      <c r="E2461" t="s">
        <v>3549</v>
      </c>
      <c r="F2461" t="s">
        <v>151</v>
      </c>
      <c r="G2461" t="s">
        <v>46</v>
      </c>
      <c r="H2461">
        <v>19</v>
      </c>
      <c r="I2461" t="s">
        <v>3550</v>
      </c>
      <c r="J2461" t="s">
        <v>79</v>
      </c>
      <c r="K2461" t="s">
        <v>42</v>
      </c>
      <c r="L2461" t="s">
        <v>39</v>
      </c>
      <c r="M2461" t="s">
        <v>107</v>
      </c>
      <c r="N2461" t="s">
        <v>80</v>
      </c>
      <c r="O2461" t="s">
        <v>20</v>
      </c>
      <c r="P2461">
        <v>0.8</v>
      </c>
      <c r="Q2461">
        <v>600</v>
      </c>
      <c r="R2461">
        <v>81</v>
      </c>
      <c r="S2461" t="s">
        <v>78</v>
      </c>
      <c r="T2461" t="s">
        <v>30</v>
      </c>
      <c r="U2461" t="s">
        <v>4170</v>
      </c>
      <c r="V2461" t="s">
        <v>36</v>
      </c>
      <c r="W2461" t="s">
        <v>82</v>
      </c>
      <c r="X2461">
        <v>4</v>
      </c>
    </row>
    <row r="2462" spans="2:24">
      <c r="B2462" t="s">
        <v>2620</v>
      </c>
      <c r="C2462" t="s">
        <v>160</v>
      </c>
      <c r="D2462" t="s">
        <v>55</v>
      </c>
      <c r="E2462" t="s">
        <v>3549</v>
      </c>
      <c r="F2462" t="s">
        <v>151</v>
      </c>
      <c r="G2462" t="s">
        <v>46</v>
      </c>
      <c r="H2462">
        <v>19</v>
      </c>
      <c r="I2462" t="s">
        <v>3550</v>
      </c>
      <c r="J2462" t="s">
        <v>30</v>
      </c>
      <c r="K2462" t="s">
        <v>42</v>
      </c>
      <c r="L2462" t="s">
        <v>39</v>
      </c>
      <c r="M2462" t="s">
        <v>107</v>
      </c>
      <c r="N2462" t="s">
        <v>80</v>
      </c>
      <c r="O2462" t="s">
        <v>20</v>
      </c>
      <c r="P2462">
        <v>0.8</v>
      </c>
      <c r="Q2462">
        <v>600</v>
      </c>
      <c r="R2462">
        <v>81</v>
      </c>
      <c r="S2462" t="s">
        <v>78</v>
      </c>
      <c r="T2462" t="s">
        <v>30</v>
      </c>
      <c r="U2462" t="s">
        <v>4171</v>
      </c>
      <c r="V2462" t="s">
        <v>36</v>
      </c>
      <c r="W2462" t="s">
        <v>82</v>
      </c>
      <c r="X2462">
        <v>4</v>
      </c>
    </row>
    <row r="2463" spans="2:24">
      <c r="B2463" t="s">
        <v>2621</v>
      </c>
      <c r="C2463" t="s">
        <v>160</v>
      </c>
      <c r="D2463" t="s">
        <v>41</v>
      </c>
      <c r="E2463" t="s">
        <v>3549</v>
      </c>
      <c r="F2463" t="s">
        <v>151</v>
      </c>
      <c r="G2463" t="s">
        <v>46</v>
      </c>
      <c r="H2463">
        <v>24</v>
      </c>
      <c r="I2463" t="s">
        <v>3550</v>
      </c>
      <c r="J2463" t="s">
        <v>63</v>
      </c>
      <c r="K2463" t="s">
        <v>43</v>
      </c>
      <c r="L2463" t="s">
        <v>39</v>
      </c>
      <c r="M2463" t="s">
        <v>107</v>
      </c>
      <c r="N2463" t="s">
        <v>80</v>
      </c>
      <c r="O2463" t="s">
        <v>3552</v>
      </c>
      <c r="P2463">
        <v>1.7</v>
      </c>
      <c r="Q2463">
        <v>800</v>
      </c>
      <c r="R2463">
        <v>78</v>
      </c>
      <c r="S2463" t="s">
        <v>78</v>
      </c>
      <c r="T2463" t="s">
        <v>30</v>
      </c>
      <c r="U2463" t="s">
        <v>4172</v>
      </c>
      <c r="V2463" t="s">
        <v>36</v>
      </c>
      <c r="W2463" t="s">
        <v>82</v>
      </c>
      <c r="X2463">
        <v>4</v>
      </c>
    </row>
    <row r="2464" spans="2:24">
      <c r="B2464" t="s">
        <v>2622</v>
      </c>
      <c r="C2464" t="s">
        <v>160</v>
      </c>
      <c r="D2464" t="s">
        <v>41</v>
      </c>
      <c r="E2464" t="s">
        <v>3549</v>
      </c>
      <c r="F2464" t="s">
        <v>151</v>
      </c>
      <c r="G2464" t="s">
        <v>46</v>
      </c>
      <c r="H2464">
        <v>24</v>
      </c>
      <c r="I2464" t="s">
        <v>3550</v>
      </c>
      <c r="J2464" t="s">
        <v>28</v>
      </c>
      <c r="K2464" t="s">
        <v>43</v>
      </c>
      <c r="L2464" t="s">
        <v>39</v>
      </c>
      <c r="M2464" t="s">
        <v>107</v>
      </c>
      <c r="N2464" t="s">
        <v>80</v>
      </c>
      <c r="O2464" t="s">
        <v>3552</v>
      </c>
      <c r="P2464">
        <v>1.7</v>
      </c>
      <c r="Q2464">
        <v>800</v>
      </c>
      <c r="R2464">
        <v>78</v>
      </c>
      <c r="S2464" t="s">
        <v>78</v>
      </c>
      <c r="T2464" t="s">
        <v>30</v>
      </c>
      <c r="U2464" t="s">
        <v>4173</v>
      </c>
      <c r="V2464" t="s">
        <v>36</v>
      </c>
      <c r="W2464" t="s">
        <v>82</v>
      </c>
      <c r="X2464">
        <v>4</v>
      </c>
    </row>
    <row r="2465" spans="2:24">
      <c r="B2465" t="s">
        <v>2623</v>
      </c>
      <c r="C2465" t="s">
        <v>160</v>
      </c>
      <c r="D2465" t="s">
        <v>41</v>
      </c>
      <c r="E2465" t="s">
        <v>3549</v>
      </c>
      <c r="F2465" t="s">
        <v>151</v>
      </c>
      <c r="G2465" t="s">
        <v>46</v>
      </c>
      <c r="H2465">
        <v>24</v>
      </c>
      <c r="I2465" t="s">
        <v>3550</v>
      </c>
      <c r="J2465" t="s">
        <v>79</v>
      </c>
      <c r="K2465" t="s">
        <v>43</v>
      </c>
      <c r="L2465" t="s">
        <v>39</v>
      </c>
      <c r="M2465" t="s">
        <v>107</v>
      </c>
      <c r="N2465" t="s">
        <v>80</v>
      </c>
      <c r="O2465" t="s">
        <v>3552</v>
      </c>
      <c r="P2465">
        <v>1.7</v>
      </c>
      <c r="Q2465">
        <v>800</v>
      </c>
      <c r="R2465">
        <v>78</v>
      </c>
      <c r="S2465" t="s">
        <v>78</v>
      </c>
      <c r="T2465" t="s">
        <v>30</v>
      </c>
      <c r="U2465" t="s">
        <v>4174</v>
      </c>
      <c r="V2465" t="s">
        <v>36</v>
      </c>
      <c r="W2465" t="s">
        <v>82</v>
      </c>
      <c r="X2465">
        <v>4</v>
      </c>
    </row>
    <row r="2466" spans="2:24">
      <c r="B2466" t="s">
        <v>2624</v>
      </c>
      <c r="C2466" t="s">
        <v>160</v>
      </c>
      <c r="D2466" t="s">
        <v>41</v>
      </c>
      <c r="E2466" t="s">
        <v>3549</v>
      </c>
      <c r="F2466" t="s">
        <v>151</v>
      </c>
      <c r="G2466" t="s">
        <v>46</v>
      </c>
      <c r="H2466">
        <v>24</v>
      </c>
      <c r="I2466" t="s">
        <v>3550</v>
      </c>
      <c r="J2466" t="s">
        <v>30</v>
      </c>
      <c r="K2466" t="s">
        <v>43</v>
      </c>
      <c r="L2466" t="s">
        <v>39</v>
      </c>
      <c r="M2466" t="s">
        <v>107</v>
      </c>
      <c r="N2466" t="s">
        <v>80</v>
      </c>
      <c r="O2466" t="s">
        <v>3552</v>
      </c>
      <c r="P2466">
        <v>1.7</v>
      </c>
      <c r="Q2466">
        <v>800</v>
      </c>
      <c r="R2466">
        <v>78</v>
      </c>
      <c r="S2466" t="s">
        <v>78</v>
      </c>
      <c r="T2466" t="s">
        <v>30</v>
      </c>
      <c r="U2466" t="s">
        <v>4175</v>
      </c>
      <c r="V2466" t="s">
        <v>36</v>
      </c>
      <c r="W2466" t="s">
        <v>82</v>
      </c>
      <c r="X2466">
        <v>4</v>
      </c>
    </row>
    <row r="2467" spans="2:24">
      <c r="B2467" t="s">
        <v>2625</v>
      </c>
      <c r="C2467" t="s">
        <v>160</v>
      </c>
      <c r="D2467" t="s">
        <v>55</v>
      </c>
      <c r="E2467" t="s">
        <v>3549</v>
      </c>
      <c r="F2467" t="s">
        <v>151</v>
      </c>
      <c r="G2467" t="s">
        <v>46</v>
      </c>
      <c r="H2467">
        <v>25</v>
      </c>
      <c r="I2467" t="s">
        <v>3550</v>
      </c>
      <c r="J2467" t="s">
        <v>63</v>
      </c>
      <c r="K2467" t="s">
        <v>42</v>
      </c>
      <c r="L2467" t="s">
        <v>39</v>
      </c>
      <c r="M2467" t="s">
        <v>107</v>
      </c>
      <c r="N2467" t="s">
        <v>80</v>
      </c>
      <c r="O2467" t="s">
        <v>20</v>
      </c>
      <c r="P2467">
        <v>1.7</v>
      </c>
      <c r="Q2467">
        <v>800</v>
      </c>
      <c r="R2467">
        <v>81</v>
      </c>
      <c r="S2467" t="s">
        <v>78</v>
      </c>
      <c r="T2467" t="s">
        <v>30</v>
      </c>
      <c r="U2467" t="s">
        <v>4176</v>
      </c>
      <c r="V2467" t="s">
        <v>36</v>
      </c>
      <c r="W2467" t="s">
        <v>82</v>
      </c>
      <c r="X2467">
        <v>4</v>
      </c>
    </row>
    <row r="2468" spans="2:24">
      <c r="B2468" t="s">
        <v>2626</v>
      </c>
      <c r="C2468" t="s">
        <v>160</v>
      </c>
      <c r="D2468" t="s">
        <v>55</v>
      </c>
      <c r="E2468" t="s">
        <v>3549</v>
      </c>
      <c r="F2468" t="s">
        <v>151</v>
      </c>
      <c r="G2468" t="s">
        <v>46</v>
      </c>
      <c r="H2468">
        <v>25</v>
      </c>
      <c r="I2468" t="s">
        <v>3550</v>
      </c>
      <c r="J2468" t="s">
        <v>28</v>
      </c>
      <c r="K2468" t="s">
        <v>42</v>
      </c>
      <c r="L2468" t="s">
        <v>39</v>
      </c>
      <c r="M2468" t="s">
        <v>107</v>
      </c>
      <c r="N2468" t="s">
        <v>80</v>
      </c>
      <c r="O2468" t="s">
        <v>20</v>
      </c>
      <c r="P2468">
        <v>1.7</v>
      </c>
      <c r="Q2468">
        <v>800</v>
      </c>
      <c r="R2468">
        <v>81</v>
      </c>
      <c r="S2468" t="s">
        <v>78</v>
      </c>
      <c r="T2468" t="s">
        <v>30</v>
      </c>
      <c r="U2468" t="s">
        <v>4177</v>
      </c>
      <c r="V2468" t="s">
        <v>36</v>
      </c>
      <c r="W2468" t="s">
        <v>82</v>
      </c>
      <c r="X2468">
        <v>4</v>
      </c>
    </row>
    <row r="2469" spans="2:24">
      <c r="B2469" t="s">
        <v>2627</v>
      </c>
      <c r="C2469" t="s">
        <v>160</v>
      </c>
      <c r="D2469" t="s">
        <v>55</v>
      </c>
      <c r="E2469" t="s">
        <v>3549</v>
      </c>
      <c r="F2469" t="s">
        <v>151</v>
      </c>
      <c r="G2469" t="s">
        <v>46</v>
      </c>
      <c r="H2469">
        <v>25</v>
      </c>
      <c r="I2469" t="s">
        <v>3550</v>
      </c>
      <c r="J2469" t="s">
        <v>79</v>
      </c>
      <c r="K2469" t="s">
        <v>42</v>
      </c>
      <c r="L2469" t="s">
        <v>39</v>
      </c>
      <c r="M2469" t="s">
        <v>107</v>
      </c>
      <c r="N2469" t="s">
        <v>80</v>
      </c>
      <c r="O2469" t="s">
        <v>20</v>
      </c>
      <c r="P2469">
        <v>1.7</v>
      </c>
      <c r="Q2469">
        <v>800</v>
      </c>
      <c r="R2469">
        <v>81</v>
      </c>
      <c r="S2469" t="s">
        <v>78</v>
      </c>
      <c r="T2469" t="s">
        <v>30</v>
      </c>
      <c r="U2469" t="s">
        <v>4178</v>
      </c>
      <c r="V2469" t="s">
        <v>36</v>
      </c>
      <c r="W2469" t="s">
        <v>82</v>
      </c>
      <c r="X2469">
        <v>4</v>
      </c>
    </row>
    <row r="2470" spans="2:24">
      <c r="B2470" t="s">
        <v>2628</v>
      </c>
      <c r="C2470" t="s">
        <v>160</v>
      </c>
      <c r="D2470" t="s">
        <v>55</v>
      </c>
      <c r="E2470" t="s">
        <v>3549</v>
      </c>
      <c r="F2470" t="s">
        <v>151</v>
      </c>
      <c r="G2470" t="s">
        <v>46</v>
      </c>
      <c r="H2470">
        <v>25</v>
      </c>
      <c r="I2470" t="s">
        <v>3550</v>
      </c>
      <c r="J2470" t="s">
        <v>30</v>
      </c>
      <c r="K2470" t="s">
        <v>42</v>
      </c>
      <c r="L2470" t="s">
        <v>39</v>
      </c>
      <c r="M2470" t="s">
        <v>107</v>
      </c>
      <c r="N2470" t="s">
        <v>80</v>
      </c>
      <c r="O2470" t="s">
        <v>20</v>
      </c>
      <c r="P2470">
        <v>1.7</v>
      </c>
      <c r="Q2470">
        <v>800</v>
      </c>
      <c r="R2470">
        <v>81</v>
      </c>
      <c r="S2470" t="s">
        <v>78</v>
      </c>
      <c r="T2470" t="s">
        <v>30</v>
      </c>
      <c r="U2470" t="s">
        <v>4179</v>
      </c>
      <c r="V2470" t="s">
        <v>36</v>
      </c>
      <c r="W2470" t="s">
        <v>82</v>
      </c>
      <c r="X2470">
        <v>4</v>
      </c>
    </row>
    <row r="2471" spans="2:24">
      <c r="B2471" t="s">
        <v>2629</v>
      </c>
      <c r="C2471" t="s">
        <v>160</v>
      </c>
      <c r="D2471" t="s">
        <v>41</v>
      </c>
      <c r="E2471" t="s">
        <v>3549</v>
      </c>
      <c r="F2471" t="s">
        <v>151</v>
      </c>
      <c r="G2471" t="s">
        <v>46</v>
      </c>
      <c r="H2471">
        <v>30</v>
      </c>
      <c r="I2471" t="s">
        <v>3550</v>
      </c>
      <c r="J2471" t="s">
        <v>63</v>
      </c>
      <c r="K2471" t="s">
        <v>43</v>
      </c>
      <c r="L2471" t="s">
        <v>39</v>
      </c>
      <c r="M2471" t="s">
        <v>107</v>
      </c>
      <c r="N2471" t="s">
        <v>80</v>
      </c>
      <c r="O2471" t="s">
        <v>20</v>
      </c>
      <c r="P2471">
        <v>2</v>
      </c>
      <c r="Q2471">
        <v>1000</v>
      </c>
      <c r="R2471">
        <v>81</v>
      </c>
      <c r="S2471" t="s">
        <v>78</v>
      </c>
      <c r="T2471" t="s">
        <v>30</v>
      </c>
      <c r="U2471" t="s">
        <v>4180</v>
      </c>
      <c r="V2471" t="s">
        <v>36</v>
      </c>
      <c r="W2471" t="s">
        <v>82</v>
      </c>
      <c r="X2471">
        <v>4</v>
      </c>
    </row>
    <row r="2472" spans="2:24">
      <c r="B2472" t="s">
        <v>2630</v>
      </c>
      <c r="C2472" t="s">
        <v>160</v>
      </c>
      <c r="D2472" t="s">
        <v>41</v>
      </c>
      <c r="E2472" t="s">
        <v>3549</v>
      </c>
      <c r="F2472" t="s">
        <v>151</v>
      </c>
      <c r="G2472" t="s">
        <v>46</v>
      </c>
      <c r="H2472">
        <v>30</v>
      </c>
      <c r="I2472" t="s">
        <v>3550</v>
      </c>
      <c r="J2472" t="s">
        <v>28</v>
      </c>
      <c r="K2472" t="s">
        <v>43</v>
      </c>
      <c r="L2472" t="s">
        <v>39</v>
      </c>
      <c r="M2472" t="s">
        <v>107</v>
      </c>
      <c r="N2472" t="s">
        <v>80</v>
      </c>
      <c r="O2472" t="s">
        <v>20</v>
      </c>
      <c r="P2472">
        <v>2</v>
      </c>
      <c r="Q2472">
        <v>1000</v>
      </c>
      <c r="R2472">
        <v>81</v>
      </c>
      <c r="S2472" t="s">
        <v>78</v>
      </c>
      <c r="T2472" t="s">
        <v>30</v>
      </c>
      <c r="U2472" t="s">
        <v>4181</v>
      </c>
      <c r="V2472" t="s">
        <v>36</v>
      </c>
      <c r="W2472" t="s">
        <v>82</v>
      </c>
      <c r="X2472">
        <v>4</v>
      </c>
    </row>
    <row r="2473" spans="2:24">
      <c r="B2473" t="s">
        <v>2631</v>
      </c>
      <c r="C2473" t="s">
        <v>160</v>
      </c>
      <c r="D2473" t="s">
        <v>41</v>
      </c>
      <c r="E2473" t="s">
        <v>3549</v>
      </c>
      <c r="F2473" t="s">
        <v>151</v>
      </c>
      <c r="G2473" t="s">
        <v>46</v>
      </c>
      <c r="H2473">
        <v>30</v>
      </c>
      <c r="I2473" t="s">
        <v>3550</v>
      </c>
      <c r="J2473" t="s">
        <v>79</v>
      </c>
      <c r="K2473" t="s">
        <v>43</v>
      </c>
      <c r="L2473" t="s">
        <v>39</v>
      </c>
      <c r="M2473" t="s">
        <v>107</v>
      </c>
      <c r="N2473" t="s">
        <v>80</v>
      </c>
      <c r="O2473" t="s">
        <v>20</v>
      </c>
      <c r="P2473">
        <v>2</v>
      </c>
      <c r="Q2473">
        <v>1000</v>
      </c>
      <c r="R2473">
        <v>81</v>
      </c>
      <c r="S2473" t="s">
        <v>78</v>
      </c>
      <c r="T2473" t="s">
        <v>30</v>
      </c>
      <c r="U2473" t="s">
        <v>4182</v>
      </c>
      <c r="V2473" t="s">
        <v>36</v>
      </c>
      <c r="W2473" t="s">
        <v>82</v>
      </c>
      <c r="X2473">
        <v>4</v>
      </c>
    </row>
    <row r="2474" spans="2:24">
      <c r="B2474" t="s">
        <v>2632</v>
      </c>
      <c r="C2474" t="s">
        <v>160</v>
      </c>
      <c r="D2474" t="s">
        <v>41</v>
      </c>
      <c r="E2474" t="s">
        <v>3549</v>
      </c>
      <c r="F2474" t="s">
        <v>151</v>
      </c>
      <c r="G2474" t="s">
        <v>46</v>
      </c>
      <c r="H2474">
        <v>30</v>
      </c>
      <c r="I2474" t="s">
        <v>3550</v>
      </c>
      <c r="J2474" t="s">
        <v>30</v>
      </c>
      <c r="K2474" t="s">
        <v>43</v>
      </c>
      <c r="L2474" t="s">
        <v>39</v>
      </c>
      <c r="M2474" t="s">
        <v>107</v>
      </c>
      <c r="N2474" t="s">
        <v>80</v>
      </c>
      <c r="O2474" t="s">
        <v>20</v>
      </c>
      <c r="P2474">
        <v>2</v>
      </c>
      <c r="Q2474">
        <v>1000</v>
      </c>
      <c r="R2474">
        <v>81</v>
      </c>
      <c r="S2474" t="s">
        <v>78</v>
      </c>
      <c r="T2474" t="s">
        <v>30</v>
      </c>
      <c r="U2474" t="s">
        <v>4183</v>
      </c>
      <c r="V2474" t="s">
        <v>36</v>
      </c>
      <c r="W2474" t="s">
        <v>82</v>
      </c>
      <c r="X2474">
        <v>4</v>
      </c>
    </row>
    <row r="2475" spans="2:24">
      <c r="B2475" t="s">
        <v>2633</v>
      </c>
      <c r="C2475" t="s">
        <v>160</v>
      </c>
      <c r="D2475" t="s">
        <v>55</v>
      </c>
      <c r="E2475" t="s">
        <v>3549</v>
      </c>
      <c r="F2475" t="s">
        <v>151</v>
      </c>
      <c r="G2475" t="s">
        <v>46</v>
      </c>
      <c r="H2475">
        <v>31</v>
      </c>
      <c r="I2475" t="s">
        <v>3550</v>
      </c>
      <c r="J2475" t="s">
        <v>63</v>
      </c>
      <c r="K2475" t="s">
        <v>42</v>
      </c>
      <c r="L2475" t="s">
        <v>39</v>
      </c>
      <c r="M2475" t="s">
        <v>107</v>
      </c>
      <c r="N2475" t="s">
        <v>80</v>
      </c>
      <c r="O2475" t="s">
        <v>20</v>
      </c>
      <c r="P2475">
        <v>2.2000000000000002</v>
      </c>
      <c r="Q2475">
        <v>1000</v>
      </c>
      <c r="R2475">
        <v>84</v>
      </c>
      <c r="S2475" t="s">
        <v>78</v>
      </c>
      <c r="T2475" t="s">
        <v>30</v>
      </c>
      <c r="U2475" t="s">
        <v>4184</v>
      </c>
      <c r="V2475" t="s">
        <v>36</v>
      </c>
      <c r="W2475" t="s">
        <v>82</v>
      </c>
      <c r="X2475">
        <v>4</v>
      </c>
    </row>
    <row r="2476" spans="2:24">
      <c r="B2476" t="s">
        <v>2634</v>
      </c>
      <c r="C2476" t="s">
        <v>160</v>
      </c>
      <c r="D2476" t="s">
        <v>55</v>
      </c>
      <c r="E2476" t="s">
        <v>3549</v>
      </c>
      <c r="F2476" t="s">
        <v>151</v>
      </c>
      <c r="G2476" t="s">
        <v>46</v>
      </c>
      <c r="H2476">
        <v>31</v>
      </c>
      <c r="I2476" t="s">
        <v>3550</v>
      </c>
      <c r="J2476" t="s">
        <v>28</v>
      </c>
      <c r="K2476" t="s">
        <v>42</v>
      </c>
      <c r="L2476" t="s">
        <v>39</v>
      </c>
      <c r="M2476" t="s">
        <v>107</v>
      </c>
      <c r="N2476" t="s">
        <v>80</v>
      </c>
      <c r="O2476" t="s">
        <v>20</v>
      </c>
      <c r="P2476">
        <v>2.2000000000000002</v>
      </c>
      <c r="Q2476">
        <v>1000</v>
      </c>
      <c r="R2476">
        <v>84</v>
      </c>
      <c r="S2476" t="s">
        <v>78</v>
      </c>
      <c r="T2476" t="s">
        <v>30</v>
      </c>
      <c r="U2476" t="s">
        <v>4185</v>
      </c>
      <c r="V2476" t="s">
        <v>36</v>
      </c>
      <c r="W2476" t="s">
        <v>82</v>
      </c>
      <c r="X2476">
        <v>4</v>
      </c>
    </row>
    <row r="2477" spans="2:24">
      <c r="B2477" t="s">
        <v>2635</v>
      </c>
      <c r="C2477" t="s">
        <v>160</v>
      </c>
      <c r="D2477" t="s">
        <v>55</v>
      </c>
      <c r="E2477" t="s">
        <v>3549</v>
      </c>
      <c r="F2477" t="s">
        <v>151</v>
      </c>
      <c r="G2477" t="s">
        <v>46</v>
      </c>
      <c r="H2477">
        <v>31</v>
      </c>
      <c r="I2477" t="s">
        <v>3550</v>
      </c>
      <c r="J2477" t="s">
        <v>79</v>
      </c>
      <c r="K2477" t="s">
        <v>42</v>
      </c>
      <c r="L2477" t="s">
        <v>39</v>
      </c>
      <c r="M2477" t="s">
        <v>107</v>
      </c>
      <c r="N2477" t="s">
        <v>80</v>
      </c>
      <c r="O2477" t="s">
        <v>20</v>
      </c>
      <c r="P2477">
        <v>2.2000000000000002</v>
      </c>
      <c r="Q2477">
        <v>1000</v>
      </c>
      <c r="R2477">
        <v>84</v>
      </c>
      <c r="S2477" t="s">
        <v>78</v>
      </c>
      <c r="T2477" t="s">
        <v>30</v>
      </c>
      <c r="U2477" t="s">
        <v>4186</v>
      </c>
      <c r="V2477" t="s">
        <v>36</v>
      </c>
      <c r="W2477" t="s">
        <v>82</v>
      </c>
      <c r="X2477">
        <v>4</v>
      </c>
    </row>
    <row r="2478" spans="2:24">
      <c r="B2478" t="s">
        <v>2636</v>
      </c>
      <c r="C2478" t="s">
        <v>160</v>
      </c>
      <c r="D2478" t="s">
        <v>55</v>
      </c>
      <c r="E2478" t="s">
        <v>3549</v>
      </c>
      <c r="F2478" t="s">
        <v>151</v>
      </c>
      <c r="G2478" t="s">
        <v>46</v>
      </c>
      <c r="H2478">
        <v>31</v>
      </c>
      <c r="I2478" t="s">
        <v>3550</v>
      </c>
      <c r="J2478" t="s">
        <v>30</v>
      </c>
      <c r="K2478" t="s">
        <v>42</v>
      </c>
      <c r="L2478" t="s">
        <v>39</v>
      </c>
      <c r="M2478" t="s">
        <v>107</v>
      </c>
      <c r="N2478" t="s">
        <v>80</v>
      </c>
      <c r="O2478" t="s">
        <v>20</v>
      </c>
      <c r="P2478">
        <v>2.2000000000000002</v>
      </c>
      <c r="Q2478">
        <v>1000</v>
      </c>
      <c r="R2478">
        <v>84</v>
      </c>
      <c r="S2478" t="s">
        <v>78</v>
      </c>
      <c r="T2478" t="s">
        <v>30</v>
      </c>
      <c r="U2478" t="s">
        <v>4187</v>
      </c>
      <c r="V2478" t="s">
        <v>36</v>
      </c>
      <c r="W2478" t="s">
        <v>82</v>
      </c>
      <c r="X2478">
        <v>4</v>
      </c>
    </row>
    <row r="2479" spans="2:24">
      <c r="B2479" t="s">
        <v>2637</v>
      </c>
      <c r="C2479" t="s">
        <v>160</v>
      </c>
      <c r="D2479" t="s">
        <v>41</v>
      </c>
      <c r="E2479" t="s">
        <v>3549</v>
      </c>
      <c r="F2479" t="s">
        <v>151</v>
      </c>
      <c r="G2479" t="s">
        <v>46</v>
      </c>
      <c r="H2479">
        <v>36</v>
      </c>
      <c r="I2479" t="s">
        <v>3550</v>
      </c>
      <c r="J2479" t="s">
        <v>63</v>
      </c>
      <c r="K2479" t="s">
        <v>43</v>
      </c>
      <c r="L2479" t="s">
        <v>39</v>
      </c>
      <c r="M2479" t="s">
        <v>107</v>
      </c>
      <c r="N2479" t="s">
        <v>80</v>
      </c>
      <c r="O2479" t="s">
        <v>20</v>
      </c>
      <c r="P2479">
        <v>2</v>
      </c>
      <c r="Q2479">
        <v>1200</v>
      </c>
      <c r="R2479">
        <v>81</v>
      </c>
      <c r="S2479" t="s">
        <v>78</v>
      </c>
      <c r="T2479" t="s">
        <v>30</v>
      </c>
      <c r="U2479" t="s">
        <v>4188</v>
      </c>
      <c r="V2479" t="s">
        <v>36</v>
      </c>
      <c r="W2479" t="s">
        <v>82</v>
      </c>
      <c r="X2479">
        <v>4</v>
      </c>
    </row>
    <row r="2480" spans="2:24">
      <c r="B2480" t="s">
        <v>2638</v>
      </c>
      <c r="C2480" t="s">
        <v>160</v>
      </c>
      <c r="D2480" t="s">
        <v>41</v>
      </c>
      <c r="E2480" t="s">
        <v>3549</v>
      </c>
      <c r="F2480" t="s">
        <v>151</v>
      </c>
      <c r="G2480" t="s">
        <v>46</v>
      </c>
      <c r="H2480">
        <v>36</v>
      </c>
      <c r="I2480" t="s">
        <v>3550</v>
      </c>
      <c r="J2480" t="s">
        <v>28</v>
      </c>
      <c r="K2480" t="s">
        <v>43</v>
      </c>
      <c r="L2480" t="s">
        <v>39</v>
      </c>
      <c r="M2480" t="s">
        <v>107</v>
      </c>
      <c r="N2480" t="s">
        <v>80</v>
      </c>
      <c r="O2480" t="s">
        <v>20</v>
      </c>
      <c r="P2480">
        <v>2</v>
      </c>
      <c r="Q2480">
        <v>1200</v>
      </c>
      <c r="R2480">
        <v>81</v>
      </c>
      <c r="S2480" t="s">
        <v>78</v>
      </c>
      <c r="T2480" t="s">
        <v>30</v>
      </c>
      <c r="U2480" t="s">
        <v>4189</v>
      </c>
      <c r="V2480" t="s">
        <v>36</v>
      </c>
      <c r="W2480" t="s">
        <v>82</v>
      </c>
      <c r="X2480">
        <v>4</v>
      </c>
    </row>
    <row r="2481" spans="2:24">
      <c r="B2481" t="s">
        <v>2639</v>
      </c>
      <c r="C2481" t="s">
        <v>160</v>
      </c>
      <c r="D2481" t="s">
        <v>41</v>
      </c>
      <c r="E2481" t="s">
        <v>3549</v>
      </c>
      <c r="F2481" t="s">
        <v>151</v>
      </c>
      <c r="G2481" t="s">
        <v>46</v>
      </c>
      <c r="H2481">
        <v>36</v>
      </c>
      <c r="I2481" t="s">
        <v>3550</v>
      </c>
      <c r="J2481" t="s">
        <v>79</v>
      </c>
      <c r="K2481" t="s">
        <v>43</v>
      </c>
      <c r="L2481" t="s">
        <v>39</v>
      </c>
      <c r="M2481" t="s">
        <v>107</v>
      </c>
      <c r="N2481" t="s">
        <v>80</v>
      </c>
      <c r="O2481" t="s">
        <v>20</v>
      </c>
      <c r="P2481">
        <v>2</v>
      </c>
      <c r="Q2481">
        <v>1200</v>
      </c>
      <c r="R2481">
        <v>81</v>
      </c>
      <c r="S2481" t="s">
        <v>78</v>
      </c>
      <c r="T2481" t="s">
        <v>30</v>
      </c>
      <c r="U2481" t="s">
        <v>4190</v>
      </c>
      <c r="V2481" t="s">
        <v>36</v>
      </c>
      <c r="W2481" t="s">
        <v>82</v>
      </c>
      <c r="X2481">
        <v>4</v>
      </c>
    </row>
    <row r="2482" spans="2:24">
      <c r="B2482" t="s">
        <v>2640</v>
      </c>
      <c r="C2482" t="s">
        <v>160</v>
      </c>
      <c r="D2482" t="s">
        <v>41</v>
      </c>
      <c r="E2482" t="s">
        <v>3549</v>
      </c>
      <c r="F2482" t="s">
        <v>151</v>
      </c>
      <c r="G2482" t="s">
        <v>46</v>
      </c>
      <c r="H2482">
        <v>36</v>
      </c>
      <c r="I2482" t="s">
        <v>3550</v>
      </c>
      <c r="J2482" t="s">
        <v>30</v>
      </c>
      <c r="K2482" t="s">
        <v>43</v>
      </c>
      <c r="L2482" t="s">
        <v>39</v>
      </c>
      <c r="M2482" t="s">
        <v>107</v>
      </c>
      <c r="N2482" t="s">
        <v>80</v>
      </c>
      <c r="O2482" t="s">
        <v>20</v>
      </c>
      <c r="P2482">
        <v>2</v>
      </c>
      <c r="Q2482">
        <v>1200</v>
      </c>
      <c r="R2482">
        <v>81</v>
      </c>
      <c r="S2482" t="s">
        <v>78</v>
      </c>
      <c r="T2482" t="s">
        <v>30</v>
      </c>
      <c r="U2482" t="s">
        <v>4191</v>
      </c>
      <c r="V2482" t="s">
        <v>36</v>
      </c>
      <c r="W2482" t="s">
        <v>82</v>
      </c>
      <c r="X2482">
        <v>4</v>
      </c>
    </row>
    <row r="2483" spans="2:24">
      <c r="B2483" t="s">
        <v>2641</v>
      </c>
      <c r="C2483" t="s">
        <v>160</v>
      </c>
      <c r="D2483" t="s">
        <v>55</v>
      </c>
      <c r="E2483" t="s">
        <v>3549</v>
      </c>
      <c r="F2483" t="s">
        <v>151</v>
      </c>
      <c r="G2483" t="s">
        <v>46</v>
      </c>
      <c r="H2483">
        <v>37</v>
      </c>
      <c r="I2483" t="s">
        <v>3550</v>
      </c>
      <c r="J2483" t="s">
        <v>63</v>
      </c>
      <c r="K2483" t="s">
        <v>42</v>
      </c>
      <c r="L2483" t="s">
        <v>39</v>
      </c>
      <c r="M2483" t="s">
        <v>107</v>
      </c>
      <c r="N2483" t="s">
        <v>80</v>
      </c>
      <c r="O2483" t="s">
        <v>35</v>
      </c>
      <c r="P2483">
        <v>2.9</v>
      </c>
      <c r="Q2483">
        <v>1200</v>
      </c>
      <c r="R2483">
        <v>84</v>
      </c>
      <c r="S2483" t="s">
        <v>78</v>
      </c>
      <c r="T2483" t="s">
        <v>30</v>
      </c>
      <c r="U2483" t="s">
        <v>4192</v>
      </c>
      <c r="V2483" t="s">
        <v>36</v>
      </c>
      <c r="W2483" t="s">
        <v>82</v>
      </c>
      <c r="X2483">
        <v>4</v>
      </c>
    </row>
    <row r="2484" spans="2:24">
      <c r="B2484" t="s">
        <v>2642</v>
      </c>
      <c r="C2484" t="s">
        <v>160</v>
      </c>
      <c r="D2484" t="s">
        <v>55</v>
      </c>
      <c r="E2484" t="s">
        <v>3549</v>
      </c>
      <c r="F2484" t="s">
        <v>151</v>
      </c>
      <c r="G2484" t="s">
        <v>46</v>
      </c>
      <c r="H2484">
        <v>37</v>
      </c>
      <c r="I2484" t="s">
        <v>3550</v>
      </c>
      <c r="J2484" t="s">
        <v>28</v>
      </c>
      <c r="K2484" t="s">
        <v>42</v>
      </c>
      <c r="L2484" t="s">
        <v>39</v>
      </c>
      <c r="M2484" t="s">
        <v>107</v>
      </c>
      <c r="N2484" t="s">
        <v>80</v>
      </c>
      <c r="O2484" t="s">
        <v>35</v>
      </c>
      <c r="P2484">
        <v>2.9</v>
      </c>
      <c r="Q2484">
        <v>1200</v>
      </c>
      <c r="R2484">
        <v>84</v>
      </c>
      <c r="S2484" t="s">
        <v>78</v>
      </c>
      <c r="T2484" t="s">
        <v>30</v>
      </c>
      <c r="U2484" t="s">
        <v>4193</v>
      </c>
      <c r="V2484" t="s">
        <v>36</v>
      </c>
      <c r="W2484" t="s">
        <v>82</v>
      </c>
      <c r="X2484">
        <v>4</v>
      </c>
    </row>
    <row r="2485" spans="2:24">
      <c r="B2485" t="s">
        <v>2643</v>
      </c>
      <c r="C2485" t="s">
        <v>160</v>
      </c>
      <c r="D2485" t="s">
        <v>55</v>
      </c>
      <c r="E2485" t="s">
        <v>3549</v>
      </c>
      <c r="F2485" t="s">
        <v>151</v>
      </c>
      <c r="G2485" t="s">
        <v>46</v>
      </c>
      <c r="H2485">
        <v>37</v>
      </c>
      <c r="I2485" t="s">
        <v>3550</v>
      </c>
      <c r="J2485" t="s">
        <v>79</v>
      </c>
      <c r="K2485" t="s">
        <v>42</v>
      </c>
      <c r="L2485" t="s">
        <v>39</v>
      </c>
      <c r="M2485" t="s">
        <v>107</v>
      </c>
      <c r="N2485" t="s">
        <v>80</v>
      </c>
      <c r="O2485" t="s">
        <v>35</v>
      </c>
      <c r="P2485">
        <v>2.9</v>
      </c>
      <c r="Q2485">
        <v>1200</v>
      </c>
      <c r="R2485">
        <v>84</v>
      </c>
      <c r="S2485" t="s">
        <v>78</v>
      </c>
      <c r="T2485" t="s">
        <v>30</v>
      </c>
      <c r="U2485" t="s">
        <v>4194</v>
      </c>
      <c r="V2485" t="s">
        <v>36</v>
      </c>
      <c r="W2485" t="s">
        <v>82</v>
      </c>
      <c r="X2485">
        <v>4</v>
      </c>
    </row>
    <row r="2486" spans="2:24">
      <c r="B2486" t="s">
        <v>2644</v>
      </c>
      <c r="C2486" t="s">
        <v>160</v>
      </c>
      <c r="D2486" t="s">
        <v>55</v>
      </c>
      <c r="E2486" t="s">
        <v>3549</v>
      </c>
      <c r="F2486" t="s">
        <v>151</v>
      </c>
      <c r="G2486" t="s">
        <v>46</v>
      </c>
      <c r="H2486">
        <v>37</v>
      </c>
      <c r="I2486" t="s">
        <v>3550</v>
      </c>
      <c r="J2486" t="s">
        <v>30</v>
      </c>
      <c r="K2486" t="s">
        <v>42</v>
      </c>
      <c r="L2486" t="s">
        <v>39</v>
      </c>
      <c r="M2486" t="s">
        <v>107</v>
      </c>
      <c r="N2486" t="s">
        <v>80</v>
      </c>
      <c r="O2486" t="s">
        <v>35</v>
      </c>
      <c r="P2486">
        <v>2.9</v>
      </c>
      <c r="Q2486">
        <v>1200</v>
      </c>
      <c r="R2486">
        <v>84</v>
      </c>
      <c r="S2486" t="s">
        <v>78</v>
      </c>
      <c r="T2486" t="s">
        <v>30</v>
      </c>
      <c r="U2486" t="s">
        <v>4195</v>
      </c>
      <c r="V2486" t="s">
        <v>36</v>
      </c>
      <c r="W2486" t="s">
        <v>82</v>
      </c>
      <c r="X2486">
        <v>4</v>
      </c>
    </row>
    <row r="2487" spans="2:24">
      <c r="B2487" t="s">
        <v>2645</v>
      </c>
      <c r="C2487" t="s">
        <v>160</v>
      </c>
      <c r="D2487" t="s">
        <v>55</v>
      </c>
      <c r="E2487" t="s">
        <v>3549</v>
      </c>
      <c r="F2487" t="s">
        <v>151</v>
      </c>
      <c r="G2487" t="s">
        <v>46</v>
      </c>
      <c r="H2487">
        <v>39</v>
      </c>
      <c r="I2487" t="s">
        <v>3550</v>
      </c>
      <c r="J2487" t="s">
        <v>63</v>
      </c>
      <c r="K2487" t="s">
        <v>42</v>
      </c>
      <c r="L2487" t="s">
        <v>39</v>
      </c>
      <c r="M2487" t="s">
        <v>107</v>
      </c>
      <c r="N2487" t="s">
        <v>80</v>
      </c>
      <c r="O2487" t="s">
        <v>35</v>
      </c>
      <c r="P2487">
        <v>2.9</v>
      </c>
      <c r="Q2487">
        <v>1200</v>
      </c>
      <c r="R2487">
        <v>87</v>
      </c>
      <c r="S2487" t="s">
        <v>78</v>
      </c>
      <c r="T2487" t="s">
        <v>30</v>
      </c>
      <c r="U2487" t="s">
        <v>4196</v>
      </c>
      <c r="V2487" t="s">
        <v>36</v>
      </c>
      <c r="W2487" t="s">
        <v>82</v>
      </c>
      <c r="X2487">
        <v>4</v>
      </c>
    </row>
    <row r="2488" spans="2:24">
      <c r="B2488" t="s">
        <v>2646</v>
      </c>
      <c r="C2488" t="s">
        <v>160</v>
      </c>
      <c r="D2488" t="s">
        <v>55</v>
      </c>
      <c r="E2488" t="s">
        <v>3549</v>
      </c>
      <c r="F2488" t="s">
        <v>151</v>
      </c>
      <c r="G2488" t="s">
        <v>46</v>
      </c>
      <c r="H2488">
        <v>39</v>
      </c>
      <c r="I2488" t="s">
        <v>3550</v>
      </c>
      <c r="J2488" t="s">
        <v>28</v>
      </c>
      <c r="K2488" t="s">
        <v>42</v>
      </c>
      <c r="L2488" t="s">
        <v>39</v>
      </c>
      <c r="M2488" t="s">
        <v>107</v>
      </c>
      <c r="N2488" t="s">
        <v>80</v>
      </c>
      <c r="O2488" t="s">
        <v>35</v>
      </c>
      <c r="P2488">
        <v>2.9</v>
      </c>
      <c r="Q2488">
        <v>1200</v>
      </c>
      <c r="R2488">
        <v>87</v>
      </c>
      <c r="S2488" t="s">
        <v>78</v>
      </c>
      <c r="T2488" t="s">
        <v>30</v>
      </c>
      <c r="U2488" t="s">
        <v>4197</v>
      </c>
      <c r="V2488" t="s">
        <v>36</v>
      </c>
      <c r="W2488" t="s">
        <v>82</v>
      </c>
      <c r="X2488">
        <v>4</v>
      </c>
    </row>
    <row r="2489" spans="2:24">
      <c r="B2489" t="s">
        <v>2647</v>
      </c>
      <c r="C2489" t="s">
        <v>160</v>
      </c>
      <c r="D2489" t="s">
        <v>55</v>
      </c>
      <c r="E2489" t="s">
        <v>3549</v>
      </c>
      <c r="F2489" t="s">
        <v>151</v>
      </c>
      <c r="G2489" t="s">
        <v>46</v>
      </c>
      <c r="H2489">
        <v>39</v>
      </c>
      <c r="I2489" t="s">
        <v>3550</v>
      </c>
      <c r="J2489" t="s">
        <v>79</v>
      </c>
      <c r="K2489" t="s">
        <v>42</v>
      </c>
      <c r="L2489" t="s">
        <v>39</v>
      </c>
      <c r="M2489" t="s">
        <v>107</v>
      </c>
      <c r="N2489" t="s">
        <v>80</v>
      </c>
      <c r="O2489" t="s">
        <v>35</v>
      </c>
      <c r="P2489">
        <v>2.9</v>
      </c>
      <c r="Q2489">
        <v>1200</v>
      </c>
      <c r="R2489">
        <v>87</v>
      </c>
      <c r="S2489" t="s">
        <v>78</v>
      </c>
      <c r="T2489" t="s">
        <v>30</v>
      </c>
      <c r="U2489" t="s">
        <v>4198</v>
      </c>
      <c r="V2489" t="s">
        <v>36</v>
      </c>
      <c r="W2489" t="s">
        <v>82</v>
      </c>
      <c r="X2489">
        <v>4</v>
      </c>
    </row>
    <row r="2490" spans="2:24">
      <c r="B2490" t="s">
        <v>2648</v>
      </c>
      <c r="C2490" t="s">
        <v>160</v>
      </c>
      <c r="D2490" t="s">
        <v>55</v>
      </c>
      <c r="E2490" t="s">
        <v>3549</v>
      </c>
      <c r="F2490" t="s">
        <v>151</v>
      </c>
      <c r="G2490" t="s">
        <v>46</v>
      </c>
      <c r="H2490">
        <v>39</v>
      </c>
      <c r="I2490" t="s">
        <v>3550</v>
      </c>
      <c r="J2490" t="s">
        <v>30</v>
      </c>
      <c r="K2490" t="s">
        <v>42</v>
      </c>
      <c r="L2490" t="s">
        <v>39</v>
      </c>
      <c r="M2490" t="s">
        <v>107</v>
      </c>
      <c r="N2490" t="s">
        <v>80</v>
      </c>
      <c r="O2490" t="s">
        <v>35</v>
      </c>
      <c r="P2490">
        <v>2.9</v>
      </c>
      <c r="Q2490">
        <v>1200</v>
      </c>
      <c r="R2490">
        <v>87</v>
      </c>
      <c r="S2490" t="s">
        <v>78</v>
      </c>
      <c r="T2490" t="s">
        <v>30</v>
      </c>
      <c r="U2490" t="s">
        <v>4199</v>
      </c>
      <c r="V2490" t="s">
        <v>36</v>
      </c>
      <c r="W2490" t="s">
        <v>82</v>
      </c>
      <c r="X2490">
        <v>4</v>
      </c>
    </row>
    <row r="2491" spans="2:24">
      <c r="B2491" t="s">
        <v>2649</v>
      </c>
      <c r="C2491" t="s">
        <v>160</v>
      </c>
      <c r="D2491" t="s">
        <v>41</v>
      </c>
      <c r="E2491" t="s">
        <v>3549</v>
      </c>
      <c r="F2491" t="s">
        <v>151</v>
      </c>
      <c r="G2491" t="s">
        <v>47</v>
      </c>
      <c r="H2491">
        <v>18</v>
      </c>
      <c r="I2491" t="s">
        <v>3550</v>
      </c>
      <c r="J2491" t="s">
        <v>63</v>
      </c>
      <c r="K2491" t="s">
        <v>43</v>
      </c>
      <c r="L2491" t="s">
        <v>39</v>
      </c>
      <c r="M2491" t="s">
        <v>107</v>
      </c>
      <c r="N2491" t="s">
        <v>81</v>
      </c>
      <c r="O2491" t="s">
        <v>3552</v>
      </c>
      <c r="P2491">
        <v>1.7</v>
      </c>
      <c r="Q2491">
        <v>600</v>
      </c>
      <c r="R2491">
        <v>78</v>
      </c>
      <c r="S2491" t="s">
        <v>78</v>
      </c>
      <c r="T2491" t="s">
        <v>30</v>
      </c>
      <c r="U2491" t="s">
        <v>4200</v>
      </c>
      <c r="V2491" t="s">
        <v>36</v>
      </c>
      <c r="W2491" t="s">
        <v>82</v>
      </c>
      <c r="X2491">
        <v>4</v>
      </c>
    </row>
    <row r="2492" spans="2:24">
      <c r="B2492" t="s">
        <v>2650</v>
      </c>
      <c r="C2492" t="s">
        <v>160</v>
      </c>
      <c r="D2492" t="s">
        <v>41</v>
      </c>
      <c r="E2492" t="s">
        <v>3549</v>
      </c>
      <c r="F2492" t="s">
        <v>151</v>
      </c>
      <c r="G2492" t="s">
        <v>47</v>
      </c>
      <c r="H2492">
        <v>18</v>
      </c>
      <c r="I2492" t="s">
        <v>3550</v>
      </c>
      <c r="J2492" t="s">
        <v>28</v>
      </c>
      <c r="K2492" t="s">
        <v>43</v>
      </c>
      <c r="L2492" t="s">
        <v>39</v>
      </c>
      <c r="M2492" t="s">
        <v>107</v>
      </c>
      <c r="N2492" t="s">
        <v>81</v>
      </c>
      <c r="O2492" t="s">
        <v>3552</v>
      </c>
      <c r="P2492">
        <v>1.7</v>
      </c>
      <c r="Q2492">
        <v>600</v>
      </c>
      <c r="R2492">
        <v>78</v>
      </c>
      <c r="S2492" t="s">
        <v>78</v>
      </c>
      <c r="T2492" t="s">
        <v>30</v>
      </c>
      <c r="U2492" t="s">
        <v>4201</v>
      </c>
      <c r="V2492" t="s">
        <v>36</v>
      </c>
      <c r="W2492" t="s">
        <v>82</v>
      </c>
      <c r="X2492">
        <v>4</v>
      </c>
    </row>
    <row r="2493" spans="2:24">
      <c r="B2493" t="s">
        <v>2651</v>
      </c>
      <c r="C2493" t="s">
        <v>160</v>
      </c>
      <c r="D2493" t="s">
        <v>41</v>
      </c>
      <c r="E2493" t="s">
        <v>3549</v>
      </c>
      <c r="F2493" t="s">
        <v>151</v>
      </c>
      <c r="G2493" t="s">
        <v>47</v>
      </c>
      <c r="H2493">
        <v>18</v>
      </c>
      <c r="I2493" t="s">
        <v>3550</v>
      </c>
      <c r="J2493" t="s">
        <v>79</v>
      </c>
      <c r="K2493" t="s">
        <v>43</v>
      </c>
      <c r="L2493" t="s">
        <v>39</v>
      </c>
      <c r="M2493" t="s">
        <v>107</v>
      </c>
      <c r="N2493" t="s">
        <v>81</v>
      </c>
      <c r="O2493" t="s">
        <v>3552</v>
      </c>
      <c r="P2493">
        <v>1.7</v>
      </c>
      <c r="Q2493">
        <v>600</v>
      </c>
      <c r="R2493">
        <v>78</v>
      </c>
      <c r="S2493" t="s">
        <v>78</v>
      </c>
      <c r="T2493" t="s">
        <v>30</v>
      </c>
      <c r="U2493" t="s">
        <v>4202</v>
      </c>
      <c r="V2493" t="s">
        <v>36</v>
      </c>
      <c r="W2493" t="s">
        <v>82</v>
      </c>
      <c r="X2493">
        <v>4</v>
      </c>
    </row>
    <row r="2494" spans="2:24">
      <c r="B2494" t="s">
        <v>2652</v>
      </c>
      <c r="C2494" t="s">
        <v>160</v>
      </c>
      <c r="D2494" t="s">
        <v>41</v>
      </c>
      <c r="E2494" t="s">
        <v>3549</v>
      </c>
      <c r="F2494" t="s">
        <v>151</v>
      </c>
      <c r="G2494" t="s">
        <v>47</v>
      </c>
      <c r="H2494">
        <v>18</v>
      </c>
      <c r="I2494" t="s">
        <v>3550</v>
      </c>
      <c r="J2494" t="s">
        <v>30</v>
      </c>
      <c r="K2494" t="s">
        <v>43</v>
      </c>
      <c r="L2494" t="s">
        <v>39</v>
      </c>
      <c r="M2494" t="s">
        <v>107</v>
      </c>
      <c r="N2494" t="s">
        <v>81</v>
      </c>
      <c r="O2494" t="s">
        <v>3552</v>
      </c>
      <c r="P2494">
        <v>1.7</v>
      </c>
      <c r="Q2494">
        <v>600</v>
      </c>
      <c r="R2494">
        <v>78</v>
      </c>
      <c r="S2494" t="s">
        <v>78</v>
      </c>
      <c r="T2494" t="s">
        <v>30</v>
      </c>
      <c r="U2494" t="s">
        <v>4203</v>
      </c>
      <c r="V2494" t="s">
        <v>36</v>
      </c>
      <c r="W2494" t="s">
        <v>82</v>
      </c>
      <c r="X2494">
        <v>4</v>
      </c>
    </row>
    <row r="2495" spans="2:24">
      <c r="B2495" t="s">
        <v>2653</v>
      </c>
      <c r="C2495" t="s">
        <v>160</v>
      </c>
      <c r="D2495" t="s">
        <v>55</v>
      </c>
      <c r="E2495" t="s">
        <v>3549</v>
      </c>
      <c r="F2495" t="s">
        <v>151</v>
      </c>
      <c r="G2495" t="s">
        <v>47</v>
      </c>
      <c r="H2495">
        <v>19</v>
      </c>
      <c r="I2495" t="s">
        <v>3550</v>
      </c>
      <c r="J2495" t="s">
        <v>63</v>
      </c>
      <c r="K2495" t="s">
        <v>42</v>
      </c>
      <c r="L2495" t="s">
        <v>39</v>
      </c>
      <c r="M2495" t="s">
        <v>107</v>
      </c>
      <c r="N2495" t="s">
        <v>81</v>
      </c>
      <c r="O2495" t="s">
        <v>20</v>
      </c>
      <c r="P2495">
        <v>0.8</v>
      </c>
      <c r="Q2495">
        <v>600</v>
      </c>
      <c r="R2495">
        <v>81</v>
      </c>
      <c r="S2495" t="s">
        <v>78</v>
      </c>
      <c r="T2495" t="s">
        <v>30</v>
      </c>
      <c r="U2495" t="s">
        <v>4204</v>
      </c>
      <c r="V2495" t="s">
        <v>36</v>
      </c>
      <c r="W2495" t="s">
        <v>82</v>
      </c>
      <c r="X2495">
        <v>4</v>
      </c>
    </row>
    <row r="2496" spans="2:24">
      <c r="B2496" t="s">
        <v>2654</v>
      </c>
      <c r="C2496" t="s">
        <v>160</v>
      </c>
      <c r="D2496" t="s">
        <v>55</v>
      </c>
      <c r="E2496" t="s">
        <v>3549</v>
      </c>
      <c r="F2496" t="s">
        <v>151</v>
      </c>
      <c r="G2496" t="s">
        <v>47</v>
      </c>
      <c r="H2496">
        <v>19</v>
      </c>
      <c r="I2496" t="s">
        <v>3550</v>
      </c>
      <c r="J2496" t="s">
        <v>28</v>
      </c>
      <c r="K2496" t="s">
        <v>42</v>
      </c>
      <c r="L2496" t="s">
        <v>39</v>
      </c>
      <c r="M2496" t="s">
        <v>107</v>
      </c>
      <c r="N2496" t="s">
        <v>81</v>
      </c>
      <c r="O2496" t="s">
        <v>20</v>
      </c>
      <c r="P2496">
        <v>0.8</v>
      </c>
      <c r="Q2496">
        <v>600</v>
      </c>
      <c r="R2496">
        <v>81</v>
      </c>
      <c r="S2496" t="s">
        <v>78</v>
      </c>
      <c r="T2496" t="s">
        <v>30</v>
      </c>
      <c r="U2496" t="s">
        <v>4205</v>
      </c>
      <c r="V2496" t="s">
        <v>36</v>
      </c>
      <c r="W2496" t="s">
        <v>82</v>
      </c>
      <c r="X2496">
        <v>4</v>
      </c>
    </row>
    <row r="2497" spans="2:24">
      <c r="B2497" t="s">
        <v>2655</v>
      </c>
      <c r="C2497" t="s">
        <v>160</v>
      </c>
      <c r="D2497" t="s">
        <v>55</v>
      </c>
      <c r="E2497" t="s">
        <v>3549</v>
      </c>
      <c r="F2497" t="s">
        <v>151</v>
      </c>
      <c r="G2497" t="s">
        <v>47</v>
      </c>
      <c r="H2497">
        <v>19</v>
      </c>
      <c r="I2497" t="s">
        <v>3550</v>
      </c>
      <c r="J2497" t="s">
        <v>79</v>
      </c>
      <c r="K2497" t="s">
        <v>42</v>
      </c>
      <c r="L2497" t="s">
        <v>39</v>
      </c>
      <c r="M2497" t="s">
        <v>107</v>
      </c>
      <c r="N2497" t="s">
        <v>81</v>
      </c>
      <c r="O2497" t="s">
        <v>20</v>
      </c>
      <c r="P2497">
        <v>0.8</v>
      </c>
      <c r="Q2497">
        <v>600</v>
      </c>
      <c r="R2497">
        <v>81</v>
      </c>
      <c r="S2497" t="s">
        <v>78</v>
      </c>
      <c r="T2497" t="s">
        <v>30</v>
      </c>
      <c r="U2497" t="s">
        <v>4206</v>
      </c>
      <c r="V2497" t="s">
        <v>36</v>
      </c>
      <c r="W2497" t="s">
        <v>82</v>
      </c>
      <c r="X2497">
        <v>4</v>
      </c>
    </row>
    <row r="2498" spans="2:24">
      <c r="B2498" t="s">
        <v>2656</v>
      </c>
      <c r="C2498" t="s">
        <v>160</v>
      </c>
      <c r="D2498" t="s">
        <v>55</v>
      </c>
      <c r="E2498" t="s">
        <v>3549</v>
      </c>
      <c r="F2498" t="s">
        <v>151</v>
      </c>
      <c r="G2498" t="s">
        <v>47</v>
      </c>
      <c r="H2498">
        <v>19</v>
      </c>
      <c r="I2498" t="s">
        <v>3550</v>
      </c>
      <c r="J2498" t="s">
        <v>30</v>
      </c>
      <c r="K2498" t="s">
        <v>42</v>
      </c>
      <c r="L2498" t="s">
        <v>39</v>
      </c>
      <c r="M2498" t="s">
        <v>107</v>
      </c>
      <c r="N2498" t="s">
        <v>81</v>
      </c>
      <c r="O2498" t="s">
        <v>20</v>
      </c>
      <c r="P2498">
        <v>0.8</v>
      </c>
      <c r="Q2498">
        <v>600</v>
      </c>
      <c r="R2498">
        <v>81</v>
      </c>
      <c r="S2498" t="s">
        <v>78</v>
      </c>
      <c r="T2498" t="s">
        <v>30</v>
      </c>
      <c r="U2498" t="s">
        <v>4207</v>
      </c>
      <c r="V2498" t="s">
        <v>36</v>
      </c>
      <c r="W2498" t="s">
        <v>82</v>
      </c>
      <c r="X2498">
        <v>4</v>
      </c>
    </row>
    <row r="2499" spans="2:24">
      <c r="B2499" t="s">
        <v>2657</v>
      </c>
      <c r="C2499" t="s">
        <v>160</v>
      </c>
      <c r="D2499" t="s">
        <v>41</v>
      </c>
      <c r="E2499" t="s">
        <v>3549</v>
      </c>
      <c r="F2499" t="s">
        <v>151</v>
      </c>
      <c r="G2499" t="s">
        <v>47</v>
      </c>
      <c r="H2499">
        <v>24</v>
      </c>
      <c r="I2499" t="s">
        <v>3550</v>
      </c>
      <c r="J2499" t="s">
        <v>63</v>
      </c>
      <c r="K2499" t="s">
        <v>43</v>
      </c>
      <c r="L2499" t="s">
        <v>39</v>
      </c>
      <c r="M2499" t="s">
        <v>107</v>
      </c>
      <c r="N2499" t="s">
        <v>81</v>
      </c>
      <c r="O2499" t="s">
        <v>3552</v>
      </c>
      <c r="P2499">
        <v>1.7</v>
      </c>
      <c r="Q2499">
        <v>800</v>
      </c>
      <c r="R2499">
        <v>78</v>
      </c>
      <c r="S2499" t="s">
        <v>78</v>
      </c>
      <c r="T2499" t="s">
        <v>30</v>
      </c>
      <c r="U2499" t="s">
        <v>4208</v>
      </c>
      <c r="V2499" t="s">
        <v>36</v>
      </c>
      <c r="W2499" t="s">
        <v>82</v>
      </c>
      <c r="X2499">
        <v>4</v>
      </c>
    </row>
    <row r="2500" spans="2:24">
      <c r="B2500" t="s">
        <v>2658</v>
      </c>
      <c r="C2500" t="s">
        <v>160</v>
      </c>
      <c r="D2500" t="s">
        <v>41</v>
      </c>
      <c r="E2500" t="s">
        <v>3549</v>
      </c>
      <c r="F2500" t="s">
        <v>151</v>
      </c>
      <c r="G2500" t="s">
        <v>47</v>
      </c>
      <c r="H2500">
        <v>24</v>
      </c>
      <c r="I2500" t="s">
        <v>3550</v>
      </c>
      <c r="J2500" t="s">
        <v>28</v>
      </c>
      <c r="K2500" t="s">
        <v>43</v>
      </c>
      <c r="L2500" t="s">
        <v>39</v>
      </c>
      <c r="M2500" t="s">
        <v>107</v>
      </c>
      <c r="N2500" t="s">
        <v>81</v>
      </c>
      <c r="O2500" t="s">
        <v>3552</v>
      </c>
      <c r="P2500">
        <v>1.7</v>
      </c>
      <c r="Q2500">
        <v>800</v>
      </c>
      <c r="R2500">
        <v>78</v>
      </c>
      <c r="S2500" t="s">
        <v>78</v>
      </c>
      <c r="T2500" t="s">
        <v>30</v>
      </c>
      <c r="U2500" t="s">
        <v>4209</v>
      </c>
      <c r="V2500" t="s">
        <v>36</v>
      </c>
      <c r="W2500" t="s">
        <v>82</v>
      </c>
      <c r="X2500">
        <v>4</v>
      </c>
    </row>
    <row r="2501" spans="2:24">
      <c r="B2501" t="s">
        <v>2659</v>
      </c>
      <c r="C2501" t="s">
        <v>160</v>
      </c>
      <c r="D2501" t="s">
        <v>41</v>
      </c>
      <c r="E2501" t="s">
        <v>3549</v>
      </c>
      <c r="F2501" t="s">
        <v>151</v>
      </c>
      <c r="G2501" t="s">
        <v>47</v>
      </c>
      <c r="H2501">
        <v>24</v>
      </c>
      <c r="I2501" t="s">
        <v>3550</v>
      </c>
      <c r="J2501" t="s">
        <v>79</v>
      </c>
      <c r="K2501" t="s">
        <v>43</v>
      </c>
      <c r="L2501" t="s">
        <v>39</v>
      </c>
      <c r="M2501" t="s">
        <v>107</v>
      </c>
      <c r="N2501" t="s">
        <v>81</v>
      </c>
      <c r="O2501" t="s">
        <v>3552</v>
      </c>
      <c r="P2501">
        <v>1.7</v>
      </c>
      <c r="Q2501">
        <v>800</v>
      </c>
      <c r="R2501">
        <v>78</v>
      </c>
      <c r="S2501" t="s">
        <v>78</v>
      </c>
      <c r="T2501" t="s">
        <v>30</v>
      </c>
      <c r="U2501" t="s">
        <v>4210</v>
      </c>
      <c r="V2501" t="s">
        <v>36</v>
      </c>
      <c r="W2501" t="s">
        <v>82</v>
      </c>
      <c r="X2501">
        <v>4</v>
      </c>
    </row>
    <row r="2502" spans="2:24">
      <c r="B2502" t="s">
        <v>2660</v>
      </c>
      <c r="C2502" t="s">
        <v>160</v>
      </c>
      <c r="D2502" t="s">
        <v>41</v>
      </c>
      <c r="E2502" t="s">
        <v>3549</v>
      </c>
      <c r="F2502" t="s">
        <v>151</v>
      </c>
      <c r="G2502" t="s">
        <v>47</v>
      </c>
      <c r="H2502">
        <v>24</v>
      </c>
      <c r="I2502" t="s">
        <v>3550</v>
      </c>
      <c r="J2502" t="s">
        <v>30</v>
      </c>
      <c r="K2502" t="s">
        <v>43</v>
      </c>
      <c r="L2502" t="s">
        <v>39</v>
      </c>
      <c r="M2502" t="s">
        <v>107</v>
      </c>
      <c r="N2502" t="s">
        <v>81</v>
      </c>
      <c r="O2502" t="s">
        <v>3552</v>
      </c>
      <c r="P2502">
        <v>1.7</v>
      </c>
      <c r="Q2502">
        <v>800</v>
      </c>
      <c r="R2502">
        <v>78</v>
      </c>
      <c r="S2502" t="s">
        <v>78</v>
      </c>
      <c r="T2502" t="s">
        <v>30</v>
      </c>
      <c r="U2502" t="s">
        <v>4211</v>
      </c>
      <c r="V2502" t="s">
        <v>36</v>
      </c>
      <c r="W2502" t="s">
        <v>82</v>
      </c>
      <c r="X2502">
        <v>4</v>
      </c>
    </row>
    <row r="2503" spans="2:24">
      <c r="B2503" t="s">
        <v>2661</v>
      </c>
      <c r="C2503" t="s">
        <v>160</v>
      </c>
      <c r="D2503" t="s">
        <v>55</v>
      </c>
      <c r="E2503" t="s">
        <v>3549</v>
      </c>
      <c r="F2503" t="s">
        <v>151</v>
      </c>
      <c r="G2503" t="s">
        <v>47</v>
      </c>
      <c r="H2503">
        <v>25</v>
      </c>
      <c r="I2503" t="s">
        <v>3550</v>
      </c>
      <c r="J2503" t="s">
        <v>63</v>
      </c>
      <c r="K2503" t="s">
        <v>42</v>
      </c>
      <c r="L2503" t="s">
        <v>39</v>
      </c>
      <c r="M2503" t="s">
        <v>107</v>
      </c>
      <c r="N2503" t="s">
        <v>81</v>
      </c>
      <c r="O2503" t="s">
        <v>20</v>
      </c>
      <c r="P2503">
        <v>1.7</v>
      </c>
      <c r="Q2503">
        <v>800</v>
      </c>
      <c r="R2503">
        <v>81</v>
      </c>
      <c r="S2503" t="s">
        <v>78</v>
      </c>
      <c r="T2503" t="s">
        <v>30</v>
      </c>
      <c r="U2503" t="s">
        <v>4212</v>
      </c>
      <c r="V2503" t="s">
        <v>36</v>
      </c>
      <c r="W2503" t="s">
        <v>82</v>
      </c>
      <c r="X2503">
        <v>4</v>
      </c>
    </row>
    <row r="2504" spans="2:24">
      <c r="B2504" t="s">
        <v>2662</v>
      </c>
      <c r="C2504" t="s">
        <v>160</v>
      </c>
      <c r="D2504" t="s">
        <v>55</v>
      </c>
      <c r="E2504" t="s">
        <v>3549</v>
      </c>
      <c r="F2504" t="s">
        <v>151</v>
      </c>
      <c r="G2504" t="s">
        <v>47</v>
      </c>
      <c r="H2504">
        <v>25</v>
      </c>
      <c r="I2504" t="s">
        <v>3550</v>
      </c>
      <c r="J2504" t="s">
        <v>28</v>
      </c>
      <c r="K2504" t="s">
        <v>42</v>
      </c>
      <c r="L2504" t="s">
        <v>39</v>
      </c>
      <c r="M2504" t="s">
        <v>107</v>
      </c>
      <c r="N2504" t="s">
        <v>81</v>
      </c>
      <c r="O2504" t="s">
        <v>20</v>
      </c>
      <c r="P2504">
        <v>1.7</v>
      </c>
      <c r="Q2504">
        <v>800</v>
      </c>
      <c r="R2504">
        <v>81</v>
      </c>
      <c r="S2504" t="s">
        <v>78</v>
      </c>
      <c r="T2504" t="s">
        <v>30</v>
      </c>
      <c r="U2504" t="s">
        <v>4213</v>
      </c>
      <c r="V2504" t="s">
        <v>36</v>
      </c>
      <c r="W2504" t="s">
        <v>82</v>
      </c>
      <c r="X2504">
        <v>4</v>
      </c>
    </row>
    <row r="2505" spans="2:24">
      <c r="B2505" t="s">
        <v>2663</v>
      </c>
      <c r="C2505" t="s">
        <v>160</v>
      </c>
      <c r="D2505" t="s">
        <v>55</v>
      </c>
      <c r="E2505" t="s">
        <v>3549</v>
      </c>
      <c r="F2505" t="s">
        <v>151</v>
      </c>
      <c r="G2505" t="s">
        <v>47</v>
      </c>
      <c r="H2505">
        <v>25</v>
      </c>
      <c r="I2505" t="s">
        <v>3550</v>
      </c>
      <c r="J2505" t="s">
        <v>79</v>
      </c>
      <c r="K2505" t="s">
        <v>42</v>
      </c>
      <c r="L2505" t="s">
        <v>39</v>
      </c>
      <c r="M2505" t="s">
        <v>107</v>
      </c>
      <c r="N2505" t="s">
        <v>81</v>
      </c>
      <c r="O2505" t="s">
        <v>20</v>
      </c>
      <c r="P2505">
        <v>1.7</v>
      </c>
      <c r="Q2505">
        <v>800</v>
      </c>
      <c r="R2505">
        <v>81</v>
      </c>
      <c r="S2505" t="s">
        <v>78</v>
      </c>
      <c r="T2505" t="s">
        <v>30</v>
      </c>
      <c r="U2505" t="s">
        <v>4214</v>
      </c>
      <c r="V2505" t="s">
        <v>36</v>
      </c>
      <c r="W2505" t="s">
        <v>82</v>
      </c>
      <c r="X2505">
        <v>4</v>
      </c>
    </row>
    <row r="2506" spans="2:24">
      <c r="B2506" t="s">
        <v>2664</v>
      </c>
      <c r="C2506" t="s">
        <v>160</v>
      </c>
      <c r="D2506" t="s">
        <v>55</v>
      </c>
      <c r="E2506" t="s">
        <v>3549</v>
      </c>
      <c r="F2506" t="s">
        <v>151</v>
      </c>
      <c r="G2506" t="s">
        <v>47</v>
      </c>
      <c r="H2506">
        <v>25</v>
      </c>
      <c r="I2506" t="s">
        <v>3550</v>
      </c>
      <c r="J2506" t="s">
        <v>30</v>
      </c>
      <c r="K2506" t="s">
        <v>42</v>
      </c>
      <c r="L2506" t="s">
        <v>39</v>
      </c>
      <c r="M2506" t="s">
        <v>107</v>
      </c>
      <c r="N2506" t="s">
        <v>81</v>
      </c>
      <c r="O2506" t="s">
        <v>20</v>
      </c>
      <c r="P2506">
        <v>1.7</v>
      </c>
      <c r="Q2506">
        <v>800</v>
      </c>
      <c r="R2506">
        <v>81</v>
      </c>
      <c r="S2506" t="s">
        <v>78</v>
      </c>
      <c r="T2506" t="s">
        <v>30</v>
      </c>
      <c r="U2506" t="s">
        <v>4215</v>
      </c>
      <c r="V2506" t="s">
        <v>36</v>
      </c>
      <c r="W2506" t="s">
        <v>82</v>
      </c>
      <c r="X2506">
        <v>4</v>
      </c>
    </row>
    <row r="2507" spans="2:24">
      <c r="B2507" t="s">
        <v>2665</v>
      </c>
      <c r="C2507" t="s">
        <v>160</v>
      </c>
      <c r="D2507" t="s">
        <v>41</v>
      </c>
      <c r="E2507" t="s">
        <v>3549</v>
      </c>
      <c r="F2507" t="s">
        <v>151</v>
      </c>
      <c r="G2507" t="s">
        <v>47</v>
      </c>
      <c r="H2507">
        <v>30</v>
      </c>
      <c r="I2507" t="s">
        <v>3550</v>
      </c>
      <c r="J2507" t="s">
        <v>63</v>
      </c>
      <c r="K2507" t="s">
        <v>43</v>
      </c>
      <c r="L2507" t="s">
        <v>39</v>
      </c>
      <c r="M2507" t="s">
        <v>107</v>
      </c>
      <c r="N2507" t="s">
        <v>81</v>
      </c>
      <c r="O2507" t="s">
        <v>20</v>
      </c>
      <c r="P2507">
        <v>2</v>
      </c>
      <c r="Q2507">
        <v>1000</v>
      </c>
      <c r="R2507">
        <v>81</v>
      </c>
      <c r="S2507" t="s">
        <v>78</v>
      </c>
      <c r="T2507" t="s">
        <v>30</v>
      </c>
      <c r="U2507" t="s">
        <v>4216</v>
      </c>
      <c r="V2507" t="s">
        <v>36</v>
      </c>
      <c r="W2507" t="s">
        <v>82</v>
      </c>
      <c r="X2507">
        <v>4</v>
      </c>
    </row>
    <row r="2508" spans="2:24">
      <c r="B2508" t="s">
        <v>2666</v>
      </c>
      <c r="C2508" t="s">
        <v>160</v>
      </c>
      <c r="D2508" t="s">
        <v>41</v>
      </c>
      <c r="E2508" t="s">
        <v>3549</v>
      </c>
      <c r="F2508" t="s">
        <v>151</v>
      </c>
      <c r="G2508" t="s">
        <v>47</v>
      </c>
      <c r="H2508">
        <v>30</v>
      </c>
      <c r="I2508" t="s">
        <v>3550</v>
      </c>
      <c r="J2508" t="s">
        <v>28</v>
      </c>
      <c r="K2508" t="s">
        <v>43</v>
      </c>
      <c r="L2508" t="s">
        <v>39</v>
      </c>
      <c r="M2508" t="s">
        <v>107</v>
      </c>
      <c r="N2508" t="s">
        <v>81</v>
      </c>
      <c r="O2508" t="s">
        <v>20</v>
      </c>
      <c r="P2508">
        <v>2</v>
      </c>
      <c r="Q2508">
        <v>1000</v>
      </c>
      <c r="R2508">
        <v>81</v>
      </c>
      <c r="S2508" t="s">
        <v>78</v>
      </c>
      <c r="T2508" t="s">
        <v>30</v>
      </c>
      <c r="U2508" t="s">
        <v>4217</v>
      </c>
      <c r="V2508" t="s">
        <v>36</v>
      </c>
      <c r="W2508" t="s">
        <v>82</v>
      </c>
      <c r="X2508">
        <v>4</v>
      </c>
    </row>
    <row r="2509" spans="2:24">
      <c r="B2509" t="s">
        <v>2667</v>
      </c>
      <c r="C2509" t="s">
        <v>160</v>
      </c>
      <c r="D2509" t="s">
        <v>41</v>
      </c>
      <c r="E2509" t="s">
        <v>3549</v>
      </c>
      <c r="F2509" t="s">
        <v>151</v>
      </c>
      <c r="G2509" t="s">
        <v>47</v>
      </c>
      <c r="H2509">
        <v>30</v>
      </c>
      <c r="I2509" t="s">
        <v>3550</v>
      </c>
      <c r="J2509" t="s">
        <v>79</v>
      </c>
      <c r="K2509" t="s">
        <v>43</v>
      </c>
      <c r="L2509" t="s">
        <v>39</v>
      </c>
      <c r="M2509" t="s">
        <v>107</v>
      </c>
      <c r="N2509" t="s">
        <v>81</v>
      </c>
      <c r="O2509" t="s">
        <v>20</v>
      </c>
      <c r="P2509">
        <v>2</v>
      </c>
      <c r="Q2509">
        <v>1000</v>
      </c>
      <c r="R2509">
        <v>81</v>
      </c>
      <c r="S2509" t="s">
        <v>78</v>
      </c>
      <c r="T2509" t="s">
        <v>30</v>
      </c>
      <c r="U2509" t="s">
        <v>4218</v>
      </c>
      <c r="V2509" t="s">
        <v>36</v>
      </c>
      <c r="W2509" t="s">
        <v>82</v>
      </c>
      <c r="X2509">
        <v>4</v>
      </c>
    </row>
    <row r="2510" spans="2:24">
      <c r="B2510" t="s">
        <v>2668</v>
      </c>
      <c r="C2510" t="s">
        <v>160</v>
      </c>
      <c r="D2510" t="s">
        <v>41</v>
      </c>
      <c r="E2510" t="s">
        <v>3549</v>
      </c>
      <c r="F2510" t="s">
        <v>151</v>
      </c>
      <c r="G2510" t="s">
        <v>47</v>
      </c>
      <c r="H2510">
        <v>30</v>
      </c>
      <c r="I2510" t="s">
        <v>3550</v>
      </c>
      <c r="J2510" t="s">
        <v>30</v>
      </c>
      <c r="K2510" t="s">
        <v>43</v>
      </c>
      <c r="L2510" t="s">
        <v>39</v>
      </c>
      <c r="M2510" t="s">
        <v>107</v>
      </c>
      <c r="N2510" t="s">
        <v>81</v>
      </c>
      <c r="O2510" t="s">
        <v>20</v>
      </c>
      <c r="P2510">
        <v>2</v>
      </c>
      <c r="Q2510">
        <v>1000</v>
      </c>
      <c r="R2510">
        <v>81</v>
      </c>
      <c r="S2510" t="s">
        <v>78</v>
      </c>
      <c r="T2510" t="s">
        <v>30</v>
      </c>
      <c r="U2510" t="s">
        <v>4219</v>
      </c>
      <c r="V2510" t="s">
        <v>36</v>
      </c>
      <c r="W2510" t="s">
        <v>82</v>
      </c>
      <c r="X2510">
        <v>4</v>
      </c>
    </row>
    <row r="2511" spans="2:24">
      <c r="B2511" t="s">
        <v>2669</v>
      </c>
      <c r="C2511" t="s">
        <v>160</v>
      </c>
      <c r="D2511" t="s">
        <v>55</v>
      </c>
      <c r="E2511" t="s">
        <v>3549</v>
      </c>
      <c r="F2511" t="s">
        <v>151</v>
      </c>
      <c r="G2511" t="s">
        <v>47</v>
      </c>
      <c r="H2511">
        <v>31</v>
      </c>
      <c r="I2511" t="s">
        <v>3550</v>
      </c>
      <c r="J2511" t="s">
        <v>63</v>
      </c>
      <c r="K2511" t="s">
        <v>42</v>
      </c>
      <c r="L2511" t="s">
        <v>39</v>
      </c>
      <c r="M2511" t="s">
        <v>107</v>
      </c>
      <c r="N2511" t="s">
        <v>81</v>
      </c>
      <c r="O2511" t="s">
        <v>20</v>
      </c>
      <c r="P2511">
        <v>2.2000000000000002</v>
      </c>
      <c r="Q2511">
        <v>1000</v>
      </c>
      <c r="R2511">
        <v>84</v>
      </c>
      <c r="S2511" t="s">
        <v>78</v>
      </c>
      <c r="T2511" t="s">
        <v>30</v>
      </c>
      <c r="U2511" t="s">
        <v>4220</v>
      </c>
      <c r="V2511" t="s">
        <v>36</v>
      </c>
      <c r="W2511" t="s">
        <v>82</v>
      </c>
      <c r="X2511">
        <v>4</v>
      </c>
    </row>
    <row r="2512" spans="2:24">
      <c r="B2512" t="s">
        <v>2670</v>
      </c>
      <c r="C2512" t="s">
        <v>160</v>
      </c>
      <c r="D2512" t="s">
        <v>55</v>
      </c>
      <c r="E2512" t="s">
        <v>3549</v>
      </c>
      <c r="F2512" t="s">
        <v>151</v>
      </c>
      <c r="G2512" t="s">
        <v>47</v>
      </c>
      <c r="H2512">
        <v>31</v>
      </c>
      <c r="I2512" t="s">
        <v>3550</v>
      </c>
      <c r="J2512" t="s">
        <v>28</v>
      </c>
      <c r="K2512" t="s">
        <v>42</v>
      </c>
      <c r="L2512" t="s">
        <v>39</v>
      </c>
      <c r="M2512" t="s">
        <v>107</v>
      </c>
      <c r="N2512" t="s">
        <v>81</v>
      </c>
      <c r="O2512" t="s">
        <v>20</v>
      </c>
      <c r="P2512">
        <v>2.2000000000000002</v>
      </c>
      <c r="Q2512">
        <v>1000</v>
      </c>
      <c r="R2512">
        <v>84</v>
      </c>
      <c r="S2512" t="s">
        <v>78</v>
      </c>
      <c r="T2512" t="s">
        <v>30</v>
      </c>
      <c r="U2512" t="s">
        <v>4221</v>
      </c>
      <c r="V2512" t="s">
        <v>36</v>
      </c>
      <c r="W2512" t="s">
        <v>82</v>
      </c>
      <c r="X2512">
        <v>4</v>
      </c>
    </row>
    <row r="2513" spans="2:24">
      <c r="B2513" t="s">
        <v>2671</v>
      </c>
      <c r="C2513" t="s">
        <v>160</v>
      </c>
      <c r="D2513" t="s">
        <v>55</v>
      </c>
      <c r="E2513" t="s">
        <v>3549</v>
      </c>
      <c r="F2513" t="s">
        <v>151</v>
      </c>
      <c r="G2513" t="s">
        <v>47</v>
      </c>
      <c r="H2513">
        <v>31</v>
      </c>
      <c r="I2513" t="s">
        <v>3550</v>
      </c>
      <c r="J2513" t="s">
        <v>79</v>
      </c>
      <c r="K2513" t="s">
        <v>42</v>
      </c>
      <c r="L2513" t="s">
        <v>39</v>
      </c>
      <c r="M2513" t="s">
        <v>107</v>
      </c>
      <c r="N2513" t="s">
        <v>81</v>
      </c>
      <c r="O2513" t="s">
        <v>20</v>
      </c>
      <c r="P2513">
        <v>2.2000000000000002</v>
      </c>
      <c r="Q2513">
        <v>1000</v>
      </c>
      <c r="R2513">
        <v>84</v>
      </c>
      <c r="S2513" t="s">
        <v>78</v>
      </c>
      <c r="T2513" t="s">
        <v>30</v>
      </c>
      <c r="U2513" t="s">
        <v>4222</v>
      </c>
      <c r="V2513" t="s">
        <v>36</v>
      </c>
      <c r="W2513" t="s">
        <v>82</v>
      </c>
      <c r="X2513">
        <v>4</v>
      </c>
    </row>
    <row r="2514" spans="2:24">
      <c r="B2514" t="s">
        <v>2672</v>
      </c>
      <c r="C2514" t="s">
        <v>160</v>
      </c>
      <c r="D2514" t="s">
        <v>55</v>
      </c>
      <c r="E2514" t="s">
        <v>3549</v>
      </c>
      <c r="F2514" t="s">
        <v>151</v>
      </c>
      <c r="G2514" t="s">
        <v>47</v>
      </c>
      <c r="H2514">
        <v>31</v>
      </c>
      <c r="I2514" t="s">
        <v>3550</v>
      </c>
      <c r="J2514" t="s">
        <v>30</v>
      </c>
      <c r="K2514" t="s">
        <v>42</v>
      </c>
      <c r="L2514" t="s">
        <v>39</v>
      </c>
      <c r="M2514" t="s">
        <v>107</v>
      </c>
      <c r="N2514" t="s">
        <v>81</v>
      </c>
      <c r="O2514" t="s">
        <v>20</v>
      </c>
      <c r="P2514">
        <v>2.2000000000000002</v>
      </c>
      <c r="Q2514">
        <v>1000</v>
      </c>
      <c r="R2514">
        <v>84</v>
      </c>
      <c r="S2514" t="s">
        <v>78</v>
      </c>
      <c r="T2514" t="s">
        <v>30</v>
      </c>
      <c r="U2514" t="s">
        <v>4223</v>
      </c>
      <c r="V2514" t="s">
        <v>36</v>
      </c>
      <c r="W2514" t="s">
        <v>82</v>
      </c>
      <c r="X2514">
        <v>4</v>
      </c>
    </row>
    <row r="2515" spans="2:24">
      <c r="B2515" t="s">
        <v>2673</v>
      </c>
      <c r="C2515" t="s">
        <v>160</v>
      </c>
      <c r="D2515" t="s">
        <v>41</v>
      </c>
      <c r="E2515" t="s">
        <v>3549</v>
      </c>
      <c r="F2515" t="s">
        <v>151</v>
      </c>
      <c r="G2515" t="s">
        <v>47</v>
      </c>
      <c r="H2515">
        <v>36</v>
      </c>
      <c r="I2515" t="s">
        <v>3550</v>
      </c>
      <c r="J2515" t="s">
        <v>63</v>
      </c>
      <c r="K2515" t="s">
        <v>43</v>
      </c>
      <c r="L2515" t="s">
        <v>39</v>
      </c>
      <c r="M2515" t="s">
        <v>107</v>
      </c>
      <c r="N2515" t="s">
        <v>81</v>
      </c>
      <c r="O2515" t="s">
        <v>20</v>
      </c>
      <c r="P2515">
        <v>2</v>
      </c>
      <c r="Q2515">
        <v>1200</v>
      </c>
      <c r="R2515">
        <v>81</v>
      </c>
      <c r="S2515" t="s">
        <v>78</v>
      </c>
      <c r="T2515" t="s">
        <v>30</v>
      </c>
      <c r="U2515" t="s">
        <v>4224</v>
      </c>
      <c r="V2515" t="s">
        <v>36</v>
      </c>
      <c r="W2515" t="s">
        <v>82</v>
      </c>
      <c r="X2515">
        <v>4</v>
      </c>
    </row>
    <row r="2516" spans="2:24">
      <c r="B2516" t="s">
        <v>2674</v>
      </c>
      <c r="C2516" t="s">
        <v>160</v>
      </c>
      <c r="D2516" t="s">
        <v>41</v>
      </c>
      <c r="E2516" t="s">
        <v>3549</v>
      </c>
      <c r="F2516" t="s">
        <v>151</v>
      </c>
      <c r="G2516" t="s">
        <v>47</v>
      </c>
      <c r="H2516">
        <v>36</v>
      </c>
      <c r="I2516" t="s">
        <v>3550</v>
      </c>
      <c r="J2516" t="s">
        <v>28</v>
      </c>
      <c r="K2516" t="s">
        <v>43</v>
      </c>
      <c r="L2516" t="s">
        <v>39</v>
      </c>
      <c r="M2516" t="s">
        <v>107</v>
      </c>
      <c r="N2516" t="s">
        <v>81</v>
      </c>
      <c r="O2516" t="s">
        <v>20</v>
      </c>
      <c r="P2516">
        <v>2</v>
      </c>
      <c r="Q2516">
        <v>1200</v>
      </c>
      <c r="R2516">
        <v>81</v>
      </c>
      <c r="S2516" t="s">
        <v>78</v>
      </c>
      <c r="T2516" t="s">
        <v>30</v>
      </c>
      <c r="U2516" t="s">
        <v>4225</v>
      </c>
      <c r="V2516" t="s">
        <v>36</v>
      </c>
      <c r="W2516" t="s">
        <v>82</v>
      </c>
      <c r="X2516">
        <v>4</v>
      </c>
    </row>
    <row r="2517" spans="2:24">
      <c r="B2517" t="s">
        <v>2675</v>
      </c>
      <c r="C2517" t="s">
        <v>160</v>
      </c>
      <c r="D2517" t="s">
        <v>41</v>
      </c>
      <c r="E2517" t="s">
        <v>3549</v>
      </c>
      <c r="F2517" t="s">
        <v>151</v>
      </c>
      <c r="G2517" t="s">
        <v>47</v>
      </c>
      <c r="H2517">
        <v>36</v>
      </c>
      <c r="I2517" t="s">
        <v>3550</v>
      </c>
      <c r="J2517" t="s">
        <v>79</v>
      </c>
      <c r="K2517" t="s">
        <v>43</v>
      </c>
      <c r="L2517" t="s">
        <v>39</v>
      </c>
      <c r="M2517" t="s">
        <v>107</v>
      </c>
      <c r="N2517" t="s">
        <v>81</v>
      </c>
      <c r="O2517" t="s">
        <v>20</v>
      </c>
      <c r="P2517">
        <v>2</v>
      </c>
      <c r="Q2517">
        <v>1200</v>
      </c>
      <c r="R2517">
        <v>81</v>
      </c>
      <c r="S2517" t="s">
        <v>78</v>
      </c>
      <c r="T2517" t="s">
        <v>30</v>
      </c>
      <c r="U2517" t="s">
        <v>4226</v>
      </c>
      <c r="V2517" t="s">
        <v>36</v>
      </c>
      <c r="W2517" t="s">
        <v>82</v>
      </c>
      <c r="X2517">
        <v>4</v>
      </c>
    </row>
    <row r="2518" spans="2:24">
      <c r="B2518" t="s">
        <v>2676</v>
      </c>
      <c r="C2518" t="s">
        <v>160</v>
      </c>
      <c r="D2518" t="s">
        <v>41</v>
      </c>
      <c r="E2518" t="s">
        <v>3549</v>
      </c>
      <c r="F2518" t="s">
        <v>151</v>
      </c>
      <c r="G2518" t="s">
        <v>47</v>
      </c>
      <c r="H2518">
        <v>36</v>
      </c>
      <c r="I2518" t="s">
        <v>3550</v>
      </c>
      <c r="J2518" t="s">
        <v>30</v>
      </c>
      <c r="K2518" t="s">
        <v>43</v>
      </c>
      <c r="L2518" t="s">
        <v>39</v>
      </c>
      <c r="M2518" t="s">
        <v>107</v>
      </c>
      <c r="N2518" t="s">
        <v>81</v>
      </c>
      <c r="O2518" t="s">
        <v>20</v>
      </c>
      <c r="P2518">
        <v>2</v>
      </c>
      <c r="Q2518">
        <v>1200</v>
      </c>
      <c r="R2518">
        <v>81</v>
      </c>
      <c r="S2518" t="s">
        <v>78</v>
      </c>
      <c r="T2518" t="s">
        <v>30</v>
      </c>
      <c r="U2518" t="s">
        <v>4227</v>
      </c>
      <c r="V2518" t="s">
        <v>36</v>
      </c>
      <c r="W2518" t="s">
        <v>82</v>
      </c>
      <c r="X2518">
        <v>4</v>
      </c>
    </row>
    <row r="2519" spans="2:24">
      <c r="B2519" t="s">
        <v>2677</v>
      </c>
      <c r="C2519" t="s">
        <v>160</v>
      </c>
      <c r="D2519" t="s">
        <v>55</v>
      </c>
      <c r="E2519" t="s">
        <v>3549</v>
      </c>
      <c r="F2519" t="s">
        <v>151</v>
      </c>
      <c r="G2519" t="s">
        <v>47</v>
      </c>
      <c r="H2519">
        <v>37</v>
      </c>
      <c r="I2519" t="s">
        <v>3550</v>
      </c>
      <c r="J2519" t="s">
        <v>63</v>
      </c>
      <c r="K2519" t="s">
        <v>42</v>
      </c>
      <c r="L2519" t="s">
        <v>39</v>
      </c>
      <c r="M2519" t="s">
        <v>107</v>
      </c>
      <c r="N2519" t="s">
        <v>81</v>
      </c>
      <c r="O2519" t="s">
        <v>35</v>
      </c>
      <c r="P2519">
        <v>2.9</v>
      </c>
      <c r="Q2519">
        <v>1200</v>
      </c>
      <c r="R2519">
        <v>84</v>
      </c>
      <c r="S2519" t="s">
        <v>78</v>
      </c>
      <c r="T2519" t="s">
        <v>30</v>
      </c>
      <c r="U2519" t="s">
        <v>4228</v>
      </c>
      <c r="V2519" t="s">
        <v>36</v>
      </c>
      <c r="W2519" t="s">
        <v>82</v>
      </c>
      <c r="X2519">
        <v>4</v>
      </c>
    </row>
    <row r="2520" spans="2:24">
      <c r="B2520" t="s">
        <v>2678</v>
      </c>
      <c r="C2520" t="s">
        <v>160</v>
      </c>
      <c r="D2520" t="s">
        <v>55</v>
      </c>
      <c r="E2520" t="s">
        <v>3549</v>
      </c>
      <c r="F2520" t="s">
        <v>151</v>
      </c>
      <c r="G2520" t="s">
        <v>47</v>
      </c>
      <c r="H2520">
        <v>37</v>
      </c>
      <c r="I2520" t="s">
        <v>3550</v>
      </c>
      <c r="J2520" t="s">
        <v>28</v>
      </c>
      <c r="K2520" t="s">
        <v>42</v>
      </c>
      <c r="L2520" t="s">
        <v>39</v>
      </c>
      <c r="M2520" t="s">
        <v>107</v>
      </c>
      <c r="N2520" t="s">
        <v>81</v>
      </c>
      <c r="O2520" t="s">
        <v>35</v>
      </c>
      <c r="P2520">
        <v>2.9</v>
      </c>
      <c r="Q2520">
        <v>1200</v>
      </c>
      <c r="R2520">
        <v>84</v>
      </c>
      <c r="S2520" t="s">
        <v>78</v>
      </c>
      <c r="T2520" t="s">
        <v>30</v>
      </c>
      <c r="U2520" t="s">
        <v>4229</v>
      </c>
      <c r="V2520" t="s">
        <v>36</v>
      </c>
      <c r="W2520" t="s">
        <v>82</v>
      </c>
      <c r="X2520">
        <v>4</v>
      </c>
    </row>
    <row r="2521" spans="2:24">
      <c r="B2521" t="s">
        <v>2679</v>
      </c>
      <c r="C2521" t="s">
        <v>160</v>
      </c>
      <c r="D2521" t="s">
        <v>55</v>
      </c>
      <c r="E2521" t="s">
        <v>3549</v>
      </c>
      <c r="F2521" t="s">
        <v>151</v>
      </c>
      <c r="G2521" t="s">
        <v>47</v>
      </c>
      <c r="H2521">
        <v>37</v>
      </c>
      <c r="I2521" t="s">
        <v>3550</v>
      </c>
      <c r="J2521" t="s">
        <v>79</v>
      </c>
      <c r="K2521" t="s">
        <v>42</v>
      </c>
      <c r="L2521" t="s">
        <v>39</v>
      </c>
      <c r="M2521" t="s">
        <v>107</v>
      </c>
      <c r="N2521" t="s">
        <v>81</v>
      </c>
      <c r="O2521" t="s">
        <v>35</v>
      </c>
      <c r="P2521">
        <v>2.9</v>
      </c>
      <c r="Q2521">
        <v>1200</v>
      </c>
      <c r="R2521">
        <v>84</v>
      </c>
      <c r="S2521" t="s">
        <v>78</v>
      </c>
      <c r="T2521" t="s">
        <v>30</v>
      </c>
      <c r="U2521" t="s">
        <v>4230</v>
      </c>
      <c r="V2521" t="s">
        <v>36</v>
      </c>
      <c r="W2521" t="s">
        <v>82</v>
      </c>
      <c r="X2521">
        <v>4</v>
      </c>
    </row>
    <row r="2522" spans="2:24">
      <c r="B2522" t="s">
        <v>2680</v>
      </c>
      <c r="C2522" t="s">
        <v>160</v>
      </c>
      <c r="D2522" t="s">
        <v>55</v>
      </c>
      <c r="E2522" t="s">
        <v>3549</v>
      </c>
      <c r="F2522" t="s">
        <v>151</v>
      </c>
      <c r="G2522" t="s">
        <v>47</v>
      </c>
      <c r="H2522">
        <v>37</v>
      </c>
      <c r="I2522" t="s">
        <v>3550</v>
      </c>
      <c r="J2522" t="s">
        <v>30</v>
      </c>
      <c r="K2522" t="s">
        <v>42</v>
      </c>
      <c r="L2522" t="s">
        <v>39</v>
      </c>
      <c r="M2522" t="s">
        <v>107</v>
      </c>
      <c r="N2522" t="s">
        <v>81</v>
      </c>
      <c r="O2522" t="s">
        <v>35</v>
      </c>
      <c r="P2522">
        <v>2.9</v>
      </c>
      <c r="Q2522">
        <v>1200</v>
      </c>
      <c r="R2522">
        <v>84</v>
      </c>
      <c r="S2522" t="s">
        <v>78</v>
      </c>
      <c r="T2522" t="s">
        <v>30</v>
      </c>
      <c r="U2522" t="s">
        <v>4231</v>
      </c>
      <c r="V2522" t="s">
        <v>36</v>
      </c>
      <c r="W2522" t="s">
        <v>82</v>
      </c>
      <c r="X2522">
        <v>4</v>
      </c>
    </row>
    <row r="2523" spans="2:24">
      <c r="B2523" t="s">
        <v>2681</v>
      </c>
      <c r="C2523" t="s">
        <v>160</v>
      </c>
      <c r="D2523" t="s">
        <v>55</v>
      </c>
      <c r="E2523" t="s">
        <v>3549</v>
      </c>
      <c r="F2523" t="s">
        <v>151</v>
      </c>
      <c r="G2523" t="s">
        <v>47</v>
      </c>
      <c r="H2523">
        <v>39</v>
      </c>
      <c r="I2523" t="s">
        <v>3550</v>
      </c>
      <c r="J2523" t="s">
        <v>63</v>
      </c>
      <c r="K2523" t="s">
        <v>42</v>
      </c>
      <c r="L2523" t="s">
        <v>39</v>
      </c>
      <c r="M2523" t="s">
        <v>107</v>
      </c>
      <c r="N2523" t="s">
        <v>81</v>
      </c>
      <c r="O2523" t="s">
        <v>35</v>
      </c>
      <c r="P2523">
        <v>2.9</v>
      </c>
      <c r="Q2523">
        <v>1200</v>
      </c>
      <c r="R2523">
        <v>87</v>
      </c>
      <c r="S2523" t="s">
        <v>78</v>
      </c>
      <c r="T2523" t="s">
        <v>30</v>
      </c>
      <c r="U2523" t="s">
        <v>4232</v>
      </c>
      <c r="V2523" t="s">
        <v>36</v>
      </c>
      <c r="W2523" t="s">
        <v>82</v>
      </c>
      <c r="X2523">
        <v>4</v>
      </c>
    </row>
    <row r="2524" spans="2:24">
      <c r="B2524" t="s">
        <v>2682</v>
      </c>
      <c r="C2524" t="s">
        <v>160</v>
      </c>
      <c r="D2524" t="s">
        <v>55</v>
      </c>
      <c r="E2524" t="s">
        <v>3549</v>
      </c>
      <c r="F2524" t="s">
        <v>151</v>
      </c>
      <c r="G2524" t="s">
        <v>47</v>
      </c>
      <c r="H2524">
        <v>39</v>
      </c>
      <c r="I2524" t="s">
        <v>3550</v>
      </c>
      <c r="J2524" t="s">
        <v>28</v>
      </c>
      <c r="K2524" t="s">
        <v>42</v>
      </c>
      <c r="L2524" t="s">
        <v>39</v>
      </c>
      <c r="M2524" t="s">
        <v>107</v>
      </c>
      <c r="N2524" t="s">
        <v>81</v>
      </c>
      <c r="O2524" t="s">
        <v>35</v>
      </c>
      <c r="P2524">
        <v>2.9</v>
      </c>
      <c r="Q2524">
        <v>1200</v>
      </c>
      <c r="R2524">
        <v>87</v>
      </c>
      <c r="S2524" t="s">
        <v>78</v>
      </c>
      <c r="T2524" t="s">
        <v>30</v>
      </c>
      <c r="U2524" t="s">
        <v>4233</v>
      </c>
      <c r="V2524" t="s">
        <v>36</v>
      </c>
      <c r="W2524" t="s">
        <v>82</v>
      </c>
      <c r="X2524">
        <v>4</v>
      </c>
    </row>
    <row r="2525" spans="2:24">
      <c r="B2525" t="s">
        <v>2683</v>
      </c>
      <c r="C2525" t="s">
        <v>160</v>
      </c>
      <c r="D2525" t="s">
        <v>55</v>
      </c>
      <c r="E2525" t="s">
        <v>3549</v>
      </c>
      <c r="F2525" t="s">
        <v>151</v>
      </c>
      <c r="G2525" t="s">
        <v>47</v>
      </c>
      <c r="H2525">
        <v>39</v>
      </c>
      <c r="I2525" t="s">
        <v>3550</v>
      </c>
      <c r="J2525" t="s">
        <v>79</v>
      </c>
      <c r="K2525" t="s">
        <v>42</v>
      </c>
      <c r="L2525" t="s">
        <v>39</v>
      </c>
      <c r="M2525" t="s">
        <v>107</v>
      </c>
      <c r="N2525" t="s">
        <v>81</v>
      </c>
      <c r="O2525" t="s">
        <v>35</v>
      </c>
      <c r="P2525">
        <v>2.9</v>
      </c>
      <c r="Q2525">
        <v>1200</v>
      </c>
      <c r="R2525">
        <v>87</v>
      </c>
      <c r="S2525" t="s">
        <v>78</v>
      </c>
      <c r="T2525" t="s">
        <v>30</v>
      </c>
      <c r="U2525" t="s">
        <v>4234</v>
      </c>
      <c r="V2525" t="s">
        <v>36</v>
      </c>
      <c r="W2525" t="s">
        <v>82</v>
      </c>
      <c r="X2525">
        <v>4</v>
      </c>
    </row>
    <row r="2526" spans="2:24">
      <c r="B2526" t="s">
        <v>2684</v>
      </c>
      <c r="C2526" t="s">
        <v>160</v>
      </c>
      <c r="D2526" t="s">
        <v>55</v>
      </c>
      <c r="E2526" t="s">
        <v>3549</v>
      </c>
      <c r="F2526" t="s">
        <v>151</v>
      </c>
      <c r="G2526" t="s">
        <v>47</v>
      </c>
      <c r="H2526">
        <v>39</v>
      </c>
      <c r="I2526" t="s">
        <v>3550</v>
      </c>
      <c r="J2526" t="s">
        <v>30</v>
      </c>
      <c r="K2526" t="s">
        <v>42</v>
      </c>
      <c r="L2526" t="s">
        <v>39</v>
      </c>
      <c r="M2526" t="s">
        <v>107</v>
      </c>
      <c r="N2526" t="s">
        <v>81</v>
      </c>
      <c r="O2526" t="s">
        <v>35</v>
      </c>
      <c r="P2526">
        <v>2.9</v>
      </c>
      <c r="Q2526">
        <v>1200</v>
      </c>
      <c r="R2526">
        <v>87</v>
      </c>
      <c r="S2526" t="s">
        <v>78</v>
      </c>
      <c r="T2526" t="s">
        <v>30</v>
      </c>
      <c r="U2526" t="s">
        <v>4235</v>
      </c>
      <c r="V2526" t="s">
        <v>36</v>
      </c>
      <c r="W2526" t="s">
        <v>82</v>
      </c>
      <c r="X2526">
        <v>4</v>
      </c>
    </row>
    <row r="2527" spans="2:24">
      <c r="B2527" t="s">
        <v>2685</v>
      </c>
      <c r="C2527" t="s">
        <v>160</v>
      </c>
      <c r="D2527" t="s">
        <v>41</v>
      </c>
      <c r="E2527" t="s">
        <v>3549</v>
      </c>
      <c r="F2527" t="s">
        <v>152</v>
      </c>
      <c r="G2527" t="s">
        <v>45</v>
      </c>
      <c r="H2527">
        <v>18</v>
      </c>
      <c r="I2527" t="s">
        <v>3550</v>
      </c>
      <c r="J2527" t="s">
        <v>63</v>
      </c>
      <c r="K2527" t="s">
        <v>43</v>
      </c>
      <c r="L2527" t="s">
        <v>39</v>
      </c>
      <c r="M2527" t="s">
        <v>107</v>
      </c>
      <c r="N2527" t="s">
        <v>33</v>
      </c>
      <c r="O2527" t="s">
        <v>3552</v>
      </c>
      <c r="P2527">
        <v>1.7</v>
      </c>
      <c r="Q2527">
        <v>600</v>
      </c>
      <c r="R2527">
        <v>78</v>
      </c>
      <c r="S2527" t="s">
        <v>78</v>
      </c>
      <c r="T2527" t="s">
        <v>30</v>
      </c>
      <c r="U2527" t="s">
        <v>4236</v>
      </c>
      <c r="V2527" t="s">
        <v>36</v>
      </c>
      <c r="W2527" t="s">
        <v>82</v>
      </c>
      <c r="X2527">
        <v>4</v>
      </c>
    </row>
    <row r="2528" spans="2:24">
      <c r="B2528" t="s">
        <v>2686</v>
      </c>
      <c r="C2528" t="s">
        <v>160</v>
      </c>
      <c r="D2528" t="s">
        <v>41</v>
      </c>
      <c r="E2528" t="s">
        <v>3549</v>
      </c>
      <c r="F2528" t="s">
        <v>152</v>
      </c>
      <c r="G2528" t="s">
        <v>45</v>
      </c>
      <c r="H2528">
        <v>18</v>
      </c>
      <c r="I2528" t="s">
        <v>3550</v>
      </c>
      <c r="J2528" t="s">
        <v>28</v>
      </c>
      <c r="K2528" t="s">
        <v>43</v>
      </c>
      <c r="L2528" t="s">
        <v>39</v>
      </c>
      <c r="M2528" t="s">
        <v>107</v>
      </c>
      <c r="N2528" t="s">
        <v>33</v>
      </c>
      <c r="O2528" t="s">
        <v>3552</v>
      </c>
      <c r="P2528">
        <v>1.7</v>
      </c>
      <c r="Q2528">
        <v>600</v>
      </c>
      <c r="R2528">
        <v>78</v>
      </c>
      <c r="S2528" t="s">
        <v>78</v>
      </c>
      <c r="T2528" t="s">
        <v>30</v>
      </c>
      <c r="U2528" t="s">
        <v>4237</v>
      </c>
      <c r="V2528" t="s">
        <v>36</v>
      </c>
      <c r="W2528" t="s">
        <v>82</v>
      </c>
      <c r="X2528">
        <v>4</v>
      </c>
    </row>
    <row r="2529" spans="2:24">
      <c r="B2529" t="s">
        <v>2687</v>
      </c>
      <c r="C2529" t="s">
        <v>160</v>
      </c>
      <c r="D2529" t="s">
        <v>41</v>
      </c>
      <c r="E2529" t="s">
        <v>3549</v>
      </c>
      <c r="F2529" t="s">
        <v>152</v>
      </c>
      <c r="G2529" t="s">
        <v>45</v>
      </c>
      <c r="H2529">
        <v>18</v>
      </c>
      <c r="I2529" t="s">
        <v>3550</v>
      </c>
      <c r="J2529" t="s">
        <v>79</v>
      </c>
      <c r="K2529" t="s">
        <v>43</v>
      </c>
      <c r="L2529" t="s">
        <v>39</v>
      </c>
      <c r="M2529" t="s">
        <v>107</v>
      </c>
      <c r="N2529" t="s">
        <v>33</v>
      </c>
      <c r="O2529" t="s">
        <v>3552</v>
      </c>
      <c r="P2529">
        <v>1.7</v>
      </c>
      <c r="Q2529">
        <v>600</v>
      </c>
      <c r="R2529">
        <v>78</v>
      </c>
      <c r="S2529" t="s">
        <v>78</v>
      </c>
      <c r="T2529" t="s">
        <v>30</v>
      </c>
      <c r="U2529" t="s">
        <v>4238</v>
      </c>
      <c r="V2529" t="s">
        <v>36</v>
      </c>
      <c r="W2529" t="s">
        <v>82</v>
      </c>
      <c r="X2529">
        <v>4</v>
      </c>
    </row>
    <row r="2530" spans="2:24">
      <c r="B2530" t="s">
        <v>2688</v>
      </c>
      <c r="C2530" t="s">
        <v>160</v>
      </c>
      <c r="D2530" t="s">
        <v>41</v>
      </c>
      <c r="E2530" t="s">
        <v>3549</v>
      </c>
      <c r="F2530" t="s">
        <v>152</v>
      </c>
      <c r="G2530" t="s">
        <v>45</v>
      </c>
      <c r="H2530">
        <v>18</v>
      </c>
      <c r="I2530" t="s">
        <v>3550</v>
      </c>
      <c r="J2530" t="s">
        <v>30</v>
      </c>
      <c r="K2530" t="s">
        <v>43</v>
      </c>
      <c r="L2530" t="s">
        <v>39</v>
      </c>
      <c r="M2530" t="s">
        <v>107</v>
      </c>
      <c r="N2530" t="s">
        <v>33</v>
      </c>
      <c r="O2530" t="s">
        <v>3552</v>
      </c>
      <c r="P2530">
        <v>1.7</v>
      </c>
      <c r="Q2530">
        <v>600</v>
      </c>
      <c r="R2530">
        <v>78</v>
      </c>
      <c r="S2530" t="s">
        <v>78</v>
      </c>
      <c r="T2530" t="s">
        <v>30</v>
      </c>
      <c r="U2530" t="s">
        <v>4239</v>
      </c>
      <c r="V2530" t="s">
        <v>36</v>
      </c>
      <c r="W2530" t="s">
        <v>82</v>
      </c>
      <c r="X2530">
        <v>4</v>
      </c>
    </row>
    <row r="2531" spans="2:24">
      <c r="B2531" t="s">
        <v>2689</v>
      </c>
      <c r="C2531" t="s">
        <v>160</v>
      </c>
      <c r="D2531" t="s">
        <v>55</v>
      </c>
      <c r="E2531" t="s">
        <v>3549</v>
      </c>
      <c r="F2531" t="s">
        <v>152</v>
      </c>
      <c r="G2531" t="s">
        <v>45</v>
      </c>
      <c r="H2531">
        <v>19</v>
      </c>
      <c r="I2531" t="s">
        <v>3550</v>
      </c>
      <c r="J2531" t="s">
        <v>63</v>
      </c>
      <c r="K2531" t="s">
        <v>42</v>
      </c>
      <c r="L2531" t="s">
        <v>39</v>
      </c>
      <c r="M2531" t="s">
        <v>107</v>
      </c>
      <c r="N2531" t="s">
        <v>33</v>
      </c>
      <c r="O2531" t="s">
        <v>20</v>
      </c>
      <c r="P2531">
        <v>0.8</v>
      </c>
      <c r="Q2531">
        <v>600</v>
      </c>
      <c r="R2531">
        <v>81</v>
      </c>
      <c r="S2531" t="s">
        <v>78</v>
      </c>
      <c r="T2531" t="s">
        <v>30</v>
      </c>
      <c r="U2531" t="s">
        <v>4240</v>
      </c>
      <c r="V2531" t="s">
        <v>36</v>
      </c>
      <c r="W2531" t="s">
        <v>82</v>
      </c>
      <c r="X2531">
        <v>4</v>
      </c>
    </row>
    <row r="2532" spans="2:24">
      <c r="B2532" t="s">
        <v>2690</v>
      </c>
      <c r="C2532" t="s">
        <v>160</v>
      </c>
      <c r="D2532" t="s">
        <v>55</v>
      </c>
      <c r="E2532" t="s">
        <v>3549</v>
      </c>
      <c r="F2532" t="s">
        <v>152</v>
      </c>
      <c r="G2532" t="s">
        <v>45</v>
      </c>
      <c r="H2532">
        <v>19</v>
      </c>
      <c r="I2532" t="s">
        <v>3550</v>
      </c>
      <c r="J2532" t="s">
        <v>28</v>
      </c>
      <c r="K2532" t="s">
        <v>42</v>
      </c>
      <c r="L2532" t="s">
        <v>39</v>
      </c>
      <c r="M2532" t="s">
        <v>107</v>
      </c>
      <c r="N2532" t="s">
        <v>33</v>
      </c>
      <c r="O2532" t="s">
        <v>20</v>
      </c>
      <c r="P2532">
        <v>0.8</v>
      </c>
      <c r="Q2532">
        <v>600</v>
      </c>
      <c r="R2532">
        <v>81</v>
      </c>
      <c r="S2532" t="s">
        <v>78</v>
      </c>
      <c r="T2532" t="s">
        <v>30</v>
      </c>
      <c r="U2532" t="s">
        <v>4241</v>
      </c>
      <c r="V2532" t="s">
        <v>36</v>
      </c>
      <c r="W2532" t="s">
        <v>82</v>
      </c>
      <c r="X2532">
        <v>4</v>
      </c>
    </row>
    <row r="2533" spans="2:24">
      <c r="B2533" t="s">
        <v>2691</v>
      </c>
      <c r="C2533" t="s">
        <v>160</v>
      </c>
      <c r="D2533" t="s">
        <v>55</v>
      </c>
      <c r="E2533" t="s">
        <v>3549</v>
      </c>
      <c r="F2533" t="s">
        <v>152</v>
      </c>
      <c r="G2533" t="s">
        <v>45</v>
      </c>
      <c r="H2533">
        <v>19</v>
      </c>
      <c r="I2533" t="s">
        <v>3550</v>
      </c>
      <c r="J2533" t="s">
        <v>79</v>
      </c>
      <c r="K2533" t="s">
        <v>42</v>
      </c>
      <c r="L2533" t="s">
        <v>39</v>
      </c>
      <c r="M2533" t="s">
        <v>107</v>
      </c>
      <c r="N2533" t="s">
        <v>33</v>
      </c>
      <c r="O2533" t="s">
        <v>20</v>
      </c>
      <c r="P2533">
        <v>0.8</v>
      </c>
      <c r="Q2533">
        <v>600</v>
      </c>
      <c r="R2533">
        <v>81</v>
      </c>
      <c r="S2533" t="s">
        <v>78</v>
      </c>
      <c r="T2533" t="s">
        <v>30</v>
      </c>
      <c r="U2533" t="s">
        <v>4242</v>
      </c>
      <c r="V2533" t="s">
        <v>36</v>
      </c>
      <c r="W2533" t="s">
        <v>82</v>
      </c>
      <c r="X2533">
        <v>4</v>
      </c>
    </row>
    <row r="2534" spans="2:24">
      <c r="B2534" t="s">
        <v>2692</v>
      </c>
      <c r="C2534" t="s">
        <v>160</v>
      </c>
      <c r="D2534" t="s">
        <v>55</v>
      </c>
      <c r="E2534" t="s">
        <v>3549</v>
      </c>
      <c r="F2534" t="s">
        <v>152</v>
      </c>
      <c r="G2534" t="s">
        <v>45</v>
      </c>
      <c r="H2534">
        <v>19</v>
      </c>
      <c r="I2534" t="s">
        <v>3550</v>
      </c>
      <c r="J2534" t="s">
        <v>30</v>
      </c>
      <c r="K2534" t="s">
        <v>42</v>
      </c>
      <c r="L2534" t="s">
        <v>39</v>
      </c>
      <c r="M2534" t="s">
        <v>107</v>
      </c>
      <c r="N2534" t="s">
        <v>33</v>
      </c>
      <c r="O2534" t="s">
        <v>20</v>
      </c>
      <c r="P2534">
        <v>0.8</v>
      </c>
      <c r="Q2534">
        <v>600</v>
      </c>
      <c r="R2534">
        <v>81</v>
      </c>
      <c r="S2534" t="s">
        <v>78</v>
      </c>
      <c r="T2534" t="s">
        <v>30</v>
      </c>
      <c r="U2534" t="s">
        <v>4243</v>
      </c>
      <c r="V2534" t="s">
        <v>36</v>
      </c>
      <c r="W2534" t="s">
        <v>82</v>
      </c>
      <c r="X2534">
        <v>4</v>
      </c>
    </row>
    <row r="2535" spans="2:24">
      <c r="B2535" t="s">
        <v>2693</v>
      </c>
      <c r="C2535" t="s">
        <v>160</v>
      </c>
      <c r="D2535" t="s">
        <v>41</v>
      </c>
      <c r="E2535" t="s">
        <v>3549</v>
      </c>
      <c r="F2535" t="s">
        <v>152</v>
      </c>
      <c r="G2535" t="s">
        <v>45</v>
      </c>
      <c r="H2535">
        <v>24</v>
      </c>
      <c r="I2535" t="s">
        <v>3550</v>
      </c>
      <c r="J2535" t="s">
        <v>63</v>
      </c>
      <c r="K2535" t="s">
        <v>43</v>
      </c>
      <c r="L2535" t="s">
        <v>39</v>
      </c>
      <c r="M2535" t="s">
        <v>107</v>
      </c>
      <c r="N2535" t="s">
        <v>33</v>
      </c>
      <c r="O2535" t="s">
        <v>3552</v>
      </c>
      <c r="P2535">
        <v>1.7</v>
      </c>
      <c r="Q2535">
        <v>800</v>
      </c>
      <c r="R2535">
        <v>78</v>
      </c>
      <c r="S2535" t="s">
        <v>78</v>
      </c>
      <c r="T2535" t="s">
        <v>30</v>
      </c>
      <c r="U2535" t="s">
        <v>4244</v>
      </c>
      <c r="V2535" t="s">
        <v>36</v>
      </c>
      <c r="W2535" t="s">
        <v>82</v>
      </c>
      <c r="X2535">
        <v>4</v>
      </c>
    </row>
    <row r="2536" spans="2:24">
      <c r="B2536" t="s">
        <v>2694</v>
      </c>
      <c r="C2536" t="s">
        <v>160</v>
      </c>
      <c r="D2536" t="s">
        <v>41</v>
      </c>
      <c r="E2536" t="s">
        <v>3549</v>
      </c>
      <c r="F2536" t="s">
        <v>152</v>
      </c>
      <c r="G2536" t="s">
        <v>45</v>
      </c>
      <c r="H2536">
        <v>24</v>
      </c>
      <c r="I2536" t="s">
        <v>3550</v>
      </c>
      <c r="J2536" t="s">
        <v>28</v>
      </c>
      <c r="K2536" t="s">
        <v>43</v>
      </c>
      <c r="L2536" t="s">
        <v>39</v>
      </c>
      <c r="M2536" t="s">
        <v>107</v>
      </c>
      <c r="N2536" t="s">
        <v>33</v>
      </c>
      <c r="O2536" t="s">
        <v>3552</v>
      </c>
      <c r="P2536">
        <v>1.7</v>
      </c>
      <c r="Q2536">
        <v>800</v>
      </c>
      <c r="R2536">
        <v>78</v>
      </c>
      <c r="S2536" t="s">
        <v>78</v>
      </c>
      <c r="T2536" t="s">
        <v>30</v>
      </c>
      <c r="U2536" t="s">
        <v>4245</v>
      </c>
      <c r="V2536" t="s">
        <v>36</v>
      </c>
      <c r="W2536" t="s">
        <v>82</v>
      </c>
      <c r="X2536">
        <v>4</v>
      </c>
    </row>
    <row r="2537" spans="2:24">
      <c r="B2537" t="s">
        <v>2695</v>
      </c>
      <c r="C2537" t="s">
        <v>160</v>
      </c>
      <c r="D2537" t="s">
        <v>41</v>
      </c>
      <c r="E2537" t="s">
        <v>3549</v>
      </c>
      <c r="F2537" t="s">
        <v>152</v>
      </c>
      <c r="G2537" t="s">
        <v>45</v>
      </c>
      <c r="H2537">
        <v>24</v>
      </c>
      <c r="I2537" t="s">
        <v>3550</v>
      </c>
      <c r="J2537" t="s">
        <v>79</v>
      </c>
      <c r="K2537" t="s">
        <v>43</v>
      </c>
      <c r="L2537" t="s">
        <v>39</v>
      </c>
      <c r="M2537" t="s">
        <v>107</v>
      </c>
      <c r="N2537" t="s">
        <v>33</v>
      </c>
      <c r="O2537" t="s">
        <v>3552</v>
      </c>
      <c r="P2537">
        <v>1.7</v>
      </c>
      <c r="Q2537">
        <v>800</v>
      </c>
      <c r="R2537">
        <v>78</v>
      </c>
      <c r="S2537" t="s">
        <v>78</v>
      </c>
      <c r="T2537" t="s">
        <v>30</v>
      </c>
      <c r="U2537" t="s">
        <v>4246</v>
      </c>
      <c r="V2537" t="s">
        <v>36</v>
      </c>
      <c r="W2537" t="s">
        <v>82</v>
      </c>
      <c r="X2537">
        <v>4</v>
      </c>
    </row>
    <row r="2538" spans="2:24">
      <c r="B2538" t="s">
        <v>2696</v>
      </c>
      <c r="C2538" t="s">
        <v>160</v>
      </c>
      <c r="D2538" t="s">
        <v>41</v>
      </c>
      <c r="E2538" t="s">
        <v>3549</v>
      </c>
      <c r="F2538" t="s">
        <v>152</v>
      </c>
      <c r="G2538" t="s">
        <v>45</v>
      </c>
      <c r="H2538">
        <v>24</v>
      </c>
      <c r="I2538" t="s">
        <v>3550</v>
      </c>
      <c r="J2538" t="s">
        <v>30</v>
      </c>
      <c r="K2538" t="s">
        <v>43</v>
      </c>
      <c r="L2538" t="s">
        <v>39</v>
      </c>
      <c r="M2538" t="s">
        <v>107</v>
      </c>
      <c r="N2538" t="s">
        <v>33</v>
      </c>
      <c r="O2538" t="s">
        <v>3552</v>
      </c>
      <c r="P2538">
        <v>1.7</v>
      </c>
      <c r="Q2538">
        <v>800</v>
      </c>
      <c r="R2538">
        <v>78</v>
      </c>
      <c r="S2538" t="s">
        <v>78</v>
      </c>
      <c r="T2538" t="s">
        <v>30</v>
      </c>
      <c r="U2538" t="s">
        <v>4247</v>
      </c>
      <c r="V2538" t="s">
        <v>36</v>
      </c>
      <c r="W2538" t="s">
        <v>82</v>
      </c>
      <c r="X2538">
        <v>4</v>
      </c>
    </row>
    <row r="2539" spans="2:24">
      <c r="B2539" t="s">
        <v>2697</v>
      </c>
      <c r="C2539" t="s">
        <v>160</v>
      </c>
      <c r="D2539" t="s">
        <v>55</v>
      </c>
      <c r="E2539" t="s">
        <v>3549</v>
      </c>
      <c r="F2539" t="s">
        <v>152</v>
      </c>
      <c r="G2539" t="s">
        <v>45</v>
      </c>
      <c r="H2539">
        <v>25</v>
      </c>
      <c r="I2539" t="s">
        <v>3550</v>
      </c>
      <c r="J2539" t="s">
        <v>63</v>
      </c>
      <c r="K2539" t="s">
        <v>42</v>
      </c>
      <c r="L2539" t="s">
        <v>39</v>
      </c>
      <c r="M2539" t="s">
        <v>107</v>
      </c>
      <c r="N2539" t="s">
        <v>33</v>
      </c>
      <c r="O2539" t="s">
        <v>20</v>
      </c>
      <c r="P2539">
        <v>1.7</v>
      </c>
      <c r="Q2539">
        <v>800</v>
      </c>
      <c r="R2539">
        <v>81</v>
      </c>
      <c r="S2539" t="s">
        <v>78</v>
      </c>
      <c r="T2539" t="s">
        <v>30</v>
      </c>
      <c r="U2539" t="s">
        <v>4248</v>
      </c>
      <c r="V2539" t="s">
        <v>36</v>
      </c>
      <c r="W2539" t="s">
        <v>82</v>
      </c>
      <c r="X2539">
        <v>4</v>
      </c>
    </row>
    <row r="2540" spans="2:24">
      <c r="B2540" t="s">
        <v>2698</v>
      </c>
      <c r="C2540" t="s">
        <v>160</v>
      </c>
      <c r="D2540" t="s">
        <v>55</v>
      </c>
      <c r="E2540" t="s">
        <v>3549</v>
      </c>
      <c r="F2540" t="s">
        <v>152</v>
      </c>
      <c r="G2540" t="s">
        <v>45</v>
      </c>
      <c r="H2540">
        <v>25</v>
      </c>
      <c r="I2540" t="s">
        <v>3550</v>
      </c>
      <c r="J2540" t="s">
        <v>28</v>
      </c>
      <c r="K2540" t="s">
        <v>42</v>
      </c>
      <c r="L2540" t="s">
        <v>39</v>
      </c>
      <c r="M2540" t="s">
        <v>107</v>
      </c>
      <c r="N2540" t="s">
        <v>33</v>
      </c>
      <c r="O2540" t="s">
        <v>20</v>
      </c>
      <c r="P2540">
        <v>1.7</v>
      </c>
      <c r="Q2540">
        <v>800</v>
      </c>
      <c r="R2540">
        <v>81</v>
      </c>
      <c r="S2540" t="s">
        <v>78</v>
      </c>
      <c r="T2540" t="s">
        <v>30</v>
      </c>
      <c r="U2540" t="s">
        <v>4249</v>
      </c>
      <c r="V2540" t="s">
        <v>36</v>
      </c>
      <c r="W2540" t="s">
        <v>82</v>
      </c>
      <c r="X2540">
        <v>4</v>
      </c>
    </row>
    <row r="2541" spans="2:24">
      <c r="B2541" t="s">
        <v>2699</v>
      </c>
      <c r="C2541" t="s">
        <v>160</v>
      </c>
      <c r="D2541" t="s">
        <v>55</v>
      </c>
      <c r="E2541" t="s">
        <v>3549</v>
      </c>
      <c r="F2541" t="s">
        <v>152</v>
      </c>
      <c r="G2541" t="s">
        <v>45</v>
      </c>
      <c r="H2541">
        <v>25</v>
      </c>
      <c r="I2541" t="s">
        <v>3550</v>
      </c>
      <c r="J2541" t="s">
        <v>79</v>
      </c>
      <c r="K2541" t="s">
        <v>42</v>
      </c>
      <c r="L2541" t="s">
        <v>39</v>
      </c>
      <c r="M2541" t="s">
        <v>107</v>
      </c>
      <c r="N2541" t="s">
        <v>33</v>
      </c>
      <c r="O2541" t="s">
        <v>20</v>
      </c>
      <c r="P2541">
        <v>1.7</v>
      </c>
      <c r="Q2541">
        <v>800</v>
      </c>
      <c r="R2541">
        <v>81</v>
      </c>
      <c r="S2541" t="s">
        <v>78</v>
      </c>
      <c r="T2541" t="s">
        <v>30</v>
      </c>
      <c r="U2541" t="s">
        <v>4250</v>
      </c>
      <c r="V2541" t="s">
        <v>36</v>
      </c>
      <c r="W2541" t="s">
        <v>82</v>
      </c>
      <c r="X2541">
        <v>4</v>
      </c>
    </row>
    <row r="2542" spans="2:24">
      <c r="B2542" t="s">
        <v>2700</v>
      </c>
      <c r="C2542" t="s">
        <v>160</v>
      </c>
      <c r="D2542" t="s">
        <v>55</v>
      </c>
      <c r="E2542" t="s">
        <v>3549</v>
      </c>
      <c r="F2542" t="s">
        <v>152</v>
      </c>
      <c r="G2542" t="s">
        <v>45</v>
      </c>
      <c r="H2542">
        <v>25</v>
      </c>
      <c r="I2542" t="s">
        <v>3550</v>
      </c>
      <c r="J2542" t="s">
        <v>30</v>
      </c>
      <c r="K2542" t="s">
        <v>42</v>
      </c>
      <c r="L2542" t="s">
        <v>39</v>
      </c>
      <c r="M2542" t="s">
        <v>107</v>
      </c>
      <c r="N2542" t="s">
        <v>33</v>
      </c>
      <c r="O2542" t="s">
        <v>20</v>
      </c>
      <c r="P2542">
        <v>1.7</v>
      </c>
      <c r="Q2542">
        <v>800</v>
      </c>
      <c r="R2542">
        <v>81</v>
      </c>
      <c r="S2542" t="s">
        <v>78</v>
      </c>
      <c r="T2542" t="s">
        <v>30</v>
      </c>
      <c r="U2542" t="s">
        <v>4251</v>
      </c>
      <c r="V2542" t="s">
        <v>36</v>
      </c>
      <c r="W2542" t="s">
        <v>82</v>
      </c>
      <c r="X2542">
        <v>4</v>
      </c>
    </row>
    <row r="2543" spans="2:24">
      <c r="B2543" t="s">
        <v>2701</v>
      </c>
      <c r="C2543" t="s">
        <v>160</v>
      </c>
      <c r="D2543" t="s">
        <v>41</v>
      </c>
      <c r="E2543" t="s">
        <v>3549</v>
      </c>
      <c r="F2543" t="s">
        <v>152</v>
      </c>
      <c r="G2543" t="s">
        <v>45</v>
      </c>
      <c r="H2543">
        <v>30</v>
      </c>
      <c r="I2543" t="s">
        <v>3550</v>
      </c>
      <c r="J2543" t="s">
        <v>63</v>
      </c>
      <c r="K2543" t="s">
        <v>43</v>
      </c>
      <c r="L2543" t="s">
        <v>39</v>
      </c>
      <c r="M2543" t="s">
        <v>107</v>
      </c>
      <c r="N2543" t="s">
        <v>33</v>
      </c>
      <c r="O2543" t="s">
        <v>20</v>
      </c>
      <c r="P2543">
        <v>2</v>
      </c>
      <c r="Q2543">
        <v>1000</v>
      </c>
      <c r="R2543">
        <v>81</v>
      </c>
      <c r="S2543" t="s">
        <v>78</v>
      </c>
      <c r="T2543" t="s">
        <v>30</v>
      </c>
      <c r="U2543" t="s">
        <v>4252</v>
      </c>
      <c r="V2543" t="s">
        <v>36</v>
      </c>
      <c r="W2543" t="s">
        <v>82</v>
      </c>
      <c r="X2543">
        <v>4</v>
      </c>
    </row>
    <row r="2544" spans="2:24">
      <c r="B2544" t="s">
        <v>2702</v>
      </c>
      <c r="C2544" t="s">
        <v>160</v>
      </c>
      <c r="D2544" t="s">
        <v>41</v>
      </c>
      <c r="E2544" t="s">
        <v>3549</v>
      </c>
      <c r="F2544" t="s">
        <v>152</v>
      </c>
      <c r="G2544" t="s">
        <v>45</v>
      </c>
      <c r="H2544">
        <v>30</v>
      </c>
      <c r="I2544" t="s">
        <v>3550</v>
      </c>
      <c r="J2544" t="s">
        <v>28</v>
      </c>
      <c r="K2544" t="s">
        <v>43</v>
      </c>
      <c r="L2544" t="s">
        <v>39</v>
      </c>
      <c r="M2544" t="s">
        <v>107</v>
      </c>
      <c r="N2544" t="s">
        <v>33</v>
      </c>
      <c r="O2544" t="s">
        <v>20</v>
      </c>
      <c r="P2544">
        <v>2</v>
      </c>
      <c r="Q2544">
        <v>1000</v>
      </c>
      <c r="R2544">
        <v>81</v>
      </c>
      <c r="S2544" t="s">
        <v>78</v>
      </c>
      <c r="T2544" t="s">
        <v>30</v>
      </c>
      <c r="U2544" t="s">
        <v>4253</v>
      </c>
      <c r="V2544" t="s">
        <v>36</v>
      </c>
      <c r="W2544" t="s">
        <v>82</v>
      </c>
      <c r="X2544">
        <v>4</v>
      </c>
    </row>
    <row r="2545" spans="2:24">
      <c r="B2545" t="s">
        <v>2703</v>
      </c>
      <c r="C2545" t="s">
        <v>160</v>
      </c>
      <c r="D2545" t="s">
        <v>41</v>
      </c>
      <c r="E2545" t="s">
        <v>3549</v>
      </c>
      <c r="F2545" t="s">
        <v>152</v>
      </c>
      <c r="G2545" t="s">
        <v>45</v>
      </c>
      <c r="H2545">
        <v>30</v>
      </c>
      <c r="I2545" t="s">
        <v>3550</v>
      </c>
      <c r="J2545" t="s">
        <v>79</v>
      </c>
      <c r="K2545" t="s">
        <v>43</v>
      </c>
      <c r="L2545" t="s">
        <v>39</v>
      </c>
      <c r="M2545" t="s">
        <v>107</v>
      </c>
      <c r="N2545" t="s">
        <v>33</v>
      </c>
      <c r="O2545" t="s">
        <v>20</v>
      </c>
      <c r="P2545">
        <v>2</v>
      </c>
      <c r="Q2545">
        <v>1000</v>
      </c>
      <c r="R2545">
        <v>81</v>
      </c>
      <c r="S2545" t="s">
        <v>78</v>
      </c>
      <c r="T2545" t="s">
        <v>30</v>
      </c>
      <c r="U2545" t="s">
        <v>4254</v>
      </c>
      <c r="V2545" t="s">
        <v>36</v>
      </c>
      <c r="W2545" t="s">
        <v>82</v>
      </c>
      <c r="X2545">
        <v>4</v>
      </c>
    </row>
    <row r="2546" spans="2:24">
      <c r="B2546" t="s">
        <v>2704</v>
      </c>
      <c r="C2546" t="s">
        <v>160</v>
      </c>
      <c r="D2546" t="s">
        <v>41</v>
      </c>
      <c r="E2546" t="s">
        <v>3549</v>
      </c>
      <c r="F2546" t="s">
        <v>152</v>
      </c>
      <c r="G2546" t="s">
        <v>45</v>
      </c>
      <c r="H2546">
        <v>30</v>
      </c>
      <c r="I2546" t="s">
        <v>3550</v>
      </c>
      <c r="J2546" t="s">
        <v>30</v>
      </c>
      <c r="K2546" t="s">
        <v>43</v>
      </c>
      <c r="L2546" t="s">
        <v>39</v>
      </c>
      <c r="M2546" t="s">
        <v>107</v>
      </c>
      <c r="N2546" t="s">
        <v>33</v>
      </c>
      <c r="O2546" t="s">
        <v>20</v>
      </c>
      <c r="P2546">
        <v>2</v>
      </c>
      <c r="Q2546">
        <v>1000</v>
      </c>
      <c r="R2546">
        <v>81</v>
      </c>
      <c r="S2546" t="s">
        <v>78</v>
      </c>
      <c r="T2546" t="s">
        <v>30</v>
      </c>
      <c r="U2546" t="s">
        <v>4255</v>
      </c>
      <c r="V2546" t="s">
        <v>36</v>
      </c>
      <c r="W2546" t="s">
        <v>82</v>
      </c>
      <c r="X2546">
        <v>4</v>
      </c>
    </row>
    <row r="2547" spans="2:24">
      <c r="B2547" t="s">
        <v>2705</v>
      </c>
      <c r="C2547" t="s">
        <v>160</v>
      </c>
      <c r="D2547" t="s">
        <v>55</v>
      </c>
      <c r="E2547" t="s">
        <v>3549</v>
      </c>
      <c r="F2547" t="s">
        <v>152</v>
      </c>
      <c r="G2547" t="s">
        <v>45</v>
      </c>
      <c r="H2547">
        <v>31</v>
      </c>
      <c r="I2547" t="s">
        <v>3550</v>
      </c>
      <c r="J2547" t="s">
        <v>63</v>
      </c>
      <c r="K2547" t="s">
        <v>42</v>
      </c>
      <c r="L2547" t="s">
        <v>39</v>
      </c>
      <c r="M2547" t="s">
        <v>107</v>
      </c>
      <c r="N2547" t="s">
        <v>33</v>
      </c>
      <c r="O2547" t="s">
        <v>20</v>
      </c>
      <c r="P2547">
        <v>2.2000000000000002</v>
      </c>
      <c r="Q2547">
        <v>1000</v>
      </c>
      <c r="R2547">
        <v>84</v>
      </c>
      <c r="S2547" t="s">
        <v>78</v>
      </c>
      <c r="T2547" t="s">
        <v>30</v>
      </c>
      <c r="U2547" t="s">
        <v>4256</v>
      </c>
      <c r="V2547" t="s">
        <v>36</v>
      </c>
      <c r="W2547" t="s">
        <v>82</v>
      </c>
      <c r="X2547">
        <v>4</v>
      </c>
    </row>
    <row r="2548" spans="2:24">
      <c r="B2548" t="s">
        <v>2706</v>
      </c>
      <c r="C2548" t="s">
        <v>160</v>
      </c>
      <c r="D2548" t="s">
        <v>55</v>
      </c>
      <c r="E2548" t="s">
        <v>3549</v>
      </c>
      <c r="F2548" t="s">
        <v>152</v>
      </c>
      <c r="G2548" t="s">
        <v>45</v>
      </c>
      <c r="H2548">
        <v>31</v>
      </c>
      <c r="I2548" t="s">
        <v>3550</v>
      </c>
      <c r="J2548" t="s">
        <v>28</v>
      </c>
      <c r="K2548" t="s">
        <v>42</v>
      </c>
      <c r="L2548" t="s">
        <v>39</v>
      </c>
      <c r="M2548" t="s">
        <v>107</v>
      </c>
      <c r="N2548" t="s">
        <v>33</v>
      </c>
      <c r="O2548" t="s">
        <v>20</v>
      </c>
      <c r="P2548">
        <v>2.2000000000000002</v>
      </c>
      <c r="Q2548">
        <v>1000</v>
      </c>
      <c r="R2548">
        <v>84</v>
      </c>
      <c r="S2548" t="s">
        <v>78</v>
      </c>
      <c r="T2548" t="s">
        <v>30</v>
      </c>
      <c r="U2548" t="s">
        <v>4257</v>
      </c>
      <c r="V2548" t="s">
        <v>36</v>
      </c>
      <c r="W2548" t="s">
        <v>82</v>
      </c>
      <c r="X2548">
        <v>4</v>
      </c>
    </row>
    <row r="2549" spans="2:24">
      <c r="B2549" t="s">
        <v>2707</v>
      </c>
      <c r="C2549" t="s">
        <v>160</v>
      </c>
      <c r="D2549" t="s">
        <v>55</v>
      </c>
      <c r="E2549" t="s">
        <v>3549</v>
      </c>
      <c r="F2549" t="s">
        <v>152</v>
      </c>
      <c r="G2549" t="s">
        <v>45</v>
      </c>
      <c r="H2549">
        <v>31</v>
      </c>
      <c r="I2549" t="s">
        <v>3550</v>
      </c>
      <c r="J2549" t="s">
        <v>79</v>
      </c>
      <c r="K2549" t="s">
        <v>42</v>
      </c>
      <c r="L2549" t="s">
        <v>39</v>
      </c>
      <c r="M2549" t="s">
        <v>107</v>
      </c>
      <c r="N2549" t="s">
        <v>33</v>
      </c>
      <c r="O2549" t="s">
        <v>20</v>
      </c>
      <c r="P2549">
        <v>2.2000000000000002</v>
      </c>
      <c r="Q2549">
        <v>1000</v>
      </c>
      <c r="R2549">
        <v>84</v>
      </c>
      <c r="S2549" t="s">
        <v>78</v>
      </c>
      <c r="T2549" t="s">
        <v>30</v>
      </c>
      <c r="U2549" t="s">
        <v>4258</v>
      </c>
      <c r="V2549" t="s">
        <v>36</v>
      </c>
      <c r="W2549" t="s">
        <v>82</v>
      </c>
      <c r="X2549">
        <v>4</v>
      </c>
    </row>
    <row r="2550" spans="2:24">
      <c r="B2550" t="s">
        <v>2708</v>
      </c>
      <c r="C2550" t="s">
        <v>160</v>
      </c>
      <c r="D2550" t="s">
        <v>55</v>
      </c>
      <c r="E2550" t="s">
        <v>3549</v>
      </c>
      <c r="F2550" t="s">
        <v>152</v>
      </c>
      <c r="G2550" t="s">
        <v>45</v>
      </c>
      <c r="H2550">
        <v>31</v>
      </c>
      <c r="I2550" t="s">
        <v>3550</v>
      </c>
      <c r="J2550" t="s">
        <v>30</v>
      </c>
      <c r="K2550" t="s">
        <v>42</v>
      </c>
      <c r="L2550" t="s">
        <v>39</v>
      </c>
      <c r="M2550" t="s">
        <v>107</v>
      </c>
      <c r="N2550" t="s">
        <v>33</v>
      </c>
      <c r="O2550" t="s">
        <v>20</v>
      </c>
      <c r="P2550">
        <v>2.2000000000000002</v>
      </c>
      <c r="Q2550">
        <v>1000</v>
      </c>
      <c r="R2550">
        <v>84</v>
      </c>
      <c r="S2550" t="s">
        <v>78</v>
      </c>
      <c r="T2550" t="s">
        <v>30</v>
      </c>
      <c r="U2550" t="s">
        <v>4259</v>
      </c>
      <c r="V2550" t="s">
        <v>36</v>
      </c>
      <c r="W2550" t="s">
        <v>82</v>
      </c>
      <c r="X2550">
        <v>4</v>
      </c>
    </row>
    <row r="2551" spans="2:24">
      <c r="B2551" t="s">
        <v>2709</v>
      </c>
      <c r="C2551" t="s">
        <v>160</v>
      </c>
      <c r="D2551" t="s">
        <v>41</v>
      </c>
      <c r="E2551" t="s">
        <v>3549</v>
      </c>
      <c r="F2551" t="s">
        <v>152</v>
      </c>
      <c r="G2551" t="s">
        <v>45</v>
      </c>
      <c r="H2551">
        <v>36</v>
      </c>
      <c r="I2551" t="s">
        <v>3550</v>
      </c>
      <c r="J2551" t="s">
        <v>63</v>
      </c>
      <c r="K2551" t="s">
        <v>43</v>
      </c>
      <c r="L2551" t="s">
        <v>39</v>
      </c>
      <c r="M2551" t="s">
        <v>107</v>
      </c>
      <c r="N2551" t="s">
        <v>33</v>
      </c>
      <c r="O2551" t="s">
        <v>20</v>
      </c>
      <c r="P2551">
        <v>2</v>
      </c>
      <c r="Q2551">
        <v>1200</v>
      </c>
      <c r="R2551">
        <v>81</v>
      </c>
      <c r="S2551" t="s">
        <v>78</v>
      </c>
      <c r="T2551" t="s">
        <v>30</v>
      </c>
      <c r="U2551" t="s">
        <v>4260</v>
      </c>
      <c r="V2551" t="s">
        <v>36</v>
      </c>
      <c r="W2551" t="s">
        <v>82</v>
      </c>
      <c r="X2551">
        <v>4</v>
      </c>
    </row>
    <row r="2552" spans="2:24">
      <c r="B2552" t="s">
        <v>2710</v>
      </c>
      <c r="C2552" t="s">
        <v>160</v>
      </c>
      <c r="D2552" t="s">
        <v>41</v>
      </c>
      <c r="E2552" t="s">
        <v>3549</v>
      </c>
      <c r="F2552" t="s">
        <v>152</v>
      </c>
      <c r="G2552" t="s">
        <v>45</v>
      </c>
      <c r="H2552">
        <v>36</v>
      </c>
      <c r="I2552" t="s">
        <v>3550</v>
      </c>
      <c r="J2552" t="s">
        <v>28</v>
      </c>
      <c r="K2552" t="s">
        <v>43</v>
      </c>
      <c r="L2552" t="s">
        <v>39</v>
      </c>
      <c r="M2552" t="s">
        <v>107</v>
      </c>
      <c r="N2552" t="s">
        <v>33</v>
      </c>
      <c r="O2552" t="s">
        <v>20</v>
      </c>
      <c r="P2552">
        <v>2</v>
      </c>
      <c r="Q2552">
        <v>1200</v>
      </c>
      <c r="R2552">
        <v>81</v>
      </c>
      <c r="S2552" t="s">
        <v>78</v>
      </c>
      <c r="T2552" t="s">
        <v>30</v>
      </c>
      <c r="U2552" t="s">
        <v>4261</v>
      </c>
      <c r="V2552" t="s">
        <v>36</v>
      </c>
      <c r="W2552" t="s">
        <v>82</v>
      </c>
      <c r="X2552">
        <v>4</v>
      </c>
    </row>
    <row r="2553" spans="2:24">
      <c r="B2553" t="s">
        <v>2711</v>
      </c>
      <c r="C2553" t="s">
        <v>160</v>
      </c>
      <c r="D2553" t="s">
        <v>41</v>
      </c>
      <c r="E2553" t="s">
        <v>3549</v>
      </c>
      <c r="F2553" t="s">
        <v>152</v>
      </c>
      <c r="G2553" t="s">
        <v>45</v>
      </c>
      <c r="H2553">
        <v>36</v>
      </c>
      <c r="I2553" t="s">
        <v>3550</v>
      </c>
      <c r="J2553" t="s">
        <v>79</v>
      </c>
      <c r="K2553" t="s">
        <v>43</v>
      </c>
      <c r="L2553" t="s">
        <v>39</v>
      </c>
      <c r="M2553" t="s">
        <v>107</v>
      </c>
      <c r="N2553" t="s">
        <v>33</v>
      </c>
      <c r="O2553" t="s">
        <v>20</v>
      </c>
      <c r="P2553">
        <v>2</v>
      </c>
      <c r="Q2553">
        <v>1200</v>
      </c>
      <c r="R2553">
        <v>81</v>
      </c>
      <c r="S2553" t="s">
        <v>78</v>
      </c>
      <c r="T2553" t="s">
        <v>30</v>
      </c>
      <c r="U2553" t="s">
        <v>4262</v>
      </c>
      <c r="V2553" t="s">
        <v>36</v>
      </c>
      <c r="W2553" t="s">
        <v>82</v>
      </c>
      <c r="X2553">
        <v>4</v>
      </c>
    </row>
    <row r="2554" spans="2:24">
      <c r="B2554" t="s">
        <v>2712</v>
      </c>
      <c r="C2554" t="s">
        <v>160</v>
      </c>
      <c r="D2554" t="s">
        <v>41</v>
      </c>
      <c r="E2554" t="s">
        <v>3549</v>
      </c>
      <c r="F2554" t="s">
        <v>152</v>
      </c>
      <c r="G2554" t="s">
        <v>45</v>
      </c>
      <c r="H2554">
        <v>36</v>
      </c>
      <c r="I2554" t="s">
        <v>3550</v>
      </c>
      <c r="J2554" t="s">
        <v>30</v>
      </c>
      <c r="K2554" t="s">
        <v>43</v>
      </c>
      <c r="L2554" t="s">
        <v>39</v>
      </c>
      <c r="M2554" t="s">
        <v>107</v>
      </c>
      <c r="N2554" t="s">
        <v>33</v>
      </c>
      <c r="O2554" t="s">
        <v>20</v>
      </c>
      <c r="P2554">
        <v>2</v>
      </c>
      <c r="Q2554">
        <v>1200</v>
      </c>
      <c r="R2554">
        <v>81</v>
      </c>
      <c r="S2554" t="s">
        <v>78</v>
      </c>
      <c r="T2554" t="s">
        <v>30</v>
      </c>
      <c r="U2554" t="s">
        <v>4263</v>
      </c>
      <c r="V2554" t="s">
        <v>36</v>
      </c>
      <c r="W2554" t="s">
        <v>82</v>
      </c>
      <c r="X2554">
        <v>4</v>
      </c>
    </row>
    <row r="2555" spans="2:24">
      <c r="B2555" t="s">
        <v>2713</v>
      </c>
      <c r="C2555" t="s">
        <v>160</v>
      </c>
      <c r="D2555" t="s">
        <v>55</v>
      </c>
      <c r="E2555" t="s">
        <v>3549</v>
      </c>
      <c r="F2555" t="s">
        <v>152</v>
      </c>
      <c r="G2555" t="s">
        <v>45</v>
      </c>
      <c r="H2555">
        <v>37</v>
      </c>
      <c r="I2555" t="s">
        <v>3550</v>
      </c>
      <c r="J2555" t="s">
        <v>63</v>
      </c>
      <c r="K2555" t="s">
        <v>42</v>
      </c>
      <c r="L2555" t="s">
        <v>39</v>
      </c>
      <c r="M2555" t="s">
        <v>107</v>
      </c>
      <c r="N2555" t="s">
        <v>33</v>
      </c>
      <c r="O2555" t="s">
        <v>35</v>
      </c>
      <c r="P2555">
        <v>2.9</v>
      </c>
      <c r="Q2555">
        <v>1200</v>
      </c>
      <c r="R2555">
        <v>84</v>
      </c>
      <c r="S2555" t="s">
        <v>78</v>
      </c>
      <c r="T2555" t="s">
        <v>30</v>
      </c>
      <c r="U2555" t="s">
        <v>4264</v>
      </c>
      <c r="V2555" t="s">
        <v>36</v>
      </c>
      <c r="W2555" t="s">
        <v>82</v>
      </c>
      <c r="X2555">
        <v>4</v>
      </c>
    </row>
    <row r="2556" spans="2:24">
      <c r="B2556" t="s">
        <v>2714</v>
      </c>
      <c r="C2556" t="s">
        <v>160</v>
      </c>
      <c r="D2556" t="s">
        <v>55</v>
      </c>
      <c r="E2556" t="s">
        <v>3549</v>
      </c>
      <c r="F2556" t="s">
        <v>152</v>
      </c>
      <c r="G2556" t="s">
        <v>45</v>
      </c>
      <c r="H2556">
        <v>37</v>
      </c>
      <c r="I2556" t="s">
        <v>3550</v>
      </c>
      <c r="J2556" t="s">
        <v>28</v>
      </c>
      <c r="K2556" t="s">
        <v>42</v>
      </c>
      <c r="L2556" t="s">
        <v>39</v>
      </c>
      <c r="M2556" t="s">
        <v>107</v>
      </c>
      <c r="N2556" t="s">
        <v>33</v>
      </c>
      <c r="O2556" t="s">
        <v>35</v>
      </c>
      <c r="P2556">
        <v>2.9</v>
      </c>
      <c r="Q2556">
        <v>1200</v>
      </c>
      <c r="R2556">
        <v>84</v>
      </c>
      <c r="S2556" t="s">
        <v>78</v>
      </c>
      <c r="T2556" t="s">
        <v>30</v>
      </c>
      <c r="U2556" t="s">
        <v>4265</v>
      </c>
      <c r="V2556" t="s">
        <v>36</v>
      </c>
      <c r="W2556" t="s">
        <v>82</v>
      </c>
      <c r="X2556">
        <v>4</v>
      </c>
    </row>
    <row r="2557" spans="2:24">
      <c r="B2557" t="s">
        <v>2715</v>
      </c>
      <c r="C2557" t="s">
        <v>160</v>
      </c>
      <c r="D2557" t="s">
        <v>55</v>
      </c>
      <c r="E2557" t="s">
        <v>3549</v>
      </c>
      <c r="F2557" t="s">
        <v>152</v>
      </c>
      <c r="G2557" t="s">
        <v>45</v>
      </c>
      <c r="H2557">
        <v>37</v>
      </c>
      <c r="I2557" t="s">
        <v>3550</v>
      </c>
      <c r="J2557" t="s">
        <v>79</v>
      </c>
      <c r="K2557" t="s">
        <v>42</v>
      </c>
      <c r="L2557" t="s">
        <v>39</v>
      </c>
      <c r="M2557" t="s">
        <v>107</v>
      </c>
      <c r="N2557" t="s">
        <v>33</v>
      </c>
      <c r="O2557" t="s">
        <v>35</v>
      </c>
      <c r="P2557">
        <v>2.9</v>
      </c>
      <c r="Q2557">
        <v>1200</v>
      </c>
      <c r="R2557">
        <v>84</v>
      </c>
      <c r="S2557" t="s">
        <v>78</v>
      </c>
      <c r="T2557" t="s">
        <v>30</v>
      </c>
      <c r="U2557" t="s">
        <v>4266</v>
      </c>
      <c r="V2557" t="s">
        <v>36</v>
      </c>
      <c r="W2557" t="s">
        <v>82</v>
      </c>
      <c r="X2557">
        <v>4</v>
      </c>
    </row>
    <row r="2558" spans="2:24">
      <c r="B2558" t="s">
        <v>2716</v>
      </c>
      <c r="C2558" t="s">
        <v>160</v>
      </c>
      <c r="D2558" t="s">
        <v>55</v>
      </c>
      <c r="E2558" t="s">
        <v>3549</v>
      </c>
      <c r="F2558" t="s">
        <v>152</v>
      </c>
      <c r="G2558" t="s">
        <v>45</v>
      </c>
      <c r="H2558">
        <v>37</v>
      </c>
      <c r="I2558" t="s">
        <v>3550</v>
      </c>
      <c r="J2558" t="s">
        <v>30</v>
      </c>
      <c r="K2558" t="s">
        <v>42</v>
      </c>
      <c r="L2558" t="s">
        <v>39</v>
      </c>
      <c r="M2558" t="s">
        <v>107</v>
      </c>
      <c r="N2558" t="s">
        <v>33</v>
      </c>
      <c r="O2558" t="s">
        <v>35</v>
      </c>
      <c r="P2558">
        <v>2.9</v>
      </c>
      <c r="Q2558">
        <v>1200</v>
      </c>
      <c r="R2558">
        <v>84</v>
      </c>
      <c r="S2558" t="s">
        <v>78</v>
      </c>
      <c r="T2558" t="s">
        <v>30</v>
      </c>
      <c r="U2558" t="s">
        <v>4267</v>
      </c>
      <c r="V2558" t="s">
        <v>36</v>
      </c>
      <c r="W2558" t="s">
        <v>82</v>
      </c>
      <c r="X2558">
        <v>4</v>
      </c>
    </row>
    <row r="2559" spans="2:24">
      <c r="B2559" t="s">
        <v>2717</v>
      </c>
      <c r="C2559" t="s">
        <v>160</v>
      </c>
      <c r="D2559" t="s">
        <v>55</v>
      </c>
      <c r="E2559" t="s">
        <v>3549</v>
      </c>
      <c r="F2559" t="s">
        <v>152</v>
      </c>
      <c r="G2559" t="s">
        <v>45</v>
      </c>
      <c r="H2559">
        <v>39</v>
      </c>
      <c r="I2559" t="s">
        <v>3550</v>
      </c>
      <c r="J2559" t="s">
        <v>63</v>
      </c>
      <c r="K2559" t="s">
        <v>42</v>
      </c>
      <c r="L2559" t="s">
        <v>39</v>
      </c>
      <c r="M2559" t="s">
        <v>107</v>
      </c>
      <c r="N2559" t="s">
        <v>33</v>
      </c>
      <c r="O2559" t="s">
        <v>35</v>
      </c>
      <c r="P2559">
        <v>2.9</v>
      </c>
      <c r="Q2559">
        <v>1200</v>
      </c>
      <c r="R2559">
        <v>87</v>
      </c>
      <c r="S2559" t="s">
        <v>78</v>
      </c>
      <c r="T2559" t="s">
        <v>30</v>
      </c>
      <c r="U2559" t="s">
        <v>4268</v>
      </c>
      <c r="V2559" t="s">
        <v>36</v>
      </c>
      <c r="W2559" t="s">
        <v>82</v>
      </c>
      <c r="X2559">
        <v>4</v>
      </c>
    </row>
    <row r="2560" spans="2:24">
      <c r="B2560" t="s">
        <v>2718</v>
      </c>
      <c r="C2560" t="s">
        <v>160</v>
      </c>
      <c r="D2560" t="s">
        <v>55</v>
      </c>
      <c r="E2560" t="s">
        <v>3549</v>
      </c>
      <c r="F2560" t="s">
        <v>152</v>
      </c>
      <c r="G2560" t="s">
        <v>45</v>
      </c>
      <c r="H2560">
        <v>39</v>
      </c>
      <c r="I2560" t="s">
        <v>3550</v>
      </c>
      <c r="J2560" t="s">
        <v>28</v>
      </c>
      <c r="K2560" t="s">
        <v>42</v>
      </c>
      <c r="L2560" t="s">
        <v>39</v>
      </c>
      <c r="M2560" t="s">
        <v>107</v>
      </c>
      <c r="N2560" t="s">
        <v>33</v>
      </c>
      <c r="O2560" t="s">
        <v>35</v>
      </c>
      <c r="P2560">
        <v>2.9</v>
      </c>
      <c r="Q2560">
        <v>1200</v>
      </c>
      <c r="R2560">
        <v>87</v>
      </c>
      <c r="S2560" t="s">
        <v>78</v>
      </c>
      <c r="T2560" t="s">
        <v>30</v>
      </c>
      <c r="U2560" t="s">
        <v>4269</v>
      </c>
      <c r="V2560" t="s">
        <v>36</v>
      </c>
      <c r="W2560" t="s">
        <v>82</v>
      </c>
      <c r="X2560">
        <v>4</v>
      </c>
    </row>
    <row r="2561" spans="2:24">
      <c r="B2561" t="s">
        <v>2719</v>
      </c>
      <c r="C2561" t="s">
        <v>160</v>
      </c>
      <c r="D2561" t="s">
        <v>55</v>
      </c>
      <c r="E2561" t="s">
        <v>3549</v>
      </c>
      <c r="F2561" t="s">
        <v>152</v>
      </c>
      <c r="G2561" t="s">
        <v>45</v>
      </c>
      <c r="H2561">
        <v>39</v>
      </c>
      <c r="I2561" t="s">
        <v>3550</v>
      </c>
      <c r="J2561" t="s">
        <v>79</v>
      </c>
      <c r="K2561" t="s">
        <v>42</v>
      </c>
      <c r="L2561" t="s">
        <v>39</v>
      </c>
      <c r="M2561" t="s">
        <v>107</v>
      </c>
      <c r="N2561" t="s">
        <v>33</v>
      </c>
      <c r="O2561" t="s">
        <v>35</v>
      </c>
      <c r="P2561">
        <v>2.9</v>
      </c>
      <c r="Q2561">
        <v>1200</v>
      </c>
      <c r="R2561">
        <v>87</v>
      </c>
      <c r="S2561" t="s">
        <v>78</v>
      </c>
      <c r="T2561" t="s">
        <v>30</v>
      </c>
      <c r="U2561" t="s">
        <v>4270</v>
      </c>
      <c r="V2561" t="s">
        <v>36</v>
      </c>
      <c r="W2561" t="s">
        <v>82</v>
      </c>
      <c r="X2561">
        <v>4</v>
      </c>
    </row>
    <row r="2562" spans="2:24">
      <c r="B2562" t="s">
        <v>2720</v>
      </c>
      <c r="C2562" t="s">
        <v>160</v>
      </c>
      <c r="D2562" t="s">
        <v>55</v>
      </c>
      <c r="E2562" t="s">
        <v>3549</v>
      </c>
      <c r="F2562" t="s">
        <v>152</v>
      </c>
      <c r="G2562" t="s">
        <v>45</v>
      </c>
      <c r="H2562">
        <v>39</v>
      </c>
      <c r="I2562" t="s">
        <v>3550</v>
      </c>
      <c r="J2562" t="s">
        <v>30</v>
      </c>
      <c r="K2562" t="s">
        <v>42</v>
      </c>
      <c r="L2562" t="s">
        <v>39</v>
      </c>
      <c r="M2562" t="s">
        <v>107</v>
      </c>
      <c r="N2562" t="s">
        <v>33</v>
      </c>
      <c r="O2562" t="s">
        <v>35</v>
      </c>
      <c r="P2562">
        <v>2.9</v>
      </c>
      <c r="Q2562">
        <v>1200</v>
      </c>
      <c r="R2562">
        <v>87</v>
      </c>
      <c r="S2562" t="s">
        <v>78</v>
      </c>
      <c r="T2562" t="s">
        <v>30</v>
      </c>
      <c r="U2562" t="s">
        <v>4271</v>
      </c>
      <c r="V2562" t="s">
        <v>36</v>
      </c>
      <c r="W2562" t="s">
        <v>82</v>
      </c>
      <c r="X2562">
        <v>4</v>
      </c>
    </row>
    <row r="2563" spans="2:24">
      <c r="B2563" t="s">
        <v>2721</v>
      </c>
      <c r="C2563" t="s">
        <v>160</v>
      </c>
      <c r="D2563" t="s">
        <v>41</v>
      </c>
      <c r="E2563" t="s">
        <v>3549</v>
      </c>
      <c r="F2563" t="s">
        <v>152</v>
      </c>
      <c r="G2563" t="s">
        <v>46</v>
      </c>
      <c r="H2563">
        <v>18</v>
      </c>
      <c r="I2563" t="s">
        <v>3550</v>
      </c>
      <c r="J2563" t="s">
        <v>63</v>
      </c>
      <c r="K2563" t="s">
        <v>43</v>
      </c>
      <c r="L2563" t="s">
        <v>39</v>
      </c>
      <c r="M2563" t="s">
        <v>107</v>
      </c>
      <c r="N2563" t="s">
        <v>80</v>
      </c>
      <c r="O2563" t="s">
        <v>3552</v>
      </c>
      <c r="P2563">
        <v>1.7</v>
      </c>
      <c r="Q2563">
        <v>600</v>
      </c>
      <c r="R2563">
        <v>78</v>
      </c>
      <c r="S2563" t="s">
        <v>78</v>
      </c>
      <c r="T2563" t="s">
        <v>30</v>
      </c>
      <c r="U2563" t="s">
        <v>4272</v>
      </c>
      <c r="V2563" t="s">
        <v>36</v>
      </c>
      <c r="W2563" t="s">
        <v>82</v>
      </c>
      <c r="X2563">
        <v>4</v>
      </c>
    </row>
    <row r="2564" spans="2:24">
      <c r="B2564" t="s">
        <v>2722</v>
      </c>
      <c r="C2564" t="s">
        <v>160</v>
      </c>
      <c r="D2564" t="s">
        <v>41</v>
      </c>
      <c r="E2564" t="s">
        <v>3549</v>
      </c>
      <c r="F2564" t="s">
        <v>152</v>
      </c>
      <c r="G2564" t="s">
        <v>46</v>
      </c>
      <c r="H2564">
        <v>18</v>
      </c>
      <c r="I2564" t="s">
        <v>3550</v>
      </c>
      <c r="J2564" t="s">
        <v>28</v>
      </c>
      <c r="K2564" t="s">
        <v>43</v>
      </c>
      <c r="L2564" t="s">
        <v>39</v>
      </c>
      <c r="M2564" t="s">
        <v>107</v>
      </c>
      <c r="N2564" t="s">
        <v>80</v>
      </c>
      <c r="O2564" t="s">
        <v>3552</v>
      </c>
      <c r="P2564">
        <v>1.7</v>
      </c>
      <c r="Q2564">
        <v>600</v>
      </c>
      <c r="R2564">
        <v>78</v>
      </c>
      <c r="S2564" t="s">
        <v>78</v>
      </c>
      <c r="T2564" t="s">
        <v>30</v>
      </c>
      <c r="U2564" t="s">
        <v>4273</v>
      </c>
      <c r="V2564" t="s">
        <v>36</v>
      </c>
      <c r="W2564" t="s">
        <v>82</v>
      </c>
      <c r="X2564">
        <v>4</v>
      </c>
    </row>
    <row r="2565" spans="2:24">
      <c r="B2565" t="s">
        <v>2723</v>
      </c>
      <c r="C2565" t="s">
        <v>160</v>
      </c>
      <c r="D2565" t="s">
        <v>41</v>
      </c>
      <c r="E2565" t="s">
        <v>3549</v>
      </c>
      <c r="F2565" t="s">
        <v>152</v>
      </c>
      <c r="G2565" t="s">
        <v>46</v>
      </c>
      <c r="H2565">
        <v>18</v>
      </c>
      <c r="I2565" t="s">
        <v>3550</v>
      </c>
      <c r="J2565" t="s">
        <v>79</v>
      </c>
      <c r="K2565" t="s">
        <v>43</v>
      </c>
      <c r="L2565" t="s">
        <v>39</v>
      </c>
      <c r="M2565" t="s">
        <v>107</v>
      </c>
      <c r="N2565" t="s">
        <v>80</v>
      </c>
      <c r="O2565" t="s">
        <v>3552</v>
      </c>
      <c r="P2565">
        <v>1.7</v>
      </c>
      <c r="Q2565">
        <v>600</v>
      </c>
      <c r="R2565">
        <v>78</v>
      </c>
      <c r="S2565" t="s">
        <v>78</v>
      </c>
      <c r="T2565" t="s">
        <v>30</v>
      </c>
      <c r="U2565" t="s">
        <v>4274</v>
      </c>
      <c r="V2565" t="s">
        <v>36</v>
      </c>
      <c r="W2565" t="s">
        <v>82</v>
      </c>
      <c r="X2565">
        <v>4</v>
      </c>
    </row>
    <row r="2566" spans="2:24">
      <c r="B2566" t="s">
        <v>2724</v>
      </c>
      <c r="C2566" t="s">
        <v>160</v>
      </c>
      <c r="D2566" t="s">
        <v>41</v>
      </c>
      <c r="E2566" t="s">
        <v>3549</v>
      </c>
      <c r="F2566" t="s">
        <v>152</v>
      </c>
      <c r="G2566" t="s">
        <v>46</v>
      </c>
      <c r="H2566">
        <v>18</v>
      </c>
      <c r="I2566" t="s">
        <v>3550</v>
      </c>
      <c r="J2566" t="s">
        <v>30</v>
      </c>
      <c r="K2566" t="s">
        <v>43</v>
      </c>
      <c r="L2566" t="s">
        <v>39</v>
      </c>
      <c r="M2566" t="s">
        <v>107</v>
      </c>
      <c r="N2566" t="s">
        <v>80</v>
      </c>
      <c r="O2566" t="s">
        <v>3552</v>
      </c>
      <c r="P2566">
        <v>1.7</v>
      </c>
      <c r="Q2566">
        <v>600</v>
      </c>
      <c r="R2566">
        <v>78</v>
      </c>
      <c r="S2566" t="s">
        <v>78</v>
      </c>
      <c r="T2566" t="s">
        <v>30</v>
      </c>
      <c r="U2566" t="s">
        <v>4275</v>
      </c>
      <c r="V2566" t="s">
        <v>36</v>
      </c>
      <c r="W2566" t="s">
        <v>82</v>
      </c>
      <c r="X2566">
        <v>4</v>
      </c>
    </row>
    <row r="2567" spans="2:24">
      <c r="B2567" t="s">
        <v>2725</v>
      </c>
      <c r="C2567" t="s">
        <v>160</v>
      </c>
      <c r="D2567" t="s">
        <v>55</v>
      </c>
      <c r="E2567" t="s">
        <v>3549</v>
      </c>
      <c r="F2567" t="s">
        <v>152</v>
      </c>
      <c r="G2567" t="s">
        <v>46</v>
      </c>
      <c r="H2567">
        <v>19</v>
      </c>
      <c r="I2567" t="s">
        <v>3550</v>
      </c>
      <c r="J2567" t="s">
        <v>63</v>
      </c>
      <c r="K2567" t="s">
        <v>42</v>
      </c>
      <c r="L2567" t="s">
        <v>39</v>
      </c>
      <c r="M2567" t="s">
        <v>107</v>
      </c>
      <c r="N2567" t="s">
        <v>80</v>
      </c>
      <c r="O2567" t="s">
        <v>20</v>
      </c>
      <c r="P2567">
        <v>0.8</v>
      </c>
      <c r="Q2567">
        <v>600</v>
      </c>
      <c r="R2567">
        <v>81</v>
      </c>
      <c r="S2567" t="s">
        <v>78</v>
      </c>
      <c r="T2567" t="s">
        <v>30</v>
      </c>
      <c r="U2567" t="s">
        <v>4276</v>
      </c>
      <c r="V2567" t="s">
        <v>36</v>
      </c>
      <c r="W2567" t="s">
        <v>82</v>
      </c>
      <c r="X2567">
        <v>4</v>
      </c>
    </row>
    <row r="2568" spans="2:24">
      <c r="B2568" t="s">
        <v>2726</v>
      </c>
      <c r="C2568" t="s">
        <v>160</v>
      </c>
      <c r="D2568" t="s">
        <v>55</v>
      </c>
      <c r="E2568" t="s">
        <v>3549</v>
      </c>
      <c r="F2568" t="s">
        <v>152</v>
      </c>
      <c r="G2568" t="s">
        <v>46</v>
      </c>
      <c r="H2568">
        <v>19</v>
      </c>
      <c r="I2568" t="s">
        <v>3550</v>
      </c>
      <c r="J2568" t="s">
        <v>28</v>
      </c>
      <c r="K2568" t="s">
        <v>42</v>
      </c>
      <c r="L2568" t="s">
        <v>39</v>
      </c>
      <c r="M2568" t="s">
        <v>107</v>
      </c>
      <c r="N2568" t="s">
        <v>80</v>
      </c>
      <c r="O2568" t="s">
        <v>20</v>
      </c>
      <c r="P2568">
        <v>0.8</v>
      </c>
      <c r="Q2568">
        <v>600</v>
      </c>
      <c r="R2568">
        <v>81</v>
      </c>
      <c r="S2568" t="s">
        <v>78</v>
      </c>
      <c r="T2568" t="s">
        <v>30</v>
      </c>
      <c r="U2568" t="s">
        <v>4277</v>
      </c>
      <c r="V2568" t="s">
        <v>36</v>
      </c>
      <c r="W2568" t="s">
        <v>82</v>
      </c>
      <c r="X2568">
        <v>4</v>
      </c>
    </row>
    <row r="2569" spans="2:24">
      <c r="B2569" t="s">
        <v>2727</v>
      </c>
      <c r="C2569" t="s">
        <v>160</v>
      </c>
      <c r="D2569" t="s">
        <v>55</v>
      </c>
      <c r="E2569" t="s">
        <v>3549</v>
      </c>
      <c r="F2569" t="s">
        <v>152</v>
      </c>
      <c r="G2569" t="s">
        <v>46</v>
      </c>
      <c r="H2569">
        <v>19</v>
      </c>
      <c r="I2569" t="s">
        <v>3550</v>
      </c>
      <c r="J2569" t="s">
        <v>79</v>
      </c>
      <c r="K2569" t="s">
        <v>42</v>
      </c>
      <c r="L2569" t="s">
        <v>39</v>
      </c>
      <c r="M2569" t="s">
        <v>107</v>
      </c>
      <c r="N2569" t="s">
        <v>80</v>
      </c>
      <c r="O2569" t="s">
        <v>20</v>
      </c>
      <c r="P2569">
        <v>0.8</v>
      </c>
      <c r="Q2569">
        <v>600</v>
      </c>
      <c r="R2569">
        <v>81</v>
      </c>
      <c r="S2569" t="s">
        <v>78</v>
      </c>
      <c r="T2569" t="s">
        <v>30</v>
      </c>
      <c r="U2569" t="s">
        <v>4278</v>
      </c>
      <c r="V2569" t="s">
        <v>36</v>
      </c>
      <c r="W2569" t="s">
        <v>82</v>
      </c>
      <c r="X2569">
        <v>4</v>
      </c>
    </row>
    <row r="2570" spans="2:24">
      <c r="B2570" t="s">
        <v>2728</v>
      </c>
      <c r="C2570" t="s">
        <v>160</v>
      </c>
      <c r="D2570" t="s">
        <v>55</v>
      </c>
      <c r="E2570" t="s">
        <v>3549</v>
      </c>
      <c r="F2570" t="s">
        <v>152</v>
      </c>
      <c r="G2570" t="s">
        <v>46</v>
      </c>
      <c r="H2570">
        <v>19</v>
      </c>
      <c r="I2570" t="s">
        <v>3550</v>
      </c>
      <c r="J2570" t="s">
        <v>30</v>
      </c>
      <c r="K2570" t="s">
        <v>42</v>
      </c>
      <c r="L2570" t="s">
        <v>39</v>
      </c>
      <c r="M2570" t="s">
        <v>107</v>
      </c>
      <c r="N2570" t="s">
        <v>80</v>
      </c>
      <c r="O2570" t="s">
        <v>20</v>
      </c>
      <c r="P2570">
        <v>0.8</v>
      </c>
      <c r="Q2570">
        <v>600</v>
      </c>
      <c r="R2570">
        <v>81</v>
      </c>
      <c r="S2570" t="s">
        <v>78</v>
      </c>
      <c r="T2570" t="s">
        <v>30</v>
      </c>
      <c r="U2570" t="s">
        <v>4279</v>
      </c>
      <c r="V2570" t="s">
        <v>36</v>
      </c>
      <c r="W2570" t="s">
        <v>82</v>
      </c>
      <c r="X2570">
        <v>4</v>
      </c>
    </row>
    <row r="2571" spans="2:24">
      <c r="B2571" t="s">
        <v>2729</v>
      </c>
      <c r="C2571" t="s">
        <v>160</v>
      </c>
      <c r="D2571" t="s">
        <v>41</v>
      </c>
      <c r="E2571" t="s">
        <v>3549</v>
      </c>
      <c r="F2571" t="s">
        <v>152</v>
      </c>
      <c r="G2571" t="s">
        <v>46</v>
      </c>
      <c r="H2571">
        <v>24</v>
      </c>
      <c r="I2571" t="s">
        <v>3550</v>
      </c>
      <c r="J2571" t="s">
        <v>63</v>
      </c>
      <c r="K2571" t="s">
        <v>43</v>
      </c>
      <c r="L2571" t="s">
        <v>39</v>
      </c>
      <c r="M2571" t="s">
        <v>107</v>
      </c>
      <c r="N2571" t="s">
        <v>80</v>
      </c>
      <c r="O2571" t="s">
        <v>3552</v>
      </c>
      <c r="P2571">
        <v>1.7</v>
      </c>
      <c r="Q2571">
        <v>800</v>
      </c>
      <c r="R2571">
        <v>78</v>
      </c>
      <c r="S2571" t="s">
        <v>78</v>
      </c>
      <c r="T2571" t="s">
        <v>30</v>
      </c>
      <c r="U2571" t="s">
        <v>4280</v>
      </c>
      <c r="V2571" t="s">
        <v>36</v>
      </c>
      <c r="W2571" t="s">
        <v>82</v>
      </c>
      <c r="X2571">
        <v>4</v>
      </c>
    </row>
    <row r="2572" spans="2:24">
      <c r="B2572" t="s">
        <v>2730</v>
      </c>
      <c r="C2572" t="s">
        <v>160</v>
      </c>
      <c r="D2572" t="s">
        <v>41</v>
      </c>
      <c r="E2572" t="s">
        <v>3549</v>
      </c>
      <c r="F2572" t="s">
        <v>152</v>
      </c>
      <c r="G2572" t="s">
        <v>46</v>
      </c>
      <c r="H2572">
        <v>24</v>
      </c>
      <c r="I2572" t="s">
        <v>3550</v>
      </c>
      <c r="J2572" t="s">
        <v>28</v>
      </c>
      <c r="K2572" t="s">
        <v>43</v>
      </c>
      <c r="L2572" t="s">
        <v>39</v>
      </c>
      <c r="M2572" t="s">
        <v>107</v>
      </c>
      <c r="N2572" t="s">
        <v>80</v>
      </c>
      <c r="O2572" t="s">
        <v>3552</v>
      </c>
      <c r="P2572">
        <v>1.7</v>
      </c>
      <c r="Q2572">
        <v>800</v>
      </c>
      <c r="R2572">
        <v>78</v>
      </c>
      <c r="S2572" t="s">
        <v>78</v>
      </c>
      <c r="T2572" t="s">
        <v>30</v>
      </c>
      <c r="U2572" t="s">
        <v>4281</v>
      </c>
      <c r="V2572" t="s">
        <v>36</v>
      </c>
      <c r="W2572" t="s">
        <v>82</v>
      </c>
      <c r="X2572">
        <v>4</v>
      </c>
    </row>
    <row r="2573" spans="2:24">
      <c r="B2573" t="s">
        <v>2731</v>
      </c>
      <c r="C2573" t="s">
        <v>160</v>
      </c>
      <c r="D2573" t="s">
        <v>41</v>
      </c>
      <c r="E2573" t="s">
        <v>3549</v>
      </c>
      <c r="F2573" t="s">
        <v>152</v>
      </c>
      <c r="G2573" t="s">
        <v>46</v>
      </c>
      <c r="H2573">
        <v>24</v>
      </c>
      <c r="I2573" t="s">
        <v>3550</v>
      </c>
      <c r="J2573" t="s">
        <v>79</v>
      </c>
      <c r="K2573" t="s">
        <v>43</v>
      </c>
      <c r="L2573" t="s">
        <v>39</v>
      </c>
      <c r="M2573" t="s">
        <v>107</v>
      </c>
      <c r="N2573" t="s">
        <v>80</v>
      </c>
      <c r="O2573" t="s">
        <v>3552</v>
      </c>
      <c r="P2573">
        <v>1.7</v>
      </c>
      <c r="Q2573">
        <v>800</v>
      </c>
      <c r="R2573">
        <v>78</v>
      </c>
      <c r="S2573" t="s">
        <v>78</v>
      </c>
      <c r="T2573" t="s">
        <v>30</v>
      </c>
      <c r="U2573" t="s">
        <v>4282</v>
      </c>
      <c r="V2573" t="s">
        <v>36</v>
      </c>
      <c r="W2573" t="s">
        <v>82</v>
      </c>
      <c r="X2573">
        <v>4</v>
      </c>
    </row>
    <row r="2574" spans="2:24">
      <c r="B2574" t="s">
        <v>2732</v>
      </c>
      <c r="C2574" t="s">
        <v>160</v>
      </c>
      <c r="D2574" t="s">
        <v>41</v>
      </c>
      <c r="E2574" t="s">
        <v>3549</v>
      </c>
      <c r="F2574" t="s">
        <v>152</v>
      </c>
      <c r="G2574" t="s">
        <v>46</v>
      </c>
      <c r="H2574">
        <v>24</v>
      </c>
      <c r="I2574" t="s">
        <v>3550</v>
      </c>
      <c r="J2574" t="s">
        <v>30</v>
      </c>
      <c r="K2574" t="s">
        <v>43</v>
      </c>
      <c r="L2574" t="s">
        <v>39</v>
      </c>
      <c r="M2574" t="s">
        <v>107</v>
      </c>
      <c r="N2574" t="s">
        <v>80</v>
      </c>
      <c r="O2574" t="s">
        <v>3552</v>
      </c>
      <c r="P2574">
        <v>1.7</v>
      </c>
      <c r="Q2574">
        <v>800</v>
      </c>
      <c r="R2574">
        <v>78</v>
      </c>
      <c r="S2574" t="s">
        <v>78</v>
      </c>
      <c r="T2574" t="s">
        <v>30</v>
      </c>
      <c r="U2574" t="s">
        <v>4283</v>
      </c>
      <c r="V2574" t="s">
        <v>36</v>
      </c>
      <c r="W2574" t="s">
        <v>82</v>
      </c>
      <c r="X2574">
        <v>4</v>
      </c>
    </row>
    <row r="2575" spans="2:24">
      <c r="B2575" t="s">
        <v>2733</v>
      </c>
      <c r="C2575" t="s">
        <v>160</v>
      </c>
      <c r="D2575" t="s">
        <v>55</v>
      </c>
      <c r="E2575" t="s">
        <v>3549</v>
      </c>
      <c r="F2575" t="s">
        <v>152</v>
      </c>
      <c r="G2575" t="s">
        <v>46</v>
      </c>
      <c r="H2575">
        <v>25</v>
      </c>
      <c r="I2575" t="s">
        <v>3550</v>
      </c>
      <c r="J2575" t="s">
        <v>63</v>
      </c>
      <c r="K2575" t="s">
        <v>42</v>
      </c>
      <c r="L2575" t="s">
        <v>39</v>
      </c>
      <c r="M2575" t="s">
        <v>107</v>
      </c>
      <c r="N2575" t="s">
        <v>80</v>
      </c>
      <c r="O2575" t="s">
        <v>20</v>
      </c>
      <c r="P2575">
        <v>1.7</v>
      </c>
      <c r="Q2575">
        <v>800</v>
      </c>
      <c r="R2575">
        <v>81</v>
      </c>
      <c r="S2575" t="s">
        <v>78</v>
      </c>
      <c r="T2575" t="s">
        <v>30</v>
      </c>
      <c r="U2575" t="s">
        <v>4284</v>
      </c>
      <c r="V2575" t="s">
        <v>36</v>
      </c>
      <c r="W2575" t="s">
        <v>82</v>
      </c>
      <c r="X2575">
        <v>4</v>
      </c>
    </row>
    <row r="2576" spans="2:24">
      <c r="B2576" t="s">
        <v>2734</v>
      </c>
      <c r="C2576" t="s">
        <v>160</v>
      </c>
      <c r="D2576" t="s">
        <v>55</v>
      </c>
      <c r="E2576" t="s">
        <v>3549</v>
      </c>
      <c r="F2576" t="s">
        <v>152</v>
      </c>
      <c r="G2576" t="s">
        <v>46</v>
      </c>
      <c r="H2576">
        <v>25</v>
      </c>
      <c r="I2576" t="s">
        <v>3550</v>
      </c>
      <c r="J2576" t="s">
        <v>28</v>
      </c>
      <c r="K2576" t="s">
        <v>42</v>
      </c>
      <c r="L2576" t="s">
        <v>39</v>
      </c>
      <c r="M2576" t="s">
        <v>107</v>
      </c>
      <c r="N2576" t="s">
        <v>80</v>
      </c>
      <c r="O2576" t="s">
        <v>20</v>
      </c>
      <c r="P2576">
        <v>1.7</v>
      </c>
      <c r="Q2576">
        <v>800</v>
      </c>
      <c r="R2576">
        <v>81</v>
      </c>
      <c r="S2576" t="s">
        <v>78</v>
      </c>
      <c r="T2576" t="s">
        <v>30</v>
      </c>
      <c r="U2576" t="s">
        <v>4285</v>
      </c>
      <c r="V2576" t="s">
        <v>36</v>
      </c>
      <c r="W2576" t="s">
        <v>82</v>
      </c>
      <c r="X2576">
        <v>4</v>
      </c>
    </row>
    <row r="2577" spans="2:24">
      <c r="B2577" t="s">
        <v>2735</v>
      </c>
      <c r="C2577" t="s">
        <v>160</v>
      </c>
      <c r="D2577" t="s">
        <v>55</v>
      </c>
      <c r="E2577" t="s">
        <v>3549</v>
      </c>
      <c r="F2577" t="s">
        <v>152</v>
      </c>
      <c r="G2577" t="s">
        <v>46</v>
      </c>
      <c r="H2577">
        <v>25</v>
      </c>
      <c r="I2577" t="s">
        <v>3550</v>
      </c>
      <c r="J2577" t="s">
        <v>79</v>
      </c>
      <c r="K2577" t="s">
        <v>42</v>
      </c>
      <c r="L2577" t="s">
        <v>39</v>
      </c>
      <c r="M2577" t="s">
        <v>107</v>
      </c>
      <c r="N2577" t="s">
        <v>80</v>
      </c>
      <c r="O2577" t="s">
        <v>20</v>
      </c>
      <c r="P2577">
        <v>1.7</v>
      </c>
      <c r="Q2577">
        <v>800</v>
      </c>
      <c r="R2577">
        <v>81</v>
      </c>
      <c r="S2577" t="s">
        <v>78</v>
      </c>
      <c r="T2577" t="s">
        <v>30</v>
      </c>
      <c r="U2577" t="s">
        <v>4286</v>
      </c>
      <c r="V2577" t="s">
        <v>36</v>
      </c>
      <c r="W2577" t="s">
        <v>82</v>
      </c>
      <c r="X2577">
        <v>4</v>
      </c>
    </row>
    <row r="2578" spans="2:24">
      <c r="B2578" t="s">
        <v>2736</v>
      </c>
      <c r="C2578" t="s">
        <v>160</v>
      </c>
      <c r="D2578" t="s">
        <v>55</v>
      </c>
      <c r="E2578" t="s">
        <v>3549</v>
      </c>
      <c r="F2578" t="s">
        <v>152</v>
      </c>
      <c r="G2578" t="s">
        <v>46</v>
      </c>
      <c r="H2578">
        <v>25</v>
      </c>
      <c r="I2578" t="s">
        <v>3550</v>
      </c>
      <c r="J2578" t="s">
        <v>30</v>
      </c>
      <c r="K2578" t="s">
        <v>42</v>
      </c>
      <c r="L2578" t="s">
        <v>39</v>
      </c>
      <c r="M2578" t="s">
        <v>107</v>
      </c>
      <c r="N2578" t="s">
        <v>80</v>
      </c>
      <c r="O2578" t="s">
        <v>20</v>
      </c>
      <c r="P2578">
        <v>1.7</v>
      </c>
      <c r="Q2578">
        <v>800</v>
      </c>
      <c r="R2578">
        <v>81</v>
      </c>
      <c r="S2578" t="s">
        <v>78</v>
      </c>
      <c r="T2578" t="s">
        <v>30</v>
      </c>
      <c r="U2578" t="s">
        <v>4287</v>
      </c>
      <c r="V2578" t="s">
        <v>36</v>
      </c>
      <c r="W2578" t="s">
        <v>82</v>
      </c>
      <c r="X2578">
        <v>4</v>
      </c>
    </row>
    <row r="2579" spans="2:24">
      <c r="B2579" t="s">
        <v>2737</v>
      </c>
      <c r="C2579" t="s">
        <v>160</v>
      </c>
      <c r="D2579" t="s">
        <v>41</v>
      </c>
      <c r="E2579" t="s">
        <v>3549</v>
      </c>
      <c r="F2579" t="s">
        <v>152</v>
      </c>
      <c r="G2579" t="s">
        <v>46</v>
      </c>
      <c r="H2579">
        <v>30</v>
      </c>
      <c r="I2579" t="s">
        <v>3550</v>
      </c>
      <c r="J2579" t="s">
        <v>63</v>
      </c>
      <c r="K2579" t="s">
        <v>43</v>
      </c>
      <c r="L2579" t="s">
        <v>39</v>
      </c>
      <c r="M2579" t="s">
        <v>107</v>
      </c>
      <c r="N2579" t="s">
        <v>80</v>
      </c>
      <c r="O2579" t="s">
        <v>20</v>
      </c>
      <c r="P2579">
        <v>2</v>
      </c>
      <c r="Q2579">
        <v>1000</v>
      </c>
      <c r="R2579">
        <v>81</v>
      </c>
      <c r="S2579" t="s">
        <v>78</v>
      </c>
      <c r="T2579" t="s">
        <v>30</v>
      </c>
      <c r="U2579" t="s">
        <v>4288</v>
      </c>
      <c r="V2579" t="s">
        <v>36</v>
      </c>
      <c r="W2579" t="s">
        <v>82</v>
      </c>
      <c r="X2579">
        <v>4</v>
      </c>
    </row>
    <row r="2580" spans="2:24">
      <c r="B2580" t="s">
        <v>2738</v>
      </c>
      <c r="C2580" t="s">
        <v>160</v>
      </c>
      <c r="D2580" t="s">
        <v>41</v>
      </c>
      <c r="E2580" t="s">
        <v>3549</v>
      </c>
      <c r="F2580" t="s">
        <v>152</v>
      </c>
      <c r="G2580" t="s">
        <v>46</v>
      </c>
      <c r="H2580">
        <v>30</v>
      </c>
      <c r="I2580" t="s">
        <v>3550</v>
      </c>
      <c r="J2580" t="s">
        <v>28</v>
      </c>
      <c r="K2580" t="s">
        <v>43</v>
      </c>
      <c r="L2580" t="s">
        <v>39</v>
      </c>
      <c r="M2580" t="s">
        <v>107</v>
      </c>
      <c r="N2580" t="s">
        <v>80</v>
      </c>
      <c r="O2580" t="s">
        <v>20</v>
      </c>
      <c r="P2580">
        <v>2</v>
      </c>
      <c r="Q2580">
        <v>1000</v>
      </c>
      <c r="R2580">
        <v>81</v>
      </c>
      <c r="S2580" t="s">
        <v>78</v>
      </c>
      <c r="T2580" t="s">
        <v>30</v>
      </c>
      <c r="U2580" t="s">
        <v>4289</v>
      </c>
      <c r="V2580" t="s">
        <v>36</v>
      </c>
      <c r="W2580" t="s">
        <v>82</v>
      </c>
      <c r="X2580">
        <v>4</v>
      </c>
    </row>
    <row r="2581" spans="2:24">
      <c r="B2581" t="s">
        <v>2739</v>
      </c>
      <c r="C2581" t="s">
        <v>160</v>
      </c>
      <c r="D2581" t="s">
        <v>41</v>
      </c>
      <c r="E2581" t="s">
        <v>3549</v>
      </c>
      <c r="F2581" t="s">
        <v>152</v>
      </c>
      <c r="G2581" t="s">
        <v>46</v>
      </c>
      <c r="H2581">
        <v>30</v>
      </c>
      <c r="I2581" t="s">
        <v>3550</v>
      </c>
      <c r="J2581" t="s">
        <v>79</v>
      </c>
      <c r="K2581" t="s">
        <v>43</v>
      </c>
      <c r="L2581" t="s">
        <v>39</v>
      </c>
      <c r="M2581" t="s">
        <v>107</v>
      </c>
      <c r="N2581" t="s">
        <v>80</v>
      </c>
      <c r="O2581" t="s">
        <v>20</v>
      </c>
      <c r="P2581">
        <v>2</v>
      </c>
      <c r="Q2581">
        <v>1000</v>
      </c>
      <c r="R2581">
        <v>81</v>
      </c>
      <c r="S2581" t="s">
        <v>78</v>
      </c>
      <c r="T2581" t="s">
        <v>30</v>
      </c>
      <c r="U2581" t="s">
        <v>4290</v>
      </c>
      <c r="V2581" t="s">
        <v>36</v>
      </c>
      <c r="W2581" t="s">
        <v>82</v>
      </c>
      <c r="X2581">
        <v>4</v>
      </c>
    </row>
    <row r="2582" spans="2:24">
      <c r="B2582" t="s">
        <v>2740</v>
      </c>
      <c r="C2582" t="s">
        <v>160</v>
      </c>
      <c r="D2582" t="s">
        <v>41</v>
      </c>
      <c r="E2582" t="s">
        <v>3549</v>
      </c>
      <c r="F2582" t="s">
        <v>152</v>
      </c>
      <c r="G2582" t="s">
        <v>46</v>
      </c>
      <c r="H2582">
        <v>30</v>
      </c>
      <c r="I2582" t="s">
        <v>3550</v>
      </c>
      <c r="J2582" t="s">
        <v>30</v>
      </c>
      <c r="K2582" t="s">
        <v>43</v>
      </c>
      <c r="L2582" t="s">
        <v>39</v>
      </c>
      <c r="M2582" t="s">
        <v>107</v>
      </c>
      <c r="N2582" t="s">
        <v>80</v>
      </c>
      <c r="O2582" t="s">
        <v>20</v>
      </c>
      <c r="P2582">
        <v>2</v>
      </c>
      <c r="Q2582">
        <v>1000</v>
      </c>
      <c r="R2582">
        <v>81</v>
      </c>
      <c r="S2582" t="s">
        <v>78</v>
      </c>
      <c r="T2582" t="s">
        <v>30</v>
      </c>
      <c r="U2582" t="s">
        <v>4291</v>
      </c>
      <c r="V2582" t="s">
        <v>36</v>
      </c>
      <c r="W2582" t="s">
        <v>82</v>
      </c>
      <c r="X2582">
        <v>4</v>
      </c>
    </row>
    <row r="2583" spans="2:24">
      <c r="B2583" t="s">
        <v>2741</v>
      </c>
      <c r="C2583" t="s">
        <v>160</v>
      </c>
      <c r="D2583" t="s">
        <v>55</v>
      </c>
      <c r="E2583" t="s">
        <v>3549</v>
      </c>
      <c r="F2583" t="s">
        <v>152</v>
      </c>
      <c r="G2583" t="s">
        <v>46</v>
      </c>
      <c r="H2583">
        <v>31</v>
      </c>
      <c r="I2583" t="s">
        <v>3550</v>
      </c>
      <c r="J2583" t="s">
        <v>63</v>
      </c>
      <c r="K2583" t="s">
        <v>42</v>
      </c>
      <c r="L2583" t="s">
        <v>39</v>
      </c>
      <c r="M2583" t="s">
        <v>107</v>
      </c>
      <c r="N2583" t="s">
        <v>80</v>
      </c>
      <c r="O2583" t="s">
        <v>20</v>
      </c>
      <c r="P2583">
        <v>2.2000000000000002</v>
      </c>
      <c r="Q2583">
        <v>1000</v>
      </c>
      <c r="R2583">
        <v>84</v>
      </c>
      <c r="S2583" t="s">
        <v>78</v>
      </c>
      <c r="T2583" t="s">
        <v>30</v>
      </c>
      <c r="U2583" t="s">
        <v>4292</v>
      </c>
      <c r="V2583" t="s">
        <v>36</v>
      </c>
      <c r="W2583" t="s">
        <v>82</v>
      </c>
      <c r="X2583">
        <v>4</v>
      </c>
    </row>
    <row r="2584" spans="2:24">
      <c r="B2584" t="s">
        <v>2742</v>
      </c>
      <c r="C2584" t="s">
        <v>160</v>
      </c>
      <c r="D2584" t="s">
        <v>55</v>
      </c>
      <c r="E2584" t="s">
        <v>3549</v>
      </c>
      <c r="F2584" t="s">
        <v>152</v>
      </c>
      <c r="G2584" t="s">
        <v>46</v>
      </c>
      <c r="H2584">
        <v>31</v>
      </c>
      <c r="I2584" t="s">
        <v>3550</v>
      </c>
      <c r="J2584" t="s">
        <v>28</v>
      </c>
      <c r="K2584" t="s">
        <v>42</v>
      </c>
      <c r="L2584" t="s">
        <v>39</v>
      </c>
      <c r="M2584" t="s">
        <v>107</v>
      </c>
      <c r="N2584" t="s">
        <v>80</v>
      </c>
      <c r="O2584" t="s">
        <v>20</v>
      </c>
      <c r="P2584">
        <v>2.2000000000000002</v>
      </c>
      <c r="Q2584">
        <v>1000</v>
      </c>
      <c r="R2584">
        <v>84</v>
      </c>
      <c r="S2584" t="s">
        <v>78</v>
      </c>
      <c r="T2584" t="s">
        <v>30</v>
      </c>
      <c r="U2584" t="s">
        <v>4293</v>
      </c>
      <c r="V2584" t="s">
        <v>36</v>
      </c>
      <c r="W2584" t="s">
        <v>82</v>
      </c>
      <c r="X2584">
        <v>4</v>
      </c>
    </row>
    <row r="2585" spans="2:24">
      <c r="B2585" t="s">
        <v>2743</v>
      </c>
      <c r="C2585" t="s">
        <v>160</v>
      </c>
      <c r="D2585" t="s">
        <v>55</v>
      </c>
      <c r="E2585" t="s">
        <v>3549</v>
      </c>
      <c r="F2585" t="s">
        <v>152</v>
      </c>
      <c r="G2585" t="s">
        <v>46</v>
      </c>
      <c r="H2585">
        <v>31</v>
      </c>
      <c r="I2585" t="s">
        <v>3550</v>
      </c>
      <c r="J2585" t="s">
        <v>79</v>
      </c>
      <c r="K2585" t="s">
        <v>42</v>
      </c>
      <c r="L2585" t="s">
        <v>39</v>
      </c>
      <c r="M2585" t="s">
        <v>107</v>
      </c>
      <c r="N2585" t="s">
        <v>80</v>
      </c>
      <c r="O2585" t="s">
        <v>20</v>
      </c>
      <c r="P2585">
        <v>2.2000000000000002</v>
      </c>
      <c r="Q2585">
        <v>1000</v>
      </c>
      <c r="R2585">
        <v>84</v>
      </c>
      <c r="S2585" t="s">
        <v>78</v>
      </c>
      <c r="T2585" t="s">
        <v>30</v>
      </c>
      <c r="U2585" t="s">
        <v>4294</v>
      </c>
      <c r="V2585" t="s">
        <v>36</v>
      </c>
      <c r="W2585" t="s">
        <v>82</v>
      </c>
      <c r="X2585">
        <v>4</v>
      </c>
    </row>
    <row r="2586" spans="2:24">
      <c r="B2586" t="s">
        <v>2744</v>
      </c>
      <c r="C2586" t="s">
        <v>160</v>
      </c>
      <c r="D2586" t="s">
        <v>55</v>
      </c>
      <c r="E2586" t="s">
        <v>3549</v>
      </c>
      <c r="F2586" t="s">
        <v>152</v>
      </c>
      <c r="G2586" t="s">
        <v>46</v>
      </c>
      <c r="H2586">
        <v>31</v>
      </c>
      <c r="I2586" t="s">
        <v>3550</v>
      </c>
      <c r="J2586" t="s">
        <v>30</v>
      </c>
      <c r="K2586" t="s">
        <v>42</v>
      </c>
      <c r="L2586" t="s">
        <v>39</v>
      </c>
      <c r="M2586" t="s">
        <v>107</v>
      </c>
      <c r="N2586" t="s">
        <v>80</v>
      </c>
      <c r="O2586" t="s">
        <v>20</v>
      </c>
      <c r="P2586">
        <v>2.2000000000000002</v>
      </c>
      <c r="Q2586">
        <v>1000</v>
      </c>
      <c r="R2586">
        <v>84</v>
      </c>
      <c r="S2586" t="s">
        <v>78</v>
      </c>
      <c r="T2586" t="s">
        <v>30</v>
      </c>
      <c r="U2586" t="s">
        <v>4295</v>
      </c>
      <c r="V2586" t="s">
        <v>36</v>
      </c>
      <c r="W2586" t="s">
        <v>82</v>
      </c>
      <c r="X2586">
        <v>4</v>
      </c>
    </row>
    <row r="2587" spans="2:24">
      <c r="B2587" t="s">
        <v>2745</v>
      </c>
      <c r="C2587" t="s">
        <v>160</v>
      </c>
      <c r="D2587" t="s">
        <v>41</v>
      </c>
      <c r="E2587" t="s">
        <v>3549</v>
      </c>
      <c r="F2587" t="s">
        <v>152</v>
      </c>
      <c r="G2587" t="s">
        <v>46</v>
      </c>
      <c r="H2587">
        <v>36</v>
      </c>
      <c r="I2587" t="s">
        <v>3550</v>
      </c>
      <c r="J2587" t="s">
        <v>63</v>
      </c>
      <c r="K2587" t="s">
        <v>43</v>
      </c>
      <c r="L2587" t="s">
        <v>39</v>
      </c>
      <c r="M2587" t="s">
        <v>107</v>
      </c>
      <c r="N2587" t="s">
        <v>80</v>
      </c>
      <c r="O2587" t="s">
        <v>20</v>
      </c>
      <c r="P2587">
        <v>2</v>
      </c>
      <c r="Q2587">
        <v>1200</v>
      </c>
      <c r="R2587">
        <v>81</v>
      </c>
      <c r="S2587" t="s">
        <v>78</v>
      </c>
      <c r="T2587" t="s">
        <v>30</v>
      </c>
      <c r="U2587" t="s">
        <v>4296</v>
      </c>
      <c r="V2587" t="s">
        <v>36</v>
      </c>
      <c r="W2587" t="s">
        <v>82</v>
      </c>
      <c r="X2587">
        <v>4</v>
      </c>
    </row>
    <row r="2588" spans="2:24">
      <c r="B2588" t="s">
        <v>2746</v>
      </c>
      <c r="C2588" t="s">
        <v>160</v>
      </c>
      <c r="D2588" t="s">
        <v>41</v>
      </c>
      <c r="E2588" t="s">
        <v>3549</v>
      </c>
      <c r="F2588" t="s">
        <v>152</v>
      </c>
      <c r="G2588" t="s">
        <v>46</v>
      </c>
      <c r="H2588">
        <v>36</v>
      </c>
      <c r="I2588" t="s">
        <v>3550</v>
      </c>
      <c r="J2588" t="s">
        <v>28</v>
      </c>
      <c r="K2588" t="s">
        <v>43</v>
      </c>
      <c r="L2588" t="s">
        <v>39</v>
      </c>
      <c r="M2588" t="s">
        <v>107</v>
      </c>
      <c r="N2588" t="s">
        <v>80</v>
      </c>
      <c r="O2588" t="s">
        <v>20</v>
      </c>
      <c r="P2588">
        <v>2</v>
      </c>
      <c r="Q2588">
        <v>1200</v>
      </c>
      <c r="R2588">
        <v>81</v>
      </c>
      <c r="S2588" t="s">
        <v>78</v>
      </c>
      <c r="T2588" t="s">
        <v>30</v>
      </c>
      <c r="U2588" t="s">
        <v>4297</v>
      </c>
      <c r="V2588" t="s">
        <v>36</v>
      </c>
      <c r="W2588" t="s">
        <v>82</v>
      </c>
      <c r="X2588">
        <v>4</v>
      </c>
    </row>
    <row r="2589" spans="2:24">
      <c r="B2589" t="s">
        <v>2747</v>
      </c>
      <c r="C2589" t="s">
        <v>160</v>
      </c>
      <c r="D2589" t="s">
        <v>41</v>
      </c>
      <c r="E2589" t="s">
        <v>3549</v>
      </c>
      <c r="F2589" t="s">
        <v>152</v>
      </c>
      <c r="G2589" t="s">
        <v>46</v>
      </c>
      <c r="H2589">
        <v>36</v>
      </c>
      <c r="I2589" t="s">
        <v>3550</v>
      </c>
      <c r="J2589" t="s">
        <v>79</v>
      </c>
      <c r="K2589" t="s">
        <v>43</v>
      </c>
      <c r="L2589" t="s">
        <v>39</v>
      </c>
      <c r="M2589" t="s">
        <v>107</v>
      </c>
      <c r="N2589" t="s">
        <v>80</v>
      </c>
      <c r="O2589" t="s">
        <v>20</v>
      </c>
      <c r="P2589">
        <v>2</v>
      </c>
      <c r="Q2589">
        <v>1200</v>
      </c>
      <c r="R2589">
        <v>81</v>
      </c>
      <c r="S2589" t="s">
        <v>78</v>
      </c>
      <c r="T2589" t="s">
        <v>30</v>
      </c>
      <c r="U2589" t="s">
        <v>4298</v>
      </c>
      <c r="V2589" t="s">
        <v>36</v>
      </c>
      <c r="W2589" t="s">
        <v>82</v>
      </c>
      <c r="X2589">
        <v>4</v>
      </c>
    </row>
    <row r="2590" spans="2:24">
      <c r="B2590" t="s">
        <v>2748</v>
      </c>
      <c r="C2590" t="s">
        <v>160</v>
      </c>
      <c r="D2590" t="s">
        <v>41</v>
      </c>
      <c r="E2590" t="s">
        <v>3549</v>
      </c>
      <c r="F2590" t="s">
        <v>152</v>
      </c>
      <c r="G2590" t="s">
        <v>46</v>
      </c>
      <c r="H2590">
        <v>36</v>
      </c>
      <c r="I2590" t="s">
        <v>3550</v>
      </c>
      <c r="J2590" t="s">
        <v>30</v>
      </c>
      <c r="K2590" t="s">
        <v>43</v>
      </c>
      <c r="L2590" t="s">
        <v>39</v>
      </c>
      <c r="M2590" t="s">
        <v>107</v>
      </c>
      <c r="N2590" t="s">
        <v>80</v>
      </c>
      <c r="O2590" t="s">
        <v>20</v>
      </c>
      <c r="P2590">
        <v>2</v>
      </c>
      <c r="Q2590">
        <v>1200</v>
      </c>
      <c r="R2590">
        <v>81</v>
      </c>
      <c r="S2590" t="s">
        <v>78</v>
      </c>
      <c r="T2590" t="s">
        <v>30</v>
      </c>
      <c r="U2590" t="s">
        <v>4299</v>
      </c>
      <c r="V2590" t="s">
        <v>36</v>
      </c>
      <c r="W2590" t="s">
        <v>82</v>
      </c>
      <c r="X2590">
        <v>4</v>
      </c>
    </row>
    <row r="2591" spans="2:24">
      <c r="B2591" t="s">
        <v>2749</v>
      </c>
      <c r="C2591" t="s">
        <v>160</v>
      </c>
      <c r="D2591" t="s">
        <v>55</v>
      </c>
      <c r="E2591" t="s">
        <v>3549</v>
      </c>
      <c r="F2591" t="s">
        <v>152</v>
      </c>
      <c r="G2591" t="s">
        <v>46</v>
      </c>
      <c r="H2591">
        <v>37</v>
      </c>
      <c r="I2591" t="s">
        <v>3550</v>
      </c>
      <c r="J2591" t="s">
        <v>63</v>
      </c>
      <c r="K2591" t="s">
        <v>42</v>
      </c>
      <c r="L2591" t="s">
        <v>39</v>
      </c>
      <c r="M2591" t="s">
        <v>107</v>
      </c>
      <c r="N2591" t="s">
        <v>80</v>
      </c>
      <c r="O2591" t="s">
        <v>35</v>
      </c>
      <c r="P2591">
        <v>2.9</v>
      </c>
      <c r="Q2591">
        <v>1200</v>
      </c>
      <c r="R2591">
        <v>84</v>
      </c>
      <c r="S2591" t="s">
        <v>78</v>
      </c>
      <c r="T2591" t="s">
        <v>30</v>
      </c>
      <c r="U2591" t="s">
        <v>4300</v>
      </c>
      <c r="V2591" t="s">
        <v>36</v>
      </c>
      <c r="W2591" t="s">
        <v>82</v>
      </c>
      <c r="X2591">
        <v>4</v>
      </c>
    </row>
    <row r="2592" spans="2:24">
      <c r="B2592" t="s">
        <v>2750</v>
      </c>
      <c r="C2592" t="s">
        <v>160</v>
      </c>
      <c r="D2592" t="s">
        <v>55</v>
      </c>
      <c r="E2592" t="s">
        <v>3549</v>
      </c>
      <c r="F2592" t="s">
        <v>152</v>
      </c>
      <c r="G2592" t="s">
        <v>46</v>
      </c>
      <c r="H2592">
        <v>37</v>
      </c>
      <c r="I2592" t="s">
        <v>3550</v>
      </c>
      <c r="J2592" t="s">
        <v>28</v>
      </c>
      <c r="K2592" t="s">
        <v>42</v>
      </c>
      <c r="L2592" t="s">
        <v>39</v>
      </c>
      <c r="M2592" t="s">
        <v>107</v>
      </c>
      <c r="N2592" t="s">
        <v>80</v>
      </c>
      <c r="O2592" t="s">
        <v>35</v>
      </c>
      <c r="P2592">
        <v>2.9</v>
      </c>
      <c r="Q2592">
        <v>1200</v>
      </c>
      <c r="R2592">
        <v>84</v>
      </c>
      <c r="S2592" t="s">
        <v>78</v>
      </c>
      <c r="T2592" t="s">
        <v>30</v>
      </c>
      <c r="U2592" t="s">
        <v>4301</v>
      </c>
      <c r="V2592" t="s">
        <v>36</v>
      </c>
      <c r="W2592" t="s">
        <v>82</v>
      </c>
      <c r="X2592">
        <v>4</v>
      </c>
    </row>
    <row r="2593" spans="2:24">
      <c r="B2593" t="s">
        <v>2751</v>
      </c>
      <c r="C2593" t="s">
        <v>160</v>
      </c>
      <c r="D2593" t="s">
        <v>55</v>
      </c>
      <c r="E2593" t="s">
        <v>3549</v>
      </c>
      <c r="F2593" t="s">
        <v>152</v>
      </c>
      <c r="G2593" t="s">
        <v>46</v>
      </c>
      <c r="H2593">
        <v>37</v>
      </c>
      <c r="I2593" t="s">
        <v>3550</v>
      </c>
      <c r="J2593" t="s">
        <v>79</v>
      </c>
      <c r="K2593" t="s">
        <v>42</v>
      </c>
      <c r="L2593" t="s">
        <v>39</v>
      </c>
      <c r="M2593" t="s">
        <v>107</v>
      </c>
      <c r="N2593" t="s">
        <v>80</v>
      </c>
      <c r="O2593" t="s">
        <v>35</v>
      </c>
      <c r="P2593">
        <v>2.9</v>
      </c>
      <c r="Q2593">
        <v>1200</v>
      </c>
      <c r="R2593">
        <v>84</v>
      </c>
      <c r="S2593" t="s">
        <v>78</v>
      </c>
      <c r="T2593" t="s">
        <v>30</v>
      </c>
      <c r="U2593" t="s">
        <v>4302</v>
      </c>
      <c r="V2593" t="s">
        <v>36</v>
      </c>
      <c r="W2593" t="s">
        <v>82</v>
      </c>
      <c r="X2593">
        <v>4</v>
      </c>
    </row>
    <row r="2594" spans="2:24">
      <c r="B2594" t="s">
        <v>2752</v>
      </c>
      <c r="C2594" t="s">
        <v>160</v>
      </c>
      <c r="D2594" t="s">
        <v>55</v>
      </c>
      <c r="E2594" t="s">
        <v>3549</v>
      </c>
      <c r="F2594" t="s">
        <v>152</v>
      </c>
      <c r="G2594" t="s">
        <v>46</v>
      </c>
      <c r="H2594">
        <v>37</v>
      </c>
      <c r="I2594" t="s">
        <v>3550</v>
      </c>
      <c r="J2594" t="s">
        <v>30</v>
      </c>
      <c r="K2594" t="s">
        <v>42</v>
      </c>
      <c r="L2594" t="s">
        <v>39</v>
      </c>
      <c r="M2594" t="s">
        <v>107</v>
      </c>
      <c r="N2594" t="s">
        <v>80</v>
      </c>
      <c r="O2594" t="s">
        <v>35</v>
      </c>
      <c r="P2594">
        <v>2.9</v>
      </c>
      <c r="Q2594">
        <v>1200</v>
      </c>
      <c r="R2594">
        <v>84</v>
      </c>
      <c r="S2594" t="s">
        <v>78</v>
      </c>
      <c r="T2594" t="s">
        <v>30</v>
      </c>
      <c r="U2594" t="s">
        <v>4303</v>
      </c>
      <c r="V2594" t="s">
        <v>36</v>
      </c>
      <c r="W2594" t="s">
        <v>82</v>
      </c>
      <c r="X2594">
        <v>4</v>
      </c>
    </row>
    <row r="2595" spans="2:24">
      <c r="B2595" t="s">
        <v>2753</v>
      </c>
      <c r="C2595" t="s">
        <v>160</v>
      </c>
      <c r="D2595" t="s">
        <v>55</v>
      </c>
      <c r="E2595" t="s">
        <v>3549</v>
      </c>
      <c r="F2595" t="s">
        <v>152</v>
      </c>
      <c r="G2595" t="s">
        <v>46</v>
      </c>
      <c r="H2595">
        <v>39</v>
      </c>
      <c r="I2595" t="s">
        <v>3550</v>
      </c>
      <c r="J2595" t="s">
        <v>63</v>
      </c>
      <c r="K2595" t="s">
        <v>42</v>
      </c>
      <c r="L2595" t="s">
        <v>39</v>
      </c>
      <c r="M2595" t="s">
        <v>107</v>
      </c>
      <c r="N2595" t="s">
        <v>80</v>
      </c>
      <c r="O2595" t="s">
        <v>35</v>
      </c>
      <c r="P2595">
        <v>2.9</v>
      </c>
      <c r="Q2595">
        <v>1200</v>
      </c>
      <c r="R2595">
        <v>87</v>
      </c>
      <c r="S2595" t="s">
        <v>78</v>
      </c>
      <c r="T2595" t="s">
        <v>30</v>
      </c>
      <c r="U2595" t="s">
        <v>4304</v>
      </c>
      <c r="V2595" t="s">
        <v>36</v>
      </c>
      <c r="W2595" t="s">
        <v>82</v>
      </c>
      <c r="X2595">
        <v>4</v>
      </c>
    </row>
    <row r="2596" spans="2:24">
      <c r="B2596" t="s">
        <v>2754</v>
      </c>
      <c r="C2596" t="s">
        <v>160</v>
      </c>
      <c r="D2596" t="s">
        <v>55</v>
      </c>
      <c r="E2596" t="s">
        <v>3549</v>
      </c>
      <c r="F2596" t="s">
        <v>152</v>
      </c>
      <c r="G2596" t="s">
        <v>46</v>
      </c>
      <c r="H2596">
        <v>39</v>
      </c>
      <c r="I2596" t="s">
        <v>3550</v>
      </c>
      <c r="J2596" t="s">
        <v>28</v>
      </c>
      <c r="K2596" t="s">
        <v>42</v>
      </c>
      <c r="L2596" t="s">
        <v>39</v>
      </c>
      <c r="M2596" t="s">
        <v>107</v>
      </c>
      <c r="N2596" t="s">
        <v>80</v>
      </c>
      <c r="O2596" t="s">
        <v>35</v>
      </c>
      <c r="P2596">
        <v>2.9</v>
      </c>
      <c r="Q2596">
        <v>1200</v>
      </c>
      <c r="R2596">
        <v>87</v>
      </c>
      <c r="S2596" t="s">
        <v>78</v>
      </c>
      <c r="T2596" t="s">
        <v>30</v>
      </c>
      <c r="U2596" t="s">
        <v>4305</v>
      </c>
      <c r="V2596" t="s">
        <v>36</v>
      </c>
      <c r="W2596" t="s">
        <v>82</v>
      </c>
      <c r="X2596">
        <v>4</v>
      </c>
    </row>
    <row r="2597" spans="2:24">
      <c r="B2597" t="s">
        <v>2755</v>
      </c>
      <c r="C2597" t="s">
        <v>160</v>
      </c>
      <c r="D2597" t="s">
        <v>55</v>
      </c>
      <c r="E2597" t="s">
        <v>3549</v>
      </c>
      <c r="F2597" t="s">
        <v>152</v>
      </c>
      <c r="G2597" t="s">
        <v>46</v>
      </c>
      <c r="H2597">
        <v>39</v>
      </c>
      <c r="I2597" t="s">
        <v>3550</v>
      </c>
      <c r="J2597" t="s">
        <v>79</v>
      </c>
      <c r="K2597" t="s">
        <v>42</v>
      </c>
      <c r="L2597" t="s">
        <v>39</v>
      </c>
      <c r="M2597" t="s">
        <v>107</v>
      </c>
      <c r="N2597" t="s">
        <v>80</v>
      </c>
      <c r="O2597" t="s">
        <v>35</v>
      </c>
      <c r="P2597">
        <v>2.9</v>
      </c>
      <c r="Q2597">
        <v>1200</v>
      </c>
      <c r="R2597">
        <v>87</v>
      </c>
      <c r="S2597" t="s">
        <v>78</v>
      </c>
      <c r="T2597" t="s">
        <v>30</v>
      </c>
      <c r="U2597" t="s">
        <v>4306</v>
      </c>
      <c r="V2597" t="s">
        <v>36</v>
      </c>
      <c r="W2597" t="s">
        <v>82</v>
      </c>
      <c r="X2597">
        <v>4</v>
      </c>
    </row>
    <row r="2598" spans="2:24">
      <c r="B2598" t="s">
        <v>2756</v>
      </c>
      <c r="C2598" t="s">
        <v>160</v>
      </c>
      <c r="D2598" t="s">
        <v>55</v>
      </c>
      <c r="E2598" t="s">
        <v>3549</v>
      </c>
      <c r="F2598" t="s">
        <v>152</v>
      </c>
      <c r="G2598" t="s">
        <v>46</v>
      </c>
      <c r="H2598">
        <v>39</v>
      </c>
      <c r="I2598" t="s">
        <v>3550</v>
      </c>
      <c r="J2598" t="s">
        <v>30</v>
      </c>
      <c r="K2598" t="s">
        <v>42</v>
      </c>
      <c r="L2598" t="s">
        <v>39</v>
      </c>
      <c r="M2598" t="s">
        <v>107</v>
      </c>
      <c r="N2598" t="s">
        <v>80</v>
      </c>
      <c r="O2598" t="s">
        <v>35</v>
      </c>
      <c r="P2598">
        <v>2.9</v>
      </c>
      <c r="Q2598">
        <v>1200</v>
      </c>
      <c r="R2598">
        <v>87</v>
      </c>
      <c r="S2598" t="s">
        <v>78</v>
      </c>
      <c r="T2598" t="s">
        <v>30</v>
      </c>
      <c r="U2598" t="s">
        <v>4307</v>
      </c>
      <c r="V2598" t="s">
        <v>36</v>
      </c>
      <c r="W2598" t="s">
        <v>82</v>
      </c>
      <c r="X2598">
        <v>4</v>
      </c>
    </row>
    <row r="2599" spans="2:24">
      <c r="B2599" t="s">
        <v>2757</v>
      </c>
      <c r="C2599" t="s">
        <v>160</v>
      </c>
      <c r="D2599" t="s">
        <v>41</v>
      </c>
      <c r="E2599" t="s">
        <v>3549</v>
      </c>
      <c r="F2599" t="s">
        <v>152</v>
      </c>
      <c r="G2599" t="s">
        <v>47</v>
      </c>
      <c r="H2599">
        <v>18</v>
      </c>
      <c r="I2599" t="s">
        <v>3550</v>
      </c>
      <c r="J2599" t="s">
        <v>63</v>
      </c>
      <c r="K2599" t="s">
        <v>43</v>
      </c>
      <c r="L2599" t="s">
        <v>39</v>
      </c>
      <c r="M2599" t="s">
        <v>107</v>
      </c>
      <c r="N2599" t="s">
        <v>81</v>
      </c>
      <c r="O2599" t="s">
        <v>3552</v>
      </c>
      <c r="P2599">
        <v>1.7</v>
      </c>
      <c r="Q2599">
        <v>600</v>
      </c>
      <c r="R2599">
        <v>78</v>
      </c>
      <c r="S2599" t="s">
        <v>78</v>
      </c>
      <c r="T2599" t="s">
        <v>30</v>
      </c>
      <c r="U2599" t="s">
        <v>4308</v>
      </c>
      <c r="V2599" t="s">
        <v>36</v>
      </c>
      <c r="W2599" t="s">
        <v>82</v>
      </c>
      <c r="X2599">
        <v>4</v>
      </c>
    </row>
    <row r="2600" spans="2:24">
      <c r="B2600" t="s">
        <v>2758</v>
      </c>
      <c r="C2600" t="s">
        <v>160</v>
      </c>
      <c r="D2600" t="s">
        <v>41</v>
      </c>
      <c r="E2600" t="s">
        <v>3549</v>
      </c>
      <c r="F2600" t="s">
        <v>152</v>
      </c>
      <c r="G2600" t="s">
        <v>47</v>
      </c>
      <c r="H2600">
        <v>18</v>
      </c>
      <c r="I2600" t="s">
        <v>3550</v>
      </c>
      <c r="J2600" t="s">
        <v>28</v>
      </c>
      <c r="K2600" t="s">
        <v>43</v>
      </c>
      <c r="L2600" t="s">
        <v>39</v>
      </c>
      <c r="M2600" t="s">
        <v>107</v>
      </c>
      <c r="N2600" t="s">
        <v>81</v>
      </c>
      <c r="O2600" t="s">
        <v>3552</v>
      </c>
      <c r="P2600">
        <v>1.7</v>
      </c>
      <c r="Q2600">
        <v>600</v>
      </c>
      <c r="R2600">
        <v>78</v>
      </c>
      <c r="S2600" t="s">
        <v>78</v>
      </c>
      <c r="T2600" t="s">
        <v>30</v>
      </c>
      <c r="U2600" t="s">
        <v>4309</v>
      </c>
      <c r="V2600" t="s">
        <v>36</v>
      </c>
      <c r="W2600" t="s">
        <v>82</v>
      </c>
      <c r="X2600">
        <v>4</v>
      </c>
    </row>
    <row r="2601" spans="2:24">
      <c r="B2601" t="s">
        <v>2759</v>
      </c>
      <c r="C2601" t="s">
        <v>160</v>
      </c>
      <c r="D2601" t="s">
        <v>41</v>
      </c>
      <c r="E2601" t="s">
        <v>3549</v>
      </c>
      <c r="F2601" t="s">
        <v>152</v>
      </c>
      <c r="G2601" t="s">
        <v>47</v>
      </c>
      <c r="H2601">
        <v>18</v>
      </c>
      <c r="I2601" t="s">
        <v>3550</v>
      </c>
      <c r="J2601" t="s">
        <v>79</v>
      </c>
      <c r="K2601" t="s">
        <v>43</v>
      </c>
      <c r="L2601" t="s">
        <v>39</v>
      </c>
      <c r="M2601" t="s">
        <v>107</v>
      </c>
      <c r="N2601" t="s">
        <v>81</v>
      </c>
      <c r="O2601" t="s">
        <v>3552</v>
      </c>
      <c r="P2601">
        <v>1.7</v>
      </c>
      <c r="Q2601">
        <v>600</v>
      </c>
      <c r="R2601">
        <v>78</v>
      </c>
      <c r="S2601" t="s">
        <v>78</v>
      </c>
      <c r="T2601" t="s">
        <v>30</v>
      </c>
      <c r="U2601" t="s">
        <v>4310</v>
      </c>
      <c r="V2601" t="s">
        <v>36</v>
      </c>
      <c r="W2601" t="s">
        <v>82</v>
      </c>
      <c r="X2601">
        <v>4</v>
      </c>
    </row>
    <row r="2602" spans="2:24">
      <c r="B2602" t="s">
        <v>2760</v>
      </c>
      <c r="C2602" t="s">
        <v>160</v>
      </c>
      <c r="D2602" t="s">
        <v>41</v>
      </c>
      <c r="E2602" t="s">
        <v>3549</v>
      </c>
      <c r="F2602" t="s">
        <v>152</v>
      </c>
      <c r="G2602" t="s">
        <v>47</v>
      </c>
      <c r="H2602">
        <v>18</v>
      </c>
      <c r="I2602" t="s">
        <v>3550</v>
      </c>
      <c r="J2602" t="s">
        <v>30</v>
      </c>
      <c r="K2602" t="s">
        <v>43</v>
      </c>
      <c r="L2602" t="s">
        <v>39</v>
      </c>
      <c r="M2602" t="s">
        <v>107</v>
      </c>
      <c r="N2602" t="s">
        <v>81</v>
      </c>
      <c r="O2602" t="s">
        <v>3552</v>
      </c>
      <c r="P2602">
        <v>1.7</v>
      </c>
      <c r="Q2602">
        <v>600</v>
      </c>
      <c r="R2602">
        <v>78</v>
      </c>
      <c r="S2602" t="s">
        <v>78</v>
      </c>
      <c r="T2602" t="s">
        <v>30</v>
      </c>
      <c r="U2602" t="s">
        <v>4311</v>
      </c>
      <c r="V2602" t="s">
        <v>36</v>
      </c>
      <c r="W2602" t="s">
        <v>82</v>
      </c>
      <c r="X2602">
        <v>4</v>
      </c>
    </row>
    <row r="2603" spans="2:24">
      <c r="B2603" t="s">
        <v>2761</v>
      </c>
      <c r="C2603" t="s">
        <v>160</v>
      </c>
      <c r="D2603" t="s">
        <v>55</v>
      </c>
      <c r="E2603" t="s">
        <v>3549</v>
      </c>
      <c r="F2603" t="s">
        <v>152</v>
      </c>
      <c r="G2603" t="s">
        <v>47</v>
      </c>
      <c r="H2603">
        <v>19</v>
      </c>
      <c r="I2603" t="s">
        <v>3550</v>
      </c>
      <c r="J2603" t="s">
        <v>63</v>
      </c>
      <c r="K2603" t="s">
        <v>42</v>
      </c>
      <c r="L2603" t="s">
        <v>39</v>
      </c>
      <c r="M2603" t="s">
        <v>107</v>
      </c>
      <c r="N2603" t="s">
        <v>81</v>
      </c>
      <c r="O2603" t="s">
        <v>20</v>
      </c>
      <c r="P2603">
        <v>0.8</v>
      </c>
      <c r="Q2603">
        <v>600</v>
      </c>
      <c r="R2603">
        <v>81</v>
      </c>
      <c r="S2603" t="s">
        <v>78</v>
      </c>
      <c r="T2603" t="s">
        <v>30</v>
      </c>
      <c r="U2603" t="s">
        <v>4312</v>
      </c>
      <c r="V2603" t="s">
        <v>36</v>
      </c>
      <c r="W2603" t="s">
        <v>82</v>
      </c>
      <c r="X2603">
        <v>4</v>
      </c>
    </row>
    <row r="2604" spans="2:24">
      <c r="B2604" t="s">
        <v>2762</v>
      </c>
      <c r="C2604" t="s">
        <v>160</v>
      </c>
      <c r="D2604" t="s">
        <v>55</v>
      </c>
      <c r="E2604" t="s">
        <v>3549</v>
      </c>
      <c r="F2604" t="s">
        <v>152</v>
      </c>
      <c r="G2604" t="s">
        <v>47</v>
      </c>
      <c r="H2604">
        <v>19</v>
      </c>
      <c r="I2604" t="s">
        <v>3550</v>
      </c>
      <c r="J2604" t="s">
        <v>28</v>
      </c>
      <c r="K2604" t="s">
        <v>42</v>
      </c>
      <c r="L2604" t="s">
        <v>39</v>
      </c>
      <c r="M2604" t="s">
        <v>107</v>
      </c>
      <c r="N2604" t="s">
        <v>81</v>
      </c>
      <c r="O2604" t="s">
        <v>20</v>
      </c>
      <c r="P2604">
        <v>0.8</v>
      </c>
      <c r="Q2604">
        <v>600</v>
      </c>
      <c r="R2604">
        <v>81</v>
      </c>
      <c r="S2604" t="s">
        <v>78</v>
      </c>
      <c r="T2604" t="s">
        <v>30</v>
      </c>
      <c r="U2604" t="s">
        <v>4313</v>
      </c>
      <c r="V2604" t="s">
        <v>36</v>
      </c>
      <c r="W2604" t="s">
        <v>82</v>
      </c>
      <c r="X2604">
        <v>4</v>
      </c>
    </row>
    <row r="2605" spans="2:24">
      <c r="B2605" t="s">
        <v>2763</v>
      </c>
      <c r="C2605" t="s">
        <v>160</v>
      </c>
      <c r="D2605" t="s">
        <v>55</v>
      </c>
      <c r="E2605" t="s">
        <v>3549</v>
      </c>
      <c r="F2605" t="s">
        <v>152</v>
      </c>
      <c r="G2605" t="s">
        <v>47</v>
      </c>
      <c r="H2605">
        <v>19</v>
      </c>
      <c r="I2605" t="s">
        <v>3550</v>
      </c>
      <c r="J2605" t="s">
        <v>79</v>
      </c>
      <c r="K2605" t="s">
        <v>42</v>
      </c>
      <c r="L2605" t="s">
        <v>39</v>
      </c>
      <c r="M2605" t="s">
        <v>107</v>
      </c>
      <c r="N2605" t="s">
        <v>81</v>
      </c>
      <c r="O2605" t="s">
        <v>20</v>
      </c>
      <c r="P2605">
        <v>0.8</v>
      </c>
      <c r="Q2605">
        <v>600</v>
      </c>
      <c r="R2605">
        <v>81</v>
      </c>
      <c r="S2605" t="s">
        <v>78</v>
      </c>
      <c r="T2605" t="s">
        <v>30</v>
      </c>
      <c r="U2605" t="s">
        <v>4314</v>
      </c>
      <c r="V2605" t="s">
        <v>36</v>
      </c>
      <c r="W2605" t="s">
        <v>82</v>
      </c>
      <c r="X2605">
        <v>4</v>
      </c>
    </row>
    <row r="2606" spans="2:24">
      <c r="B2606" t="s">
        <v>2764</v>
      </c>
      <c r="C2606" t="s">
        <v>160</v>
      </c>
      <c r="D2606" t="s">
        <v>55</v>
      </c>
      <c r="E2606" t="s">
        <v>3549</v>
      </c>
      <c r="F2606" t="s">
        <v>152</v>
      </c>
      <c r="G2606" t="s">
        <v>47</v>
      </c>
      <c r="H2606">
        <v>19</v>
      </c>
      <c r="I2606" t="s">
        <v>3550</v>
      </c>
      <c r="J2606" t="s">
        <v>30</v>
      </c>
      <c r="K2606" t="s">
        <v>42</v>
      </c>
      <c r="L2606" t="s">
        <v>39</v>
      </c>
      <c r="M2606" t="s">
        <v>107</v>
      </c>
      <c r="N2606" t="s">
        <v>81</v>
      </c>
      <c r="O2606" t="s">
        <v>20</v>
      </c>
      <c r="P2606">
        <v>0.8</v>
      </c>
      <c r="Q2606">
        <v>600</v>
      </c>
      <c r="R2606">
        <v>81</v>
      </c>
      <c r="S2606" t="s">
        <v>78</v>
      </c>
      <c r="T2606" t="s">
        <v>30</v>
      </c>
      <c r="U2606" t="s">
        <v>4315</v>
      </c>
      <c r="V2606" t="s">
        <v>36</v>
      </c>
      <c r="W2606" t="s">
        <v>82</v>
      </c>
      <c r="X2606">
        <v>4</v>
      </c>
    </row>
    <row r="2607" spans="2:24">
      <c r="B2607" t="s">
        <v>2765</v>
      </c>
      <c r="C2607" t="s">
        <v>160</v>
      </c>
      <c r="D2607" t="s">
        <v>41</v>
      </c>
      <c r="E2607" t="s">
        <v>3549</v>
      </c>
      <c r="F2607" t="s">
        <v>152</v>
      </c>
      <c r="G2607" t="s">
        <v>47</v>
      </c>
      <c r="H2607">
        <v>24</v>
      </c>
      <c r="I2607" t="s">
        <v>3550</v>
      </c>
      <c r="J2607" t="s">
        <v>63</v>
      </c>
      <c r="K2607" t="s">
        <v>43</v>
      </c>
      <c r="L2607" t="s">
        <v>39</v>
      </c>
      <c r="M2607" t="s">
        <v>107</v>
      </c>
      <c r="N2607" t="s">
        <v>81</v>
      </c>
      <c r="O2607" t="s">
        <v>3552</v>
      </c>
      <c r="P2607">
        <v>1.7</v>
      </c>
      <c r="Q2607">
        <v>800</v>
      </c>
      <c r="R2607">
        <v>78</v>
      </c>
      <c r="S2607" t="s">
        <v>78</v>
      </c>
      <c r="T2607" t="s">
        <v>30</v>
      </c>
      <c r="U2607" t="s">
        <v>4316</v>
      </c>
      <c r="V2607" t="s">
        <v>36</v>
      </c>
      <c r="W2607" t="s">
        <v>82</v>
      </c>
      <c r="X2607">
        <v>4</v>
      </c>
    </row>
    <row r="2608" spans="2:24">
      <c r="B2608" t="s">
        <v>2766</v>
      </c>
      <c r="C2608" t="s">
        <v>160</v>
      </c>
      <c r="D2608" t="s">
        <v>41</v>
      </c>
      <c r="E2608" t="s">
        <v>3549</v>
      </c>
      <c r="F2608" t="s">
        <v>152</v>
      </c>
      <c r="G2608" t="s">
        <v>47</v>
      </c>
      <c r="H2608">
        <v>24</v>
      </c>
      <c r="I2608" t="s">
        <v>3550</v>
      </c>
      <c r="J2608" t="s">
        <v>28</v>
      </c>
      <c r="K2608" t="s">
        <v>43</v>
      </c>
      <c r="L2608" t="s">
        <v>39</v>
      </c>
      <c r="M2608" t="s">
        <v>107</v>
      </c>
      <c r="N2608" t="s">
        <v>81</v>
      </c>
      <c r="O2608" t="s">
        <v>3552</v>
      </c>
      <c r="P2608">
        <v>1.7</v>
      </c>
      <c r="Q2608">
        <v>800</v>
      </c>
      <c r="R2608">
        <v>78</v>
      </c>
      <c r="S2608" t="s">
        <v>78</v>
      </c>
      <c r="T2608" t="s">
        <v>30</v>
      </c>
      <c r="U2608" t="s">
        <v>4317</v>
      </c>
      <c r="V2608" t="s">
        <v>36</v>
      </c>
      <c r="W2608" t="s">
        <v>82</v>
      </c>
      <c r="X2608">
        <v>4</v>
      </c>
    </row>
    <row r="2609" spans="2:24">
      <c r="B2609" t="s">
        <v>2767</v>
      </c>
      <c r="C2609" t="s">
        <v>160</v>
      </c>
      <c r="D2609" t="s">
        <v>41</v>
      </c>
      <c r="E2609" t="s">
        <v>3549</v>
      </c>
      <c r="F2609" t="s">
        <v>152</v>
      </c>
      <c r="G2609" t="s">
        <v>47</v>
      </c>
      <c r="H2609">
        <v>24</v>
      </c>
      <c r="I2609" t="s">
        <v>3550</v>
      </c>
      <c r="J2609" t="s">
        <v>79</v>
      </c>
      <c r="K2609" t="s">
        <v>43</v>
      </c>
      <c r="L2609" t="s">
        <v>39</v>
      </c>
      <c r="M2609" t="s">
        <v>107</v>
      </c>
      <c r="N2609" t="s">
        <v>81</v>
      </c>
      <c r="O2609" t="s">
        <v>3552</v>
      </c>
      <c r="P2609">
        <v>1.7</v>
      </c>
      <c r="Q2609">
        <v>800</v>
      </c>
      <c r="R2609">
        <v>78</v>
      </c>
      <c r="S2609" t="s">
        <v>78</v>
      </c>
      <c r="T2609" t="s">
        <v>30</v>
      </c>
      <c r="U2609" t="s">
        <v>4318</v>
      </c>
      <c r="V2609" t="s">
        <v>36</v>
      </c>
      <c r="W2609" t="s">
        <v>82</v>
      </c>
      <c r="X2609">
        <v>4</v>
      </c>
    </row>
    <row r="2610" spans="2:24">
      <c r="B2610" t="s">
        <v>2768</v>
      </c>
      <c r="C2610" t="s">
        <v>160</v>
      </c>
      <c r="D2610" t="s">
        <v>41</v>
      </c>
      <c r="E2610" t="s">
        <v>3549</v>
      </c>
      <c r="F2610" t="s">
        <v>152</v>
      </c>
      <c r="G2610" t="s">
        <v>47</v>
      </c>
      <c r="H2610">
        <v>24</v>
      </c>
      <c r="I2610" t="s">
        <v>3550</v>
      </c>
      <c r="J2610" t="s">
        <v>30</v>
      </c>
      <c r="K2610" t="s">
        <v>43</v>
      </c>
      <c r="L2610" t="s">
        <v>39</v>
      </c>
      <c r="M2610" t="s">
        <v>107</v>
      </c>
      <c r="N2610" t="s">
        <v>81</v>
      </c>
      <c r="O2610" t="s">
        <v>3552</v>
      </c>
      <c r="P2610">
        <v>1.7</v>
      </c>
      <c r="Q2610">
        <v>800</v>
      </c>
      <c r="R2610">
        <v>78</v>
      </c>
      <c r="S2610" t="s">
        <v>78</v>
      </c>
      <c r="T2610" t="s">
        <v>30</v>
      </c>
      <c r="U2610" t="s">
        <v>4319</v>
      </c>
      <c r="V2610" t="s">
        <v>36</v>
      </c>
      <c r="W2610" t="s">
        <v>82</v>
      </c>
      <c r="X2610">
        <v>4</v>
      </c>
    </row>
    <row r="2611" spans="2:24">
      <c r="B2611" t="s">
        <v>2769</v>
      </c>
      <c r="C2611" t="s">
        <v>160</v>
      </c>
      <c r="D2611" t="s">
        <v>55</v>
      </c>
      <c r="E2611" t="s">
        <v>3549</v>
      </c>
      <c r="F2611" t="s">
        <v>152</v>
      </c>
      <c r="G2611" t="s">
        <v>47</v>
      </c>
      <c r="H2611">
        <v>25</v>
      </c>
      <c r="I2611" t="s">
        <v>3550</v>
      </c>
      <c r="J2611" t="s">
        <v>63</v>
      </c>
      <c r="K2611" t="s">
        <v>42</v>
      </c>
      <c r="L2611" t="s">
        <v>39</v>
      </c>
      <c r="M2611" t="s">
        <v>107</v>
      </c>
      <c r="N2611" t="s">
        <v>81</v>
      </c>
      <c r="O2611" t="s">
        <v>20</v>
      </c>
      <c r="P2611">
        <v>1.7</v>
      </c>
      <c r="Q2611">
        <v>800</v>
      </c>
      <c r="R2611">
        <v>81</v>
      </c>
      <c r="S2611" t="s">
        <v>78</v>
      </c>
      <c r="T2611" t="s">
        <v>30</v>
      </c>
      <c r="U2611" t="s">
        <v>4320</v>
      </c>
      <c r="V2611" t="s">
        <v>36</v>
      </c>
      <c r="W2611" t="s">
        <v>82</v>
      </c>
      <c r="X2611">
        <v>4</v>
      </c>
    </row>
    <row r="2612" spans="2:24">
      <c r="B2612" t="s">
        <v>2770</v>
      </c>
      <c r="C2612" t="s">
        <v>160</v>
      </c>
      <c r="D2612" t="s">
        <v>55</v>
      </c>
      <c r="E2612" t="s">
        <v>3549</v>
      </c>
      <c r="F2612" t="s">
        <v>152</v>
      </c>
      <c r="G2612" t="s">
        <v>47</v>
      </c>
      <c r="H2612">
        <v>25</v>
      </c>
      <c r="I2612" t="s">
        <v>3550</v>
      </c>
      <c r="J2612" t="s">
        <v>28</v>
      </c>
      <c r="K2612" t="s">
        <v>42</v>
      </c>
      <c r="L2612" t="s">
        <v>39</v>
      </c>
      <c r="M2612" t="s">
        <v>107</v>
      </c>
      <c r="N2612" t="s">
        <v>81</v>
      </c>
      <c r="O2612" t="s">
        <v>20</v>
      </c>
      <c r="P2612">
        <v>1.7</v>
      </c>
      <c r="Q2612">
        <v>800</v>
      </c>
      <c r="R2612">
        <v>81</v>
      </c>
      <c r="S2612" t="s">
        <v>78</v>
      </c>
      <c r="T2612" t="s">
        <v>30</v>
      </c>
      <c r="U2612" t="s">
        <v>4321</v>
      </c>
      <c r="V2612" t="s">
        <v>36</v>
      </c>
      <c r="W2612" t="s">
        <v>82</v>
      </c>
      <c r="X2612">
        <v>4</v>
      </c>
    </row>
    <row r="2613" spans="2:24">
      <c r="B2613" t="s">
        <v>2771</v>
      </c>
      <c r="C2613" t="s">
        <v>160</v>
      </c>
      <c r="D2613" t="s">
        <v>55</v>
      </c>
      <c r="E2613" t="s">
        <v>3549</v>
      </c>
      <c r="F2613" t="s">
        <v>152</v>
      </c>
      <c r="G2613" t="s">
        <v>47</v>
      </c>
      <c r="H2613">
        <v>25</v>
      </c>
      <c r="I2613" t="s">
        <v>3550</v>
      </c>
      <c r="J2613" t="s">
        <v>79</v>
      </c>
      <c r="K2613" t="s">
        <v>42</v>
      </c>
      <c r="L2613" t="s">
        <v>39</v>
      </c>
      <c r="M2613" t="s">
        <v>107</v>
      </c>
      <c r="N2613" t="s">
        <v>81</v>
      </c>
      <c r="O2613" t="s">
        <v>20</v>
      </c>
      <c r="P2613">
        <v>1.7</v>
      </c>
      <c r="Q2613">
        <v>800</v>
      </c>
      <c r="R2613">
        <v>81</v>
      </c>
      <c r="S2613" t="s">
        <v>78</v>
      </c>
      <c r="T2613" t="s">
        <v>30</v>
      </c>
      <c r="U2613" t="s">
        <v>4322</v>
      </c>
      <c r="V2613" t="s">
        <v>36</v>
      </c>
      <c r="W2613" t="s">
        <v>82</v>
      </c>
      <c r="X2613">
        <v>4</v>
      </c>
    </row>
    <row r="2614" spans="2:24">
      <c r="B2614" t="s">
        <v>2772</v>
      </c>
      <c r="C2614" t="s">
        <v>160</v>
      </c>
      <c r="D2614" t="s">
        <v>55</v>
      </c>
      <c r="E2614" t="s">
        <v>3549</v>
      </c>
      <c r="F2614" t="s">
        <v>152</v>
      </c>
      <c r="G2614" t="s">
        <v>47</v>
      </c>
      <c r="H2614">
        <v>25</v>
      </c>
      <c r="I2614" t="s">
        <v>3550</v>
      </c>
      <c r="J2614" t="s">
        <v>30</v>
      </c>
      <c r="K2614" t="s">
        <v>42</v>
      </c>
      <c r="L2614" t="s">
        <v>39</v>
      </c>
      <c r="M2614" t="s">
        <v>107</v>
      </c>
      <c r="N2614" t="s">
        <v>81</v>
      </c>
      <c r="O2614" t="s">
        <v>20</v>
      </c>
      <c r="P2614">
        <v>1.7</v>
      </c>
      <c r="Q2614">
        <v>800</v>
      </c>
      <c r="R2614">
        <v>81</v>
      </c>
      <c r="S2614" t="s">
        <v>78</v>
      </c>
      <c r="T2614" t="s">
        <v>30</v>
      </c>
      <c r="U2614" t="s">
        <v>4323</v>
      </c>
      <c r="V2614" t="s">
        <v>36</v>
      </c>
      <c r="W2614" t="s">
        <v>82</v>
      </c>
      <c r="X2614">
        <v>4</v>
      </c>
    </row>
    <row r="2615" spans="2:24">
      <c r="B2615" t="s">
        <v>2773</v>
      </c>
      <c r="C2615" t="s">
        <v>160</v>
      </c>
      <c r="D2615" t="s">
        <v>41</v>
      </c>
      <c r="E2615" t="s">
        <v>3549</v>
      </c>
      <c r="F2615" t="s">
        <v>152</v>
      </c>
      <c r="G2615" t="s">
        <v>47</v>
      </c>
      <c r="H2615">
        <v>30</v>
      </c>
      <c r="I2615" t="s">
        <v>3550</v>
      </c>
      <c r="J2615" t="s">
        <v>63</v>
      </c>
      <c r="K2615" t="s">
        <v>43</v>
      </c>
      <c r="L2615" t="s">
        <v>39</v>
      </c>
      <c r="M2615" t="s">
        <v>107</v>
      </c>
      <c r="N2615" t="s">
        <v>81</v>
      </c>
      <c r="O2615" t="s">
        <v>20</v>
      </c>
      <c r="P2615">
        <v>2</v>
      </c>
      <c r="Q2615">
        <v>1000</v>
      </c>
      <c r="R2615">
        <v>81</v>
      </c>
      <c r="S2615" t="s">
        <v>78</v>
      </c>
      <c r="T2615" t="s">
        <v>30</v>
      </c>
      <c r="U2615" t="s">
        <v>4324</v>
      </c>
      <c r="V2615" t="s">
        <v>36</v>
      </c>
      <c r="W2615" t="s">
        <v>82</v>
      </c>
      <c r="X2615">
        <v>4</v>
      </c>
    </row>
    <row r="2616" spans="2:24">
      <c r="B2616" t="s">
        <v>2774</v>
      </c>
      <c r="C2616" t="s">
        <v>160</v>
      </c>
      <c r="D2616" t="s">
        <v>41</v>
      </c>
      <c r="E2616" t="s">
        <v>3549</v>
      </c>
      <c r="F2616" t="s">
        <v>152</v>
      </c>
      <c r="G2616" t="s">
        <v>47</v>
      </c>
      <c r="H2616">
        <v>30</v>
      </c>
      <c r="I2616" t="s">
        <v>3550</v>
      </c>
      <c r="J2616" t="s">
        <v>28</v>
      </c>
      <c r="K2616" t="s">
        <v>43</v>
      </c>
      <c r="L2616" t="s">
        <v>39</v>
      </c>
      <c r="M2616" t="s">
        <v>107</v>
      </c>
      <c r="N2616" t="s">
        <v>81</v>
      </c>
      <c r="O2616" t="s">
        <v>20</v>
      </c>
      <c r="P2616">
        <v>2</v>
      </c>
      <c r="Q2616">
        <v>1000</v>
      </c>
      <c r="R2616">
        <v>81</v>
      </c>
      <c r="S2616" t="s">
        <v>78</v>
      </c>
      <c r="T2616" t="s">
        <v>30</v>
      </c>
      <c r="U2616" t="s">
        <v>4325</v>
      </c>
      <c r="V2616" t="s">
        <v>36</v>
      </c>
      <c r="W2616" t="s">
        <v>82</v>
      </c>
      <c r="X2616">
        <v>4</v>
      </c>
    </row>
    <row r="2617" spans="2:24">
      <c r="B2617" t="s">
        <v>2775</v>
      </c>
      <c r="C2617" t="s">
        <v>160</v>
      </c>
      <c r="D2617" t="s">
        <v>41</v>
      </c>
      <c r="E2617" t="s">
        <v>3549</v>
      </c>
      <c r="F2617" t="s">
        <v>152</v>
      </c>
      <c r="G2617" t="s">
        <v>47</v>
      </c>
      <c r="H2617">
        <v>30</v>
      </c>
      <c r="I2617" t="s">
        <v>3550</v>
      </c>
      <c r="J2617" t="s">
        <v>79</v>
      </c>
      <c r="K2617" t="s">
        <v>43</v>
      </c>
      <c r="L2617" t="s">
        <v>39</v>
      </c>
      <c r="M2617" t="s">
        <v>107</v>
      </c>
      <c r="N2617" t="s">
        <v>81</v>
      </c>
      <c r="O2617" t="s">
        <v>20</v>
      </c>
      <c r="P2617">
        <v>2</v>
      </c>
      <c r="Q2617">
        <v>1000</v>
      </c>
      <c r="R2617">
        <v>81</v>
      </c>
      <c r="S2617" t="s">
        <v>78</v>
      </c>
      <c r="T2617" t="s">
        <v>30</v>
      </c>
      <c r="U2617" t="s">
        <v>4326</v>
      </c>
      <c r="V2617" t="s">
        <v>36</v>
      </c>
      <c r="W2617" t="s">
        <v>82</v>
      </c>
      <c r="X2617">
        <v>4</v>
      </c>
    </row>
    <row r="2618" spans="2:24">
      <c r="B2618" t="s">
        <v>2776</v>
      </c>
      <c r="C2618" t="s">
        <v>160</v>
      </c>
      <c r="D2618" t="s">
        <v>41</v>
      </c>
      <c r="E2618" t="s">
        <v>3549</v>
      </c>
      <c r="F2618" t="s">
        <v>152</v>
      </c>
      <c r="G2618" t="s">
        <v>47</v>
      </c>
      <c r="H2618">
        <v>30</v>
      </c>
      <c r="I2618" t="s">
        <v>3550</v>
      </c>
      <c r="J2618" t="s">
        <v>30</v>
      </c>
      <c r="K2618" t="s">
        <v>43</v>
      </c>
      <c r="L2618" t="s">
        <v>39</v>
      </c>
      <c r="M2618" t="s">
        <v>107</v>
      </c>
      <c r="N2618" t="s">
        <v>81</v>
      </c>
      <c r="O2618" t="s">
        <v>20</v>
      </c>
      <c r="P2618">
        <v>2</v>
      </c>
      <c r="Q2618">
        <v>1000</v>
      </c>
      <c r="R2618">
        <v>81</v>
      </c>
      <c r="S2618" t="s">
        <v>78</v>
      </c>
      <c r="T2618" t="s">
        <v>30</v>
      </c>
      <c r="U2618" t="s">
        <v>4327</v>
      </c>
      <c r="V2618" t="s">
        <v>36</v>
      </c>
      <c r="W2618" t="s">
        <v>82</v>
      </c>
      <c r="X2618">
        <v>4</v>
      </c>
    </row>
    <row r="2619" spans="2:24">
      <c r="B2619" t="s">
        <v>2777</v>
      </c>
      <c r="C2619" t="s">
        <v>160</v>
      </c>
      <c r="D2619" t="s">
        <v>55</v>
      </c>
      <c r="E2619" t="s">
        <v>3549</v>
      </c>
      <c r="F2619" t="s">
        <v>152</v>
      </c>
      <c r="G2619" t="s">
        <v>47</v>
      </c>
      <c r="H2619">
        <v>31</v>
      </c>
      <c r="I2619" t="s">
        <v>3550</v>
      </c>
      <c r="J2619" t="s">
        <v>63</v>
      </c>
      <c r="K2619" t="s">
        <v>42</v>
      </c>
      <c r="L2619" t="s">
        <v>39</v>
      </c>
      <c r="M2619" t="s">
        <v>107</v>
      </c>
      <c r="N2619" t="s">
        <v>81</v>
      </c>
      <c r="O2619" t="s">
        <v>20</v>
      </c>
      <c r="P2619">
        <v>2.2000000000000002</v>
      </c>
      <c r="Q2619">
        <v>1000</v>
      </c>
      <c r="R2619">
        <v>84</v>
      </c>
      <c r="S2619" t="s">
        <v>78</v>
      </c>
      <c r="T2619" t="s">
        <v>30</v>
      </c>
      <c r="U2619" t="s">
        <v>4328</v>
      </c>
      <c r="V2619" t="s">
        <v>36</v>
      </c>
      <c r="W2619" t="s">
        <v>82</v>
      </c>
      <c r="X2619">
        <v>4</v>
      </c>
    </row>
    <row r="2620" spans="2:24">
      <c r="B2620" t="s">
        <v>2778</v>
      </c>
      <c r="C2620" t="s">
        <v>160</v>
      </c>
      <c r="D2620" t="s">
        <v>55</v>
      </c>
      <c r="E2620" t="s">
        <v>3549</v>
      </c>
      <c r="F2620" t="s">
        <v>152</v>
      </c>
      <c r="G2620" t="s">
        <v>47</v>
      </c>
      <c r="H2620">
        <v>31</v>
      </c>
      <c r="I2620" t="s">
        <v>3550</v>
      </c>
      <c r="J2620" t="s">
        <v>28</v>
      </c>
      <c r="K2620" t="s">
        <v>42</v>
      </c>
      <c r="L2620" t="s">
        <v>39</v>
      </c>
      <c r="M2620" t="s">
        <v>107</v>
      </c>
      <c r="N2620" t="s">
        <v>81</v>
      </c>
      <c r="O2620" t="s">
        <v>20</v>
      </c>
      <c r="P2620">
        <v>2.2000000000000002</v>
      </c>
      <c r="Q2620">
        <v>1000</v>
      </c>
      <c r="R2620">
        <v>84</v>
      </c>
      <c r="S2620" t="s">
        <v>78</v>
      </c>
      <c r="T2620" t="s">
        <v>30</v>
      </c>
      <c r="U2620" t="s">
        <v>4329</v>
      </c>
      <c r="V2620" t="s">
        <v>36</v>
      </c>
      <c r="W2620" t="s">
        <v>82</v>
      </c>
      <c r="X2620">
        <v>4</v>
      </c>
    </row>
    <row r="2621" spans="2:24">
      <c r="B2621" t="s">
        <v>2779</v>
      </c>
      <c r="C2621" t="s">
        <v>160</v>
      </c>
      <c r="D2621" t="s">
        <v>55</v>
      </c>
      <c r="E2621" t="s">
        <v>3549</v>
      </c>
      <c r="F2621" t="s">
        <v>152</v>
      </c>
      <c r="G2621" t="s">
        <v>47</v>
      </c>
      <c r="H2621">
        <v>31</v>
      </c>
      <c r="I2621" t="s">
        <v>3550</v>
      </c>
      <c r="J2621" t="s">
        <v>79</v>
      </c>
      <c r="K2621" t="s">
        <v>42</v>
      </c>
      <c r="L2621" t="s">
        <v>39</v>
      </c>
      <c r="M2621" t="s">
        <v>107</v>
      </c>
      <c r="N2621" t="s">
        <v>81</v>
      </c>
      <c r="O2621" t="s">
        <v>20</v>
      </c>
      <c r="P2621">
        <v>2.2000000000000002</v>
      </c>
      <c r="Q2621">
        <v>1000</v>
      </c>
      <c r="R2621">
        <v>84</v>
      </c>
      <c r="S2621" t="s">
        <v>78</v>
      </c>
      <c r="T2621" t="s">
        <v>30</v>
      </c>
      <c r="U2621" t="s">
        <v>4330</v>
      </c>
      <c r="V2621" t="s">
        <v>36</v>
      </c>
      <c r="W2621" t="s">
        <v>82</v>
      </c>
      <c r="X2621">
        <v>4</v>
      </c>
    </row>
    <row r="2622" spans="2:24">
      <c r="B2622" t="s">
        <v>2780</v>
      </c>
      <c r="C2622" t="s">
        <v>160</v>
      </c>
      <c r="D2622" t="s">
        <v>55</v>
      </c>
      <c r="E2622" t="s">
        <v>3549</v>
      </c>
      <c r="F2622" t="s">
        <v>152</v>
      </c>
      <c r="G2622" t="s">
        <v>47</v>
      </c>
      <c r="H2622">
        <v>31</v>
      </c>
      <c r="I2622" t="s">
        <v>3550</v>
      </c>
      <c r="J2622" t="s">
        <v>30</v>
      </c>
      <c r="K2622" t="s">
        <v>42</v>
      </c>
      <c r="L2622" t="s">
        <v>39</v>
      </c>
      <c r="M2622" t="s">
        <v>107</v>
      </c>
      <c r="N2622" t="s">
        <v>81</v>
      </c>
      <c r="O2622" t="s">
        <v>20</v>
      </c>
      <c r="P2622">
        <v>2.2000000000000002</v>
      </c>
      <c r="Q2622">
        <v>1000</v>
      </c>
      <c r="R2622">
        <v>84</v>
      </c>
      <c r="S2622" t="s">
        <v>78</v>
      </c>
      <c r="T2622" t="s">
        <v>30</v>
      </c>
      <c r="U2622" t="s">
        <v>4331</v>
      </c>
      <c r="V2622" t="s">
        <v>36</v>
      </c>
      <c r="W2622" t="s">
        <v>82</v>
      </c>
      <c r="X2622">
        <v>4</v>
      </c>
    </row>
    <row r="2623" spans="2:24">
      <c r="B2623" t="s">
        <v>2781</v>
      </c>
      <c r="C2623" t="s">
        <v>160</v>
      </c>
      <c r="D2623" t="s">
        <v>41</v>
      </c>
      <c r="E2623" t="s">
        <v>3549</v>
      </c>
      <c r="F2623" t="s">
        <v>152</v>
      </c>
      <c r="G2623" t="s">
        <v>47</v>
      </c>
      <c r="H2623">
        <v>36</v>
      </c>
      <c r="I2623" t="s">
        <v>3550</v>
      </c>
      <c r="J2623" t="s">
        <v>63</v>
      </c>
      <c r="K2623" t="s">
        <v>43</v>
      </c>
      <c r="L2623" t="s">
        <v>39</v>
      </c>
      <c r="M2623" t="s">
        <v>107</v>
      </c>
      <c r="N2623" t="s">
        <v>81</v>
      </c>
      <c r="O2623" t="s">
        <v>20</v>
      </c>
      <c r="P2623">
        <v>2</v>
      </c>
      <c r="Q2623">
        <v>1200</v>
      </c>
      <c r="R2623">
        <v>81</v>
      </c>
      <c r="S2623" t="s">
        <v>78</v>
      </c>
      <c r="T2623" t="s">
        <v>30</v>
      </c>
      <c r="U2623" t="s">
        <v>4332</v>
      </c>
      <c r="V2623" t="s">
        <v>36</v>
      </c>
      <c r="W2623" t="s">
        <v>82</v>
      </c>
      <c r="X2623">
        <v>4</v>
      </c>
    </row>
    <row r="2624" spans="2:24">
      <c r="B2624" t="s">
        <v>2782</v>
      </c>
      <c r="C2624" t="s">
        <v>160</v>
      </c>
      <c r="D2624" t="s">
        <v>41</v>
      </c>
      <c r="E2624" t="s">
        <v>3549</v>
      </c>
      <c r="F2624" t="s">
        <v>152</v>
      </c>
      <c r="G2624" t="s">
        <v>47</v>
      </c>
      <c r="H2624">
        <v>36</v>
      </c>
      <c r="I2624" t="s">
        <v>3550</v>
      </c>
      <c r="J2624" t="s">
        <v>28</v>
      </c>
      <c r="K2624" t="s">
        <v>43</v>
      </c>
      <c r="L2624" t="s">
        <v>39</v>
      </c>
      <c r="M2624" t="s">
        <v>107</v>
      </c>
      <c r="N2624" t="s">
        <v>81</v>
      </c>
      <c r="O2624" t="s">
        <v>20</v>
      </c>
      <c r="P2624">
        <v>2</v>
      </c>
      <c r="Q2624">
        <v>1200</v>
      </c>
      <c r="R2624">
        <v>81</v>
      </c>
      <c r="S2624" t="s">
        <v>78</v>
      </c>
      <c r="T2624" t="s">
        <v>30</v>
      </c>
      <c r="U2624" t="s">
        <v>4333</v>
      </c>
      <c r="V2624" t="s">
        <v>36</v>
      </c>
      <c r="W2624" t="s">
        <v>82</v>
      </c>
      <c r="X2624">
        <v>4</v>
      </c>
    </row>
    <row r="2625" spans="2:24">
      <c r="B2625" t="s">
        <v>2783</v>
      </c>
      <c r="C2625" t="s">
        <v>160</v>
      </c>
      <c r="D2625" t="s">
        <v>41</v>
      </c>
      <c r="E2625" t="s">
        <v>3549</v>
      </c>
      <c r="F2625" t="s">
        <v>152</v>
      </c>
      <c r="G2625" t="s">
        <v>47</v>
      </c>
      <c r="H2625">
        <v>36</v>
      </c>
      <c r="I2625" t="s">
        <v>3550</v>
      </c>
      <c r="J2625" t="s">
        <v>79</v>
      </c>
      <c r="K2625" t="s">
        <v>43</v>
      </c>
      <c r="L2625" t="s">
        <v>39</v>
      </c>
      <c r="M2625" t="s">
        <v>107</v>
      </c>
      <c r="N2625" t="s">
        <v>81</v>
      </c>
      <c r="O2625" t="s">
        <v>20</v>
      </c>
      <c r="P2625">
        <v>2</v>
      </c>
      <c r="Q2625">
        <v>1200</v>
      </c>
      <c r="R2625">
        <v>81</v>
      </c>
      <c r="S2625" t="s">
        <v>78</v>
      </c>
      <c r="T2625" t="s">
        <v>30</v>
      </c>
      <c r="U2625" t="s">
        <v>4334</v>
      </c>
      <c r="V2625" t="s">
        <v>36</v>
      </c>
      <c r="W2625" t="s">
        <v>82</v>
      </c>
      <c r="X2625">
        <v>4</v>
      </c>
    </row>
    <row r="2626" spans="2:24">
      <c r="B2626" t="s">
        <v>2784</v>
      </c>
      <c r="C2626" t="s">
        <v>160</v>
      </c>
      <c r="D2626" t="s">
        <v>41</v>
      </c>
      <c r="E2626" t="s">
        <v>3549</v>
      </c>
      <c r="F2626" t="s">
        <v>152</v>
      </c>
      <c r="G2626" t="s">
        <v>47</v>
      </c>
      <c r="H2626">
        <v>36</v>
      </c>
      <c r="I2626" t="s">
        <v>3550</v>
      </c>
      <c r="J2626" t="s">
        <v>30</v>
      </c>
      <c r="K2626" t="s">
        <v>43</v>
      </c>
      <c r="L2626" t="s">
        <v>39</v>
      </c>
      <c r="M2626" t="s">
        <v>107</v>
      </c>
      <c r="N2626" t="s">
        <v>81</v>
      </c>
      <c r="O2626" t="s">
        <v>20</v>
      </c>
      <c r="P2626">
        <v>2</v>
      </c>
      <c r="Q2626">
        <v>1200</v>
      </c>
      <c r="R2626">
        <v>81</v>
      </c>
      <c r="S2626" t="s">
        <v>78</v>
      </c>
      <c r="T2626" t="s">
        <v>30</v>
      </c>
      <c r="U2626" t="s">
        <v>4335</v>
      </c>
      <c r="V2626" t="s">
        <v>36</v>
      </c>
      <c r="W2626" t="s">
        <v>82</v>
      </c>
      <c r="X2626">
        <v>4</v>
      </c>
    </row>
    <row r="2627" spans="2:24">
      <c r="B2627" t="s">
        <v>2785</v>
      </c>
      <c r="C2627" t="s">
        <v>160</v>
      </c>
      <c r="D2627" t="s">
        <v>55</v>
      </c>
      <c r="E2627" t="s">
        <v>3549</v>
      </c>
      <c r="F2627" t="s">
        <v>152</v>
      </c>
      <c r="G2627" t="s">
        <v>47</v>
      </c>
      <c r="H2627">
        <v>37</v>
      </c>
      <c r="I2627" t="s">
        <v>3550</v>
      </c>
      <c r="J2627" t="s">
        <v>63</v>
      </c>
      <c r="K2627" t="s">
        <v>42</v>
      </c>
      <c r="L2627" t="s">
        <v>39</v>
      </c>
      <c r="M2627" t="s">
        <v>107</v>
      </c>
      <c r="N2627" t="s">
        <v>81</v>
      </c>
      <c r="O2627" t="s">
        <v>35</v>
      </c>
      <c r="P2627">
        <v>2.9</v>
      </c>
      <c r="Q2627">
        <v>1200</v>
      </c>
      <c r="R2627">
        <v>84</v>
      </c>
      <c r="S2627" t="s">
        <v>78</v>
      </c>
      <c r="T2627" t="s">
        <v>30</v>
      </c>
      <c r="U2627" t="s">
        <v>4336</v>
      </c>
      <c r="V2627" t="s">
        <v>36</v>
      </c>
      <c r="W2627" t="s">
        <v>82</v>
      </c>
      <c r="X2627">
        <v>4</v>
      </c>
    </row>
    <row r="2628" spans="2:24">
      <c r="B2628" t="s">
        <v>2786</v>
      </c>
      <c r="C2628" t="s">
        <v>160</v>
      </c>
      <c r="D2628" t="s">
        <v>55</v>
      </c>
      <c r="E2628" t="s">
        <v>3549</v>
      </c>
      <c r="F2628" t="s">
        <v>152</v>
      </c>
      <c r="G2628" t="s">
        <v>47</v>
      </c>
      <c r="H2628">
        <v>37</v>
      </c>
      <c r="I2628" t="s">
        <v>3550</v>
      </c>
      <c r="J2628" t="s">
        <v>28</v>
      </c>
      <c r="K2628" t="s">
        <v>42</v>
      </c>
      <c r="L2628" t="s">
        <v>39</v>
      </c>
      <c r="M2628" t="s">
        <v>107</v>
      </c>
      <c r="N2628" t="s">
        <v>81</v>
      </c>
      <c r="O2628" t="s">
        <v>35</v>
      </c>
      <c r="P2628">
        <v>2.9</v>
      </c>
      <c r="Q2628">
        <v>1200</v>
      </c>
      <c r="R2628">
        <v>84</v>
      </c>
      <c r="S2628" t="s">
        <v>78</v>
      </c>
      <c r="T2628" t="s">
        <v>30</v>
      </c>
      <c r="U2628" t="s">
        <v>4337</v>
      </c>
      <c r="V2628" t="s">
        <v>36</v>
      </c>
      <c r="W2628" t="s">
        <v>82</v>
      </c>
      <c r="X2628">
        <v>4</v>
      </c>
    </row>
    <row r="2629" spans="2:24">
      <c r="B2629" t="s">
        <v>2787</v>
      </c>
      <c r="C2629" t="s">
        <v>160</v>
      </c>
      <c r="D2629" t="s">
        <v>55</v>
      </c>
      <c r="E2629" t="s">
        <v>3549</v>
      </c>
      <c r="F2629" t="s">
        <v>152</v>
      </c>
      <c r="G2629" t="s">
        <v>47</v>
      </c>
      <c r="H2629">
        <v>37</v>
      </c>
      <c r="I2629" t="s">
        <v>3550</v>
      </c>
      <c r="J2629" t="s">
        <v>79</v>
      </c>
      <c r="K2629" t="s">
        <v>42</v>
      </c>
      <c r="L2629" t="s">
        <v>39</v>
      </c>
      <c r="M2629" t="s">
        <v>107</v>
      </c>
      <c r="N2629" t="s">
        <v>81</v>
      </c>
      <c r="O2629" t="s">
        <v>35</v>
      </c>
      <c r="P2629">
        <v>2.9</v>
      </c>
      <c r="Q2629">
        <v>1200</v>
      </c>
      <c r="R2629">
        <v>84</v>
      </c>
      <c r="S2629" t="s">
        <v>78</v>
      </c>
      <c r="T2629" t="s">
        <v>30</v>
      </c>
      <c r="U2629" t="s">
        <v>4338</v>
      </c>
      <c r="V2629" t="s">
        <v>36</v>
      </c>
      <c r="W2629" t="s">
        <v>82</v>
      </c>
      <c r="X2629">
        <v>4</v>
      </c>
    </row>
    <row r="2630" spans="2:24">
      <c r="B2630" t="s">
        <v>2788</v>
      </c>
      <c r="C2630" t="s">
        <v>160</v>
      </c>
      <c r="D2630" t="s">
        <v>55</v>
      </c>
      <c r="E2630" t="s">
        <v>3549</v>
      </c>
      <c r="F2630" t="s">
        <v>152</v>
      </c>
      <c r="G2630" t="s">
        <v>47</v>
      </c>
      <c r="H2630">
        <v>37</v>
      </c>
      <c r="I2630" t="s">
        <v>3550</v>
      </c>
      <c r="J2630" t="s">
        <v>30</v>
      </c>
      <c r="K2630" t="s">
        <v>42</v>
      </c>
      <c r="L2630" t="s">
        <v>39</v>
      </c>
      <c r="M2630" t="s">
        <v>107</v>
      </c>
      <c r="N2630" t="s">
        <v>81</v>
      </c>
      <c r="O2630" t="s">
        <v>35</v>
      </c>
      <c r="P2630">
        <v>2.9</v>
      </c>
      <c r="Q2630">
        <v>1200</v>
      </c>
      <c r="R2630">
        <v>84</v>
      </c>
      <c r="S2630" t="s">
        <v>78</v>
      </c>
      <c r="T2630" t="s">
        <v>30</v>
      </c>
      <c r="U2630" t="s">
        <v>4339</v>
      </c>
      <c r="V2630" t="s">
        <v>36</v>
      </c>
      <c r="W2630" t="s">
        <v>82</v>
      </c>
      <c r="X2630">
        <v>4</v>
      </c>
    </row>
    <row r="2631" spans="2:24">
      <c r="B2631" t="s">
        <v>2789</v>
      </c>
      <c r="C2631" t="s">
        <v>160</v>
      </c>
      <c r="D2631" t="s">
        <v>55</v>
      </c>
      <c r="E2631" t="s">
        <v>3549</v>
      </c>
      <c r="F2631" t="s">
        <v>152</v>
      </c>
      <c r="G2631" t="s">
        <v>47</v>
      </c>
      <c r="H2631">
        <v>39</v>
      </c>
      <c r="I2631" t="s">
        <v>3550</v>
      </c>
      <c r="J2631" t="s">
        <v>63</v>
      </c>
      <c r="K2631" t="s">
        <v>42</v>
      </c>
      <c r="L2631" t="s">
        <v>39</v>
      </c>
      <c r="M2631" t="s">
        <v>107</v>
      </c>
      <c r="N2631" t="s">
        <v>81</v>
      </c>
      <c r="O2631" t="s">
        <v>35</v>
      </c>
      <c r="P2631">
        <v>2.9</v>
      </c>
      <c r="Q2631">
        <v>1200</v>
      </c>
      <c r="R2631">
        <v>87</v>
      </c>
      <c r="S2631" t="s">
        <v>78</v>
      </c>
      <c r="T2631" t="s">
        <v>30</v>
      </c>
      <c r="U2631" t="s">
        <v>4340</v>
      </c>
      <c r="V2631" t="s">
        <v>36</v>
      </c>
      <c r="W2631" t="s">
        <v>82</v>
      </c>
      <c r="X2631">
        <v>4</v>
      </c>
    </row>
    <row r="2632" spans="2:24">
      <c r="B2632" t="s">
        <v>2790</v>
      </c>
      <c r="C2632" t="s">
        <v>160</v>
      </c>
      <c r="D2632" t="s">
        <v>55</v>
      </c>
      <c r="E2632" t="s">
        <v>3549</v>
      </c>
      <c r="F2632" t="s">
        <v>152</v>
      </c>
      <c r="G2632" t="s">
        <v>47</v>
      </c>
      <c r="H2632">
        <v>39</v>
      </c>
      <c r="I2632" t="s">
        <v>3550</v>
      </c>
      <c r="J2632" t="s">
        <v>28</v>
      </c>
      <c r="K2632" t="s">
        <v>42</v>
      </c>
      <c r="L2632" t="s">
        <v>39</v>
      </c>
      <c r="M2632" t="s">
        <v>107</v>
      </c>
      <c r="N2632" t="s">
        <v>81</v>
      </c>
      <c r="O2632" t="s">
        <v>35</v>
      </c>
      <c r="P2632">
        <v>2.9</v>
      </c>
      <c r="Q2632">
        <v>1200</v>
      </c>
      <c r="R2632">
        <v>87</v>
      </c>
      <c r="S2632" t="s">
        <v>78</v>
      </c>
      <c r="T2632" t="s">
        <v>30</v>
      </c>
      <c r="U2632" t="s">
        <v>4341</v>
      </c>
      <c r="V2632" t="s">
        <v>36</v>
      </c>
      <c r="W2632" t="s">
        <v>82</v>
      </c>
      <c r="X2632">
        <v>4</v>
      </c>
    </row>
    <row r="2633" spans="2:24">
      <c r="B2633" t="s">
        <v>2791</v>
      </c>
      <c r="C2633" t="s">
        <v>160</v>
      </c>
      <c r="D2633" t="s">
        <v>55</v>
      </c>
      <c r="E2633" t="s">
        <v>3549</v>
      </c>
      <c r="F2633" t="s">
        <v>152</v>
      </c>
      <c r="G2633" t="s">
        <v>47</v>
      </c>
      <c r="H2633">
        <v>39</v>
      </c>
      <c r="I2633" t="s">
        <v>3550</v>
      </c>
      <c r="J2633" t="s">
        <v>79</v>
      </c>
      <c r="K2633" t="s">
        <v>42</v>
      </c>
      <c r="L2633" t="s">
        <v>39</v>
      </c>
      <c r="M2633" t="s">
        <v>107</v>
      </c>
      <c r="N2633" t="s">
        <v>81</v>
      </c>
      <c r="O2633" t="s">
        <v>35</v>
      </c>
      <c r="P2633">
        <v>2.9</v>
      </c>
      <c r="Q2633">
        <v>1200</v>
      </c>
      <c r="R2633">
        <v>87</v>
      </c>
      <c r="S2633" t="s">
        <v>78</v>
      </c>
      <c r="T2633" t="s">
        <v>30</v>
      </c>
      <c r="U2633" t="s">
        <v>4342</v>
      </c>
      <c r="V2633" t="s">
        <v>36</v>
      </c>
      <c r="W2633" t="s">
        <v>82</v>
      </c>
      <c r="X2633">
        <v>4</v>
      </c>
    </row>
    <row r="2634" spans="2:24">
      <c r="B2634" t="s">
        <v>2792</v>
      </c>
      <c r="C2634" t="s">
        <v>160</v>
      </c>
      <c r="D2634" t="s">
        <v>55</v>
      </c>
      <c r="E2634" t="s">
        <v>3549</v>
      </c>
      <c r="F2634" t="s">
        <v>152</v>
      </c>
      <c r="G2634" t="s">
        <v>47</v>
      </c>
      <c r="H2634">
        <v>39</v>
      </c>
      <c r="I2634" t="s">
        <v>3550</v>
      </c>
      <c r="J2634" t="s">
        <v>30</v>
      </c>
      <c r="K2634" t="s">
        <v>42</v>
      </c>
      <c r="L2634" t="s">
        <v>39</v>
      </c>
      <c r="M2634" t="s">
        <v>107</v>
      </c>
      <c r="N2634" t="s">
        <v>81</v>
      </c>
      <c r="O2634" t="s">
        <v>35</v>
      </c>
      <c r="P2634">
        <v>2.9</v>
      </c>
      <c r="Q2634">
        <v>1200</v>
      </c>
      <c r="R2634">
        <v>87</v>
      </c>
      <c r="S2634" t="s">
        <v>78</v>
      </c>
      <c r="T2634" t="s">
        <v>30</v>
      </c>
      <c r="U2634" t="s">
        <v>4343</v>
      </c>
      <c r="V2634" t="s">
        <v>36</v>
      </c>
      <c r="W2634" t="s">
        <v>82</v>
      </c>
      <c r="X2634">
        <v>4</v>
      </c>
    </row>
    <row r="2635" spans="2:24">
      <c r="B2635" t="s">
        <v>2793</v>
      </c>
      <c r="C2635" t="s">
        <v>160</v>
      </c>
      <c r="D2635" t="s">
        <v>41</v>
      </c>
      <c r="E2635" t="s">
        <v>3549</v>
      </c>
      <c r="F2635" t="s">
        <v>153</v>
      </c>
      <c r="G2635" t="s">
        <v>45</v>
      </c>
      <c r="H2635">
        <v>18</v>
      </c>
      <c r="I2635" t="s">
        <v>3550</v>
      </c>
      <c r="J2635" t="s">
        <v>63</v>
      </c>
      <c r="K2635" t="s">
        <v>43</v>
      </c>
      <c r="L2635" t="s">
        <v>39</v>
      </c>
      <c r="M2635" t="s">
        <v>107</v>
      </c>
      <c r="N2635" t="s">
        <v>33</v>
      </c>
      <c r="O2635" t="s">
        <v>3552</v>
      </c>
      <c r="P2635">
        <v>1.7</v>
      </c>
      <c r="Q2635">
        <v>600</v>
      </c>
      <c r="R2635">
        <v>78</v>
      </c>
      <c r="S2635" t="s">
        <v>78</v>
      </c>
      <c r="T2635" t="s">
        <v>30</v>
      </c>
      <c r="U2635" t="s">
        <v>4344</v>
      </c>
      <c r="V2635" t="s">
        <v>36</v>
      </c>
      <c r="W2635" t="s">
        <v>82</v>
      </c>
      <c r="X2635">
        <v>4</v>
      </c>
    </row>
    <row r="2636" spans="2:24">
      <c r="B2636" t="s">
        <v>2794</v>
      </c>
      <c r="C2636" t="s">
        <v>160</v>
      </c>
      <c r="D2636" t="s">
        <v>41</v>
      </c>
      <c r="E2636" t="s">
        <v>3549</v>
      </c>
      <c r="F2636" t="s">
        <v>153</v>
      </c>
      <c r="G2636" t="s">
        <v>45</v>
      </c>
      <c r="H2636">
        <v>18</v>
      </c>
      <c r="I2636" t="s">
        <v>3550</v>
      </c>
      <c r="J2636" t="s">
        <v>28</v>
      </c>
      <c r="K2636" t="s">
        <v>43</v>
      </c>
      <c r="L2636" t="s">
        <v>39</v>
      </c>
      <c r="M2636" t="s">
        <v>107</v>
      </c>
      <c r="N2636" t="s">
        <v>33</v>
      </c>
      <c r="O2636" t="s">
        <v>3552</v>
      </c>
      <c r="P2636">
        <v>1.7</v>
      </c>
      <c r="Q2636">
        <v>600</v>
      </c>
      <c r="R2636">
        <v>78</v>
      </c>
      <c r="S2636" t="s">
        <v>78</v>
      </c>
      <c r="T2636" t="s">
        <v>30</v>
      </c>
      <c r="U2636" t="s">
        <v>4345</v>
      </c>
      <c r="V2636" t="s">
        <v>36</v>
      </c>
      <c r="W2636" t="s">
        <v>82</v>
      </c>
      <c r="X2636">
        <v>4</v>
      </c>
    </row>
    <row r="2637" spans="2:24">
      <c r="B2637" t="s">
        <v>2795</v>
      </c>
      <c r="C2637" t="s">
        <v>160</v>
      </c>
      <c r="D2637" t="s">
        <v>41</v>
      </c>
      <c r="E2637" t="s">
        <v>3549</v>
      </c>
      <c r="F2637" t="s">
        <v>153</v>
      </c>
      <c r="G2637" t="s">
        <v>45</v>
      </c>
      <c r="H2637">
        <v>18</v>
      </c>
      <c r="I2637" t="s">
        <v>3550</v>
      </c>
      <c r="J2637" t="s">
        <v>79</v>
      </c>
      <c r="K2637" t="s">
        <v>43</v>
      </c>
      <c r="L2637" t="s">
        <v>39</v>
      </c>
      <c r="M2637" t="s">
        <v>107</v>
      </c>
      <c r="N2637" t="s">
        <v>33</v>
      </c>
      <c r="O2637" t="s">
        <v>3552</v>
      </c>
      <c r="P2637">
        <v>1.7</v>
      </c>
      <c r="Q2637">
        <v>600</v>
      </c>
      <c r="R2637">
        <v>78</v>
      </c>
      <c r="S2637" t="s">
        <v>78</v>
      </c>
      <c r="T2637" t="s">
        <v>30</v>
      </c>
      <c r="U2637" t="s">
        <v>4346</v>
      </c>
      <c r="V2637" t="s">
        <v>36</v>
      </c>
      <c r="W2637" t="s">
        <v>82</v>
      </c>
      <c r="X2637">
        <v>4</v>
      </c>
    </row>
    <row r="2638" spans="2:24">
      <c r="B2638" t="s">
        <v>2796</v>
      </c>
      <c r="C2638" t="s">
        <v>160</v>
      </c>
      <c r="D2638" t="s">
        <v>41</v>
      </c>
      <c r="E2638" t="s">
        <v>3549</v>
      </c>
      <c r="F2638" t="s">
        <v>153</v>
      </c>
      <c r="G2638" t="s">
        <v>45</v>
      </c>
      <c r="H2638">
        <v>18</v>
      </c>
      <c r="I2638" t="s">
        <v>3550</v>
      </c>
      <c r="J2638" t="s">
        <v>30</v>
      </c>
      <c r="K2638" t="s">
        <v>43</v>
      </c>
      <c r="L2638" t="s">
        <v>39</v>
      </c>
      <c r="M2638" t="s">
        <v>107</v>
      </c>
      <c r="N2638" t="s">
        <v>33</v>
      </c>
      <c r="O2638" t="s">
        <v>3552</v>
      </c>
      <c r="P2638">
        <v>1.7</v>
      </c>
      <c r="Q2638">
        <v>600</v>
      </c>
      <c r="R2638">
        <v>78</v>
      </c>
      <c r="S2638" t="s">
        <v>78</v>
      </c>
      <c r="T2638" t="s">
        <v>30</v>
      </c>
      <c r="U2638" t="s">
        <v>4347</v>
      </c>
      <c r="V2638" t="s">
        <v>36</v>
      </c>
      <c r="W2638" t="s">
        <v>82</v>
      </c>
      <c r="X2638">
        <v>4</v>
      </c>
    </row>
    <row r="2639" spans="2:24">
      <c r="B2639" t="s">
        <v>2797</v>
      </c>
      <c r="C2639" t="s">
        <v>160</v>
      </c>
      <c r="D2639" t="s">
        <v>55</v>
      </c>
      <c r="E2639" t="s">
        <v>3549</v>
      </c>
      <c r="F2639" t="s">
        <v>153</v>
      </c>
      <c r="G2639" t="s">
        <v>45</v>
      </c>
      <c r="H2639">
        <v>19</v>
      </c>
      <c r="I2639" t="s">
        <v>3550</v>
      </c>
      <c r="J2639" t="s">
        <v>63</v>
      </c>
      <c r="K2639" t="s">
        <v>42</v>
      </c>
      <c r="L2639" t="s">
        <v>39</v>
      </c>
      <c r="M2639" t="s">
        <v>107</v>
      </c>
      <c r="N2639" t="s">
        <v>33</v>
      </c>
      <c r="O2639" t="s">
        <v>20</v>
      </c>
      <c r="P2639">
        <v>0.8</v>
      </c>
      <c r="Q2639">
        <v>600</v>
      </c>
      <c r="R2639">
        <v>81</v>
      </c>
      <c r="S2639" t="s">
        <v>78</v>
      </c>
      <c r="T2639" t="s">
        <v>30</v>
      </c>
      <c r="U2639" t="s">
        <v>4348</v>
      </c>
      <c r="V2639" t="s">
        <v>36</v>
      </c>
      <c r="W2639" t="s">
        <v>82</v>
      </c>
      <c r="X2639">
        <v>4</v>
      </c>
    </row>
    <row r="2640" spans="2:24">
      <c r="B2640" t="s">
        <v>2798</v>
      </c>
      <c r="C2640" t="s">
        <v>160</v>
      </c>
      <c r="D2640" t="s">
        <v>55</v>
      </c>
      <c r="E2640" t="s">
        <v>3549</v>
      </c>
      <c r="F2640" t="s">
        <v>153</v>
      </c>
      <c r="G2640" t="s">
        <v>45</v>
      </c>
      <c r="H2640">
        <v>19</v>
      </c>
      <c r="I2640" t="s">
        <v>3550</v>
      </c>
      <c r="J2640" t="s">
        <v>28</v>
      </c>
      <c r="K2640" t="s">
        <v>42</v>
      </c>
      <c r="L2640" t="s">
        <v>39</v>
      </c>
      <c r="M2640" t="s">
        <v>107</v>
      </c>
      <c r="N2640" t="s">
        <v>33</v>
      </c>
      <c r="O2640" t="s">
        <v>20</v>
      </c>
      <c r="P2640">
        <v>0.8</v>
      </c>
      <c r="Q2640">
        <v>600</v>
      </c>
      <c r="R2640">
        <v>81</v>
      </c>
      <c r="S2640" t="s">
        <v>78</v>
      </c>
      <c r="T2640" t="s">
        <v>30</v>
      </c>
      <c r="U2640" t="s">
        <v>4349</v>
      </c>
      <c r="V2640" t="s">
        <v>36</v>
      </c>
      <c r="W2640" t="s">
        <v>82</v>
      </c>
      <c r="X2640">
        <v>4</v>
      </c>
    </row>
    <row r="2641" spans="2:24">
      <c r="B2641" t="s">
        <v>2799</v>
      </c>
      <c r="C2641" t="s">
        <v>160</v>
      </c>
      <c r="D2641" t="s">
        <v>55</v>
      </c>
      <c r="E2641" t="s">
        <v>3549</v>
      </c>
      <c r="F2641" t="s">
        <v>153</v>
      </c>
      <c r="G2641" t="s">
        <v>45</v>
      </c>
      <c r="H2641">
        <v>19</v>
      </c>
      <c r="I2641" t="s">
        <v>3550</v>
      </c>
      <c r="J2641" t="s">
        <v>79</v>
      </c>
      <c r="K2641" t="s">
        <v>42</v>
      </c>
      <c r="L2641" t="s">
        <v>39</v>
      </c>
      <c r="M2641" t="s">
        <v>107</v>
      </c>
      <c r="N2641" t="s">
        <v>33</v>
      </c>
      <c r="O2641" t="s">
        <v>20</v>
      </c>
      <c r="P2641">
        <v>0.8</v>
      </c>
      <c r="Q2641">
        <v>600</v>
      </c>
      <c r="R2641">
        <v>81</v>
      </c>
      <c r="S2641" t="s">
        <v>78</v>
      </c>
      <c r="T2641" t="s">
        <v>30</v>
      </c>
      <c r="U2641" t="s">
        <v>4350</v>
      </c>
      <c r="V2641" t="s">
        <v>36</v>
      </c>
      <c r="W2641" t="s">
        <v>82</v>
      </c>
      <c r="X2641">
        <v>4</v>
      </c>
    </row>
    <row r="2642" spans="2:24">
      <c r="B2642" t="s">
        <v>2800</v>
      </c>
      <c r="C2642" t="s">
        <v>160</v>
      </c>
      <c r="D2642" t="s">
        <v>55</v>
      </c>
      <c r="E2642" t="s">
        <v>3549</v>
      </c>
      <c r="F2642" t="s">
        <v>153</v>
      </c>
      <c r="G2642" t="s">
        <v>45</v>
      </c>
      <c r="H2642">
        <v>19</v>
      </c>
      <c r="I2642" t="s">
        <v>3550</v>
      </c>
      <c r="J2642" t="s">
        <v>30</v>
      </c>
      <c r="K2642" t="s">
        <v>42</v>
      </c>
      <c r="L2642" t="s">
        <v>39</v>
      </c>
      <c r="M2642" t="s">
        <v>107</v>
      </c>
      <c r="N2642" t="s">
        <v>33</v>
      </c>
      <c r="O2642" t="s">
        <v>20</v>
      </c>
      <c r="P2642">
        <v>0.8</v>
      </c>
      <c r="Q2642">
        <v>600</v>
      </c>
      <c r="R2642">
        <v>81</v>
      </c>
      <c r="S2642" t="s">
        <v>78</v>
      </c>
      <c r="T2642" t="s">
        <v>30</v>
      </c>
      <c r="U2642" t="s">
        <v>4351</v>
      </c>
      <c r="V2642" t="s">
        <v>36</v>
      </c>
      <c r="W2642" t="s">
        <v>82</v>
      </c>
      <c r="X2642">
        <v>4</v>
      </c>
    </row>
    <row r="2643" spans="2:24">
      <c r="B2643" t="s">
        <v>2801</v>
      </c>
      <c r="C2643" t="s">
        <v>160</v>
      </c>
      <c r="D2643" t="s">
        <v>41</v>
      </c>
      <c r="E2643" t="s">
        <v>3549</v>
      </c>
      <c r="F2643" t="s">
        <v>153</v>
      </c>
      <c r="G2643" t="s">
        <v>45</v>
      </c>
      <c r="H2643">
        <v>24</v>
      </c>
      <c r="I2643" t="s">
        <v>3550</v>
      </c>
      <c r="J2643" t="s">
        <v>63</v>
      </c>
      <c r="K2643" t="s">
        <v>43</v>
      </c>
      <c r="L2643" t="s">
        <v>39</v>
      </c>
      <c r="M2643" t="s">
        <v>107</v>
      </c>
      <c r="N2643" t="s">
        <v>33</v>
      </c>
      <c r="O2643" t="s">
        <v>3552</v>
      </c>
      <c r="P2643">
        <v>1.7</v>
      </c>
      <c r="Q2643">
        <v>800</v>
      </c>
      <c r="R2643">
        <v>78</v>
      </c>
      <c r="S2643" t="s">
        <v>78</v>
      </c>
      <c r="T2643" t="s">
        <v>30</v>
      </c>
      <c r="U2643" t="s">
        <v>4352</v>
      </c>
      <c r="V2643" t="s">
        <v>36</v>
      </c>
      <c r="W2643" t="s">
        <v>82</v>
      </c>
      <c r="X2643">
        <v>4</v>
      </c>
    </row>
    <row r="2644" spans="2:24">
      <c r="B2644" t="s">
        <v>2802</v>
      </c>
      <c r="C2644" t="s">
        <v>160</v>
      </c>
      <c r="D2644" t="s">
        <v>41</v>
      </c>
      <c r="E2644" t="s">
        <v>3549</v>
      </c>
      <c r="F2644" t="s">
        <v>153</v>
      </c>
      <c r="G2644" t="s">
        <v>45</v>
      </c>
      <c r="H2644">
        <v>24</v>
      </c>
      <c r="I2644" t="s">
        <v>3550</v>
      </c>
      <c r="J2644" t="s">
        <v>28</v>
      </c>
      <c r="K2644" t="s">
        <v>43</v>
      </c>
      <c r="L2644" t="s">
        <v>39</v>
      </c>
      <c r="M2644" t="s">
        <v>107</v>
      </c>
      <c r="N2644" t="s">
        <v>33</v>
      </c>
      <c r="O2644" t="s">
        <v>3552</v>
      </c>
      <c r="P2644">
        <v>1.7</v>
      </c>
      <c r="Q2644">
        <v>800</v>
      </c>
      <c r="R2644">
        <v>78</v>
      </c>
      <c r="S2644" t="s">
        <v>78</v>
      </c>
      <c r="T2644" t="s">
        <v>30</v>
      </c>
      <c r="U2644" t="s">
        <v>4353</v>
      </c>
      <c r="V2644" t="s">
        <v>36</v>
      </c>
      <c r="W2644" t="s">
        <v>82</v>
      </c>
      <c r="X2644">
        <v>4</v>
      </c>
    </row>
    <row r="2645" spans="2:24">
      <c r="B2645" t="s">
        <v>2803</v>
      </c>
      <c r="C2645" t="s">
        <v>160</v>
      </c>
      <c r="D2645" t="s">
        <v>41</v>
      </c>
      <c r="E2645" t="s">
        <v>3549</v>
      </c>
      <c r="F2645" t="s">
        <v>153</v>
      </c>
      <c r="G2645" t="s">
        <v>45</v>
      </c>
      <c r="H2645">
        <v>24</v>
      </c>
      <c r="I2645" t="s">
        <v>3550</v>
      </c>
      <c r="J2645" t="s">
        <v>79</v>
      </c>
      <c r="K2645" t="s">
        <v>43</v>
      </c>
      <c r="L2645" t="s">
        <v>39</v>
      </c>
      <c r="M2645" t="s">
        <v>107</v>
      </c>
      <c r="N2645" t="s">
        <v>33</v>
      </c>
      <c r="O2645" t="s">
        <v>3552</v>
      </c>
      <c r="P2645">
        <v>1.7</v>
      </c>
      <c r="Q2645">
        <v>800</v>
      </c>
      <c r="R2645">
        <v>78</v>
      </c>
      <c r="S2645" t="s">
        <v>78</v>
      </c>
      <c r="T2645" t="s">
        <v>30</v>
      </c>
      <c r="U2645" t="s">
        <v>4354</v>
      </c>
      <c r="V2645" t="s">
        <v>36</v>
      </c>
      <c r="W2645" t="s">
        <v>82</v>
      </c>
      <c r="X2645">
        <v>4</v>
      </c>
    </row>
    <row r="2646" spans="2:24">
      <c r="B2646" t="s">
        <v>2804</v>
      </c>
      <c r="C2646" t="s">
        <v>160</v>
      </c>
      <c r="D2646" t="s">
        <v>41</v>
      </c>
      <c r="E2646" t="s">
        <v>3549</v>
      </c>
      <c r="F2646" t="s">
        <v>153</v>
      </c>
      <c r="G2646" t="s">
        <v>45</v>
      </c>
      <c r="H2646">
        <v>24</v>
      </c>
      <c r="I2646" t="s">
        <v>3550</v>
      </c>
      <c r="J2646" t="s">
        <v>30</v>
      </c>
      <c r="K2646" t="s">
        <v>43</v>
      </c>
      <c r="L2646" t="s">
        <v>39</v>
      </c>
      <c r="M2646" t="s">
        <v>107</v>
      </c>
      <c r="N2646" t="s">
        <v>33</v>
      </c>
      <c r="O2646" t="s">
        <v>3552</v>
      </c>
      <c r="P2646">
        <v>1.7</v>
      </c>
      <c r="Q2646">
        <v>800</v>
      </c>
      <c r="R2646">
        <v>78</v>
      </c>
      <c r="S2646" t="s">
        <v>78</v>
      </c>
      <c r="T2646" t="s">
        <v>30</v>
      </c>
      <c r="U2646" t="s">
        <v>4355</v>
      </c>
      <c r="V2646" t="s">
        <v>36</v>
      </c>
      <c r="W2646" t="s">
        <v>82</v>
      </c>
      <c r="X2646">
        <v>4</v>
      </c>
    </row>
    <row r="2647" spans="2:24">
      <c r="B2647" t="s">
        <v>2805</v>
      </c>
      <c r="C2647" t="s">
        <v>160</v>
      </c>
      <c r="D2647" t="s">
        <v>55</v>
      </c>
      <c r="E2647" t="s">
        <v>3549</v>
      </c>
      <c r="F2647" t="s">
        <v>153</v>
      </c>
      <c r="G2647" t="s">
        <v>45</v>
      </c>
      <c r="H2647">
        <v>25</v>
      </c>
      <c r="I2647" t="s">
        <v>3550</v>
      </c>
      <c r="J2647" t="s">
        <v>63</v>
      </c>
      <c r="K2647" t="s">
        <v>42</v>
      </c>
      <c r="L2647" t="s">
        <v>39</v>
      </c>
      <c r="M2647" t="s">
        <v>107</v>
      </c>
      <c r="N2647" t="s">
        <v>33</v>
      </c>
      <c r="O2647" t="s">
        <v>20</v>
      </c>
      <c r="P2647">
        <v>1.7</v>
      </c>
      <c r="Q2647">
        <v>800</v>
      </c>
      <c r="R2647">
        <v>81</v>
      </c>
      <c r="S2647" t="s">
        <v>78</v>
      </c>
      <c r="T2647" t="s">
        <v>30</v>
      </c>
      <c r="U2647" t="s">
        <v>4356</v>
      </c>
      <c r="V2647" t="s">
        <v>36</v>
      </c>
      <c r="W2647" t="s">
        <v>82</v>
      </c>
      <c r="X2647">
        <v>4</v>
      </c>
    </row>
    <row r="2648" spans="2:24">
      <c r="B2648" t="s">
        <v>2806</v>
      </c>
      <c r="C2648" t="s">
        <v>160</v>
      </c>
      <c r="D2648" t="s">
        <v>55</v>
      </c>
      <c r="E2648" t="s">
        <v>3549</v>
      </c>
      <c r="F2648" t="s">
        <v>153</v>
      </c>
      <c r="G2648" t="s">
        <v>45</v>
      </c>
      <c r="H2648">
        <v>25</v>
      </c>
      <c r="I2648" t="s">
        <v>3550</v>
      </c>
      <c r="J2648" t="s">
        <v>28</v>
      </c>
      <c r="K2648" t="s">
        <v>42</v>
      </c>
      <c r="L2648" t="s">
        <v>39</v>
      </c>
      <c r="M2648" t="s">
        <v>107</v>
      </c>
      <c r="N2648" t="s">
        <v>33</v>
      </c>
      <c r="O2648" t="s">
        <v>20</v>
      </c>
      <c r="P2648">
        <v>1.7</v>
      </c>
      <c r="Q2648">
        <v>800</v>
      </c>
      <c r="R2648">
        <v>81</v>
      </c>
      <c r="S2648" t="s">
        <v>78</v>
      </c>
      <c r="T2648" t="s">
        <v>30</v>
      </c>
      <c r="U2648" t="s">
        <v>4357</v>
      </c>
      <c r="V2648" t="s">
        <v>36</v>
      </c>
      <c r="W2648" t="s">
        <v>82</v>
      </c>
      <c r="X2648">
        <v>4</v>
      </c>
    </row>
    <row r="2649" spans="2:24">
      <c r="B2649" t="s">
        <v>2807</v>
      </c>
      <c r="C2649" t="s">
        <v>160</v>
      </c>
      <c r="D2649" t="s">
        <v>55</v>
      </c>
      <c r="E2649" t="s">
        <v>3549</v>
      </c>
      <c r="F2649" t="s">
        <v>153</v>
      </c>
      <c r="G2649" t="s">
        <v>45</v>
      </c>
      <c r="H2649">
        <v>25</v>
      </c>
      <c r="I2649" t="s">
        <v>3550</v>
      </c>
      <c r="J2649" t="s">
        <v>79</v>
      </c>
      <c r="K2649" t="s">
        <v>42</v>
      </c>
      <c r="L2649" t="s">
        <v>39</v>
      </c>
      <c r="M2649" t="s">
        <v>107</v>
      </c>
      <c r="N2649" t="s">
        <v>33</v>
      </c>
      <c r="O2649" t="s">
        <v>20</v>
      </c>
      <c r="P2649">
        <v>1.7</v>
      </c>
      <c r="Q2649">
        <v>800</v>
      </c>
      <c r="R2649">
        <v>81</v>
      </c>
      <c r="S2649" t="s">
        <v>78</v>
      </c>
      <c r="T2649" t="s">
        <v>30</v>
      </c>
      <c r="U2649" t="s">
        <v>4358</v>
      </c>
      <c r="V2649" t="s">
        <v>36</v>
      </c>
      <c r="W2649" t="s">
        <v>82</v>
      </c>
      <c r="X2649">
        <v>4</v>
      </c>
    </row>
    <row r="2650" spans="2:24">
      <c r="B2650" t="s">
        <v>2808</v>
      </c>
      <c r="C2650" t="s">
        <v>160</v>
      </c>
      <c r="D2650" t="s">
        <v>55</v>
      </c>
      <c r="E2650" t="s">
        <v>3549</v>
      </c>
      <c r="F2650" t="s">
        <v>153</v>
      </c>
      <c r="G2650" t="s">
        <v>45</v>
      </c>
      <c r="H2650">
        <v>25</v>
      </c>
      <c r="I2650" t="s">
        <v>3550</v>
      </c>
      <c r="J2650" t="s">
        <v>30</v>
      </c>
      <c r="K2650" t="s">
        <v>42</v>
      </c>
      <c r="L2650" t="s">
        <v>39</v>
      </c>
      <c r="M2650" t="s">
        <v>107</v>
      </c>
      <c r="N2650" t="s">
        <v>33</v>
      </c>
      <c r="O2650" t="s">
        <v>20</v>
      </c>
      <c r="P2650">
        <v>1.7</v>
      </c>
      <c r="Q2650">
        <v>800</v>
      </c>
      <c r="R2650">
        <v>81</v>
      </c>
      <c r="S2650" t="s">
        <v>78</v>
      </c>
      <c r="T2650" t="s">
        <v>30</v>
      </c>
      <c r="U2650" t="s">
        <v>4359</v>
      </c>
      <c r="V2650" t="s">
        <v>36</v>
      </c>
      <c r="W2650" t="s">
        <v>82</v>
      </c>
      <c r="X2650">
        <v>4</v>
      </c>
    </row>
    <row r="2651" spans="2:24">
      <c r="B2651" t="s">
        <v>2809</v>
      </c>
      <c r="C2651" t="s">
        <v>160</v>
      </c>
      <c r="D2651" t="s">
        <v>41</v>
      </c>
      <c r="E2651" t="s">
        <v>3549</v>
      </c>
      <c r="F2651" t="s">
        <v>153</v>
      </c>
      <c r="G2651" t="s">
        <v>45</v>
      </c>
      <c r="H2651">
        <v>30</v>
      </c>
      <c r="I2651" t="s">
        <v>3550</v>
      </c>
      <c r="J2651" t="s">
        <v>63</v>
      </c>
      <c r="K2651" t="s">
        <v>43</v>
      </c>
      <c r="L2651" t="s">
        <v>39</v>
      </c>
      <c r="M2651" t="s">
        <v>107</v>
      </c>
      <c r="N2651" t="s">
        <v>33</v>
      </c>
      <c r="O2651" t="s">
        <v>20</v>
      </c>
      <c r="P2651">
        <v>2</v>
      </c>
      <c r="Q2651">
        <v>1000</v>
      </c>
      <c r="R2651">
        <v>81</v>
      </c>
      <c r="S2651" t="s">
        <v>78</v>
      </c>
      <c r="T2651" t="s">
        <v>30</v>
      </c>
      <c r="U2651" t="s">
        <v>4360</v>
      </c>
      <c r="V2651" t="s">
        <v>36</v>
      </c>
      <c r="W2651" t="s">
        <v>82</v>
      </c>
      <c r="X2651">
        <v>4</v>
      </c>
    </row>
    <row r="2652" spans="2:24">
      <c r="B2652" t="s">
        <v>2810</v>
      </c>
      <c r="C2652" t="s">
        <v>160</v>
      </c>
      <c r="D2652" t="s">
        <v>41</v>
      </c>
      <c r="E2652" t="s">
        <v>3549</v>
      </c>
      <c r="F2652" t="s">
        <v>153</v>
      </c>
      <c r="G2652" t="s">
        <v>45</v>
      </c>
      <c r="H2652">
        <v>30</v>
      </c>
      <c r="I2652" t="s">
        <v>3550</v>
      </c>
      <c r="J2652" t="s">
        <v>28</v>
      </c>
      <c r="K2652" t="s">
        <v>43</v>
      </c>
      <c r="L2652" t="s">
        <v>39</v>
      </c>
      <c r="M2652" t="s">
        <v>107</v>
      </c>
      <c r="N2652" t="s">
        <v>33</v>
      </c>
      <c r="O2652" t="s">
        <v>20</v>
      </c>
      <c r="P2652">
        <v>2</v>
      </c>
      <c r="Q2652">
        <v>1000</v>
      </c>
      <c r="R2652">
        <v>81</v>
      </c>
      <c r="S2652" t="s">
        <v>78</v>
      </c>
      <c r="T2652" t="s">
        <v>30</v>
      </c>
      <c r="U2652" t="s">
        <v>4361</v>
      </c>
      <c r="V2652" t="s">
        <v>36</v>
      </c>
      <c r="W2652" t="s">
        <v>82</v>
      </c>
      <c r="X2652">
        <v>4</v>
      </c>
    </row>
    <row r="2653" spans="2:24">
      <c r="B2653" t="s">
        <v>2811</v>
      </c>
      <c r="C2653" t="s">
        <v>160</v>
      </c>
      <c r="D2653" t="s">
        <v>41</v>
      </c>
      <c r="E2653" t="s">
        <v>3549</v>
      </c>
      <c r="F2653" t="s">
        <v>153</v>
      </c>
      <c r="G2653" t="s">
        <v>45</v>
      </c>
      <c r="H2653">
        <v>30</v>
      </c>
      <c r="I2653" t="s">
        <v>3550</v>
      </c>
      <c r="J2653" t="s">
        <v>79</v>
      </c>
      <c r="K2653" t="s">
        <v>43</v>
      </c>
      <c r="L2653" t="s">
        <v>39</v>
      </c>
      <c r="M2653" t="s">
        <v>107</v>
      </c>
      <c r="N2653" t="s">
        <v>33</v>
      </c>
      <c r="O2653" t="s">
        <v>20</v>
      </c>
      <c r="P2653">
        <v>2</v>
      </c>
      <c r="Q2653">
        <v>1000</v>
      </c>
      <c r="R2653">
        <v>81</v>
      </c>
      <c r="S2653" t="s">
        <v>78</v>
      </c>
      <c r="T2653" t="s">
        <v>30</v>
      </c>
      <c r="U2653" t="s">
        <v>4362</v>
      </c>
      <c r="V2653" t="s">
        <v>36</v>
      </c>
      <c r="W2653" t="s">
        <v>82</v>
      </c>
      <c r="X2653">
        <v>4</v>
      </c>
    </row>
    <row r="2654" spans="2:24">
      <c r="B2654" t="s">
        <v>2812</v>
      </c>
      <c r="C2654" t="s">
        <v>160</v>
      </c>
      <c r="D2654" t="s">
        <v>41</v>
      </c>
      <c r="E2654" t="s">
        <v>3549</v>
      </c>
      <c r="F2654" t="s">
        <v>153</v>
      </c>
      <c r="G2654" t="s">
        <v>45</v>
      </c>
      <c r="H2654">
        <v>30</v>
      </c>
      <c r="I2654" t="s">
        <v>3550</v>
      </c>
      <c r="J2654" t="s">
        <v>30</v>
      </c>
      <c r="K2654" t="s">
        <v>43</v>
      </c>
      <c r="L2654" t="s">
        <v>39</v>
      </c>
      <c r="M2654" t="s">
        <v>107</v>
      </c>
      <c r="N2654" t="s">
        <v>33</v>
      </c>
      <c r="O2654" t="s">
        <v>20</v>
      </c>
      <c r="P2654">
        <v>2</v>
      </c>
      <c r="Q2654">
        <v>1000</v>
      </c>
      <c r="R2654">
        <v>81</v>
      </c>
      <c r="S2654" t="s">
        <v>78</v>
      </c>
      <c r="T2654" t="s">
        <v>30</v>
      </c>
      <c r="U2654" t="s">
        <v>4363</v>
      </c>
      <c r="V2654" t="s">
        <v>36</v>
      </c>
      <c r="W2654" t="s">
        <v>82</v>
      </c>
      <c r="X2654">
        <v>4</v>
      </c>
    </row>
    <row r="2655" spans="2:24">
      <c r="B2655" t="s">
        <v>2813</v>
      </c>
      <c r="C2655" t="s">
        <v>160</v>
      </c>
      <c r="D2655" t="s">
        <v>55</v>
      </c>
      <c r="E2655" t="s">
        <v>3549</v>
      </c>
      <c r="F2655" t="s">
        <v>153</v>
      </c>
      <c r="G2655" t="s">
        <v>45</v>
      </c>
      <c r="H2655">
        <v>31</v>
      </c>
      <c r="I2655" t="s">
        <v>3550</v>
      </c>
      <c r="J2655" t="s">
        <v>63</v>
      </c>
      <c r="K2655" t="s">
        <v>42</v>
      </c>
      <c r="L2655" t="s">
        <v>39</v>
      </c>
      <c r="M2655" t="s">
        <v>107</v>
      </c>
      <c r="N2655" t="s">
        <v>33</v>
      </c>
      <c r="O2655" t="s">
        <v>20</v>
      </c>
      <c r="P2655">
        <v>2.2000000000000002</v>
      </c>
      <c r="Q2655">
        <v>1000</v>
      </c>
      <c r="R2655">
        <v>84</v>
      </c>
      <c r="S2655" t="s">
        <v>78</v>
      </c>
      <c r="T2655" t="s">
        <v>30</v>
      </c>
      <c r="U2655" t="s">
        <v>4364</v>
      </c>
      <c r="V2655" t="s">
        <v>36</v>
      </c>
      <c r="W2655" t="s">
        <v>82</v>
      </c>
      <c r="X2655">
        <v>4</v>
      </c>
    </row>
    <row r="2656" spans="2:24">
      <c r="B2656" t="s">
        <v>2814</v>
      </c>
      <c r="C2656" t="s">
        <v>160</v>
      </c>
      <c r="D2656" t="s">
        <v>55</v>
      </c>
      <c r="E2656" t="s">
        <v>3549</v>
      </c>
      <c r="F2656" t="s">
        <v>153</v>
      </c>
      <c r="G2656" t="s">
        <v>45</v>
      </c>
      <c r="H2656">
        <v>31</v>
      </c>
      <c r="I2656" t="s">
        <v>3550</v>
      </c>
      <c r="J2656" t="s">
        <v>28</v>
      </c>
      <c r="K2656" t="s">
        <v>42</v>
      </c>
      <c r="L2656" t="s">
        <v>39</v>
      </c>
      <c r="M2656" t="s">
        <v>107</v>
      </c>
      <c r="N2656" t="s">
        <v>33</v>
      </c>
      <c r="O2656" t="s">
        <v>20</v>
      </c>
      <c r="P2656">
        <v>2.2000000000000002</v>
      </c>
      <c r="Q2656">
        <v>1000</v>
      </c>
      <c r="R2656">
        <v>84</v>
      </c>
      <c r="S2656" t="s">
        <v>78</v>
      </c>
      <c r="T2656" t="s">
        <v>30</v>
      </c>
      <c r="U2656" t="s">
        <v>4365</v>
      </c>
      <c r="V2656" t="s">
        <v>36</v>
      </c>
      <c r="W2656" t="s">
        <v>82</v>
      </c>
      <c r="X2656">
        <v>4</v>
      </c>
    </row>
    <row r="2657" spans="2:24">
      <c r="B2657" t="s">
        <v>2815</v>
      </c>
      <c r="C2657" t="s">
        <v>160</v>
      </c>
      <c r="D2657" t="s">
        <v>55</v>
      </c>
      <c r="E2657" t="s">
        <v>3549</v>
      </c>
      <c r="F2657" t="s">
        <v>153</v>
      </c>
      <c r="G2657" t="s">
        <v>45</v>
      </c>
      <c r="H2657">
        <v>31</v>
      </c>
      <c r="I2657" t="s">
        <v>3550</v>
      </c>
      <c r="J2657" t="s">
        <v>79</v>
      </c>
      <c r="K2657" t="s">
        <v>42</v>
      </c>
      <c r="L2657" t="s">
        <v>39</v>
      </c>
      <c r="M2657" t="s">
        <v>107</v>
      </c>
      <c r="N2657" t="s">
        <v>33</v>
      </c>
      <c r="O2657" t="s">
        <v>20</v>
      </c>
      <c r="P2657">
        <v>2.2000000000000002</v>
      </c>
      <c r="Q2657">
        <v>1000</v>
      </c>
      <c r="R2657">
        <v>84</v>
      </c>
      <c r="S2657" t="s">
        <v>78</v>
      </c>
      <c r="T2657" t="s">
        <v>30</v>
      </c>
      <c r="U2657" t="s">
        <v>4366</v>
      </c>
      <c r="V2657" t="s">
        <v>36</v>
      </c>
      <c r="W2657" t="s">
        <v>82</v>
      </c>
      <c r="X2657">
        <v>4</v>
      </c>
    </row>
    <row r="2658" spans="2:24">
      <c r="B2658" t="s">
        <v>2816</v>
      </c>
      <c r="C2658" t="s">
        <v>160</v>
      </c>
      <c r="D2658" t="s">
        <v>55</v>
      </c>
      <c r="E2658" t="s">
        <v>3549</v>
      </c>
      <c r="F2658" t="s">
        <v>153</v>
      </c>
      <c r="G2658" t="s">
        <v>45</v>
      </c>
      <c r="H2658">
        <v>31</v>
      </c>
      <c r="I2658" t="s">
        <v>3550</v>
      </c>
      <c r="J2658" t="s">
        <v>30</v>
      </c>
      <c r="K2658" t="s">
        <v>42</v>
      </c>
      <c r="L2658" t="s">
        <v>39</v>
      </c>
      <c r="M2658" t="s">
        <v>107</v>
      </c>
      <c r="N2658" t="s">
        <v>33</v>
      </c>
      <c r="O2658" t="s">
        <v>20</v>
      </c>
      <c r="P2658">
        <v>2.2000000000000002</v>
      </c>
      <c r="Q2658">
        <v>1000</v>
      </c>
      <c r="R2658">
        <v>84</v>
      </c>
      <c r="S2658" t="s">
        <v>78</v>
      </c>
      <c r="T2658" t="s">
        <v>30</v>
      </c>
      <c r="U2658" t="s">
        <v>4367</v>
      </c>
      <c r="V2658" t="s">
        <v>36</v>
      </c>
      <c r="W2658" t="s">
        <v>82</v>
      </c>
      <c r="X2658">
        <v>4</v>
      </c>
    </row>
    <row r="2659" spans="2:24">
      <c r="B2659" t="s">
        <v>2817</v>
      </c>
      <c r="C2659" t="s">
        <v>160</v>
      </c>
      <c r="D2659" t="s">
        <v>41</v>
      </c>
      <c r="E2659" t="s">
        <v>3549</v>
      </c>
      <c r="F2659" t="s">
        <v>153</v>
      </c>
      <c r="G2659" t="s">
        <v>45</v>
      </c>
      <c r="H2659">
        <v>36</v>
      </c>
      <c r="I2659" t="s">
        <v>3550</v>
      </c>
      <c r="J2659" t="s">
        <v>63</v>
      </c>
      <c r="K2659" t="s">
        <v>43</v>
      </c>
      <c r="L2659" t="s">
        <v>39</v>
      </c>
      <c r="M2659" t="s">
        <v>107</v>
      </c>
      <c r="N2659" t="s">
        <v>33</v>
      </c>
      <c r="O2659" t="s">
        <v>20</v>
      </c>
      <c r="P2659">
        <v>2</v>
      </c>
      <c r="Q2659">
        <v>1200</v>
      </c>
      <c r="R2659">
        <v>81</v>
      </c>
      <c r="S2659" t="s">
        <v>78</v>
      </c>
      <c r="T2659" t="s">
        <v>30</v>
      </c>
      <c r="U2659" t="s">
        <v>4368</v>
      </c>
      <c r="V2659" t="s">
        <v>36</v>
      </c>
      <c r="W2659" t="s">
        <v>82</v>
      </c>
      <c r="X2659">
        <v>4</v>
      </c>
    </row>
    <row r="2660" spans="2:24">
      <c r="B2660" t="s">
        <v>2818</v>
      </c>
      <c r="C2660" t="s">
        <v>160</v>
      </c>
      <c r="D2660" t="s">
        <v>41</v>
      </c>
      <c r="E2660" t="s">
        <v>3549</v>
      </c>
      <c r="F2660" t="s">
        <v>153</v>
      </c>
      <c r="G2660" t="s">
        <v>45</v>
      </c>
      <c r="H2660">
        <v>36</v>
      </c>
      <c r="I2660" t="s">
        <v>3550</v>
      </c>
      <c r="J2660" t="s">
        <v>28</v>
      </c>
      <c r="K2660" t="s">
        <v>43</v>
      </c>
      <c r="L2660" t="s">
        <v>39</v>
      </c>
      <c r="M2660" t="s">
        <v>107</v>
      </c>
      <c r="N2660" t="s">
        <v>33</v>
      </c>
      <c r="O2660" t="s">
        <v>20</v>
      </c>
      <c r="P2660">
        <v>2</v>
      </c>
      <c r="Q2660">
        <v>1200</v>
      </c>
      <c r="R2660">
        <v>81</v>
      </c>
      <c r="S2660" t="s">
        <v>78</v>
      </c>
      <c r="T2660" t="s">
        <v>30</v>
      </c>
      <c r="U2660" t="s">
        <v>4369</v>
      </c>
      <c r="V2660" t="s">
        <v>36</v>
      </c>
      <c r="W2660" t="s">
        <v>82</v>
      </c>
      <c r="X2660">
        <v>4</v>
      </c>
    </row>
    <row r="2661" spans="2:24">
      <c r="B2661" t="s">
        <v>2819</v>
      </c>
      <c r="C2661" t="s">
        <v>160</v>
      </c>
      <c r="D2661" t="s">
        <v>41</v>
      </c>
      <c r="E2661" t="s">
        <v>3549</v>
      </c>
      <c r="F2661" t="s">
        <v>153</v>
      </c>
      <c r="G2661" t="s">
        <v>45</v>
      </c>
      <c r="H2661">
        <v>36</v>
      </c>
      <c r="I2661" t="s">
        <v>3550</v>
      </c>
      <c r="J2661" t="s">
        <v>79</v>
      </c>
      <c r="K2661" t="s">
        <v>43</v>
      </c>
      <c r="L2661" t="s">
        <v>39</v>
      </c>
      <c r="M2661" t="s">
        <v>107</v>
      </c>
      <c r="N2661" t="s">
        <v>33</v>
      </c>
      <c r="O2661" t="s">
        <v>20</v>
      </c>
      <c r="P2661">
        <v>2</v>
      </c>
      <c r="Q2661">
        <v>1200</v>
      </c>
      <c r="R2661">
        <v>81</v>
      </c>
      <c r="S2661" t="s">
        <v>78</v>
      </c>
      <c r="T2661" t="s">
        <v>30</v>
      </c>
      <c r="U2661" t="s">
        <v>4370</v>
      </c>
      <c r="V2661" t="s">
        <v>36</v>
      </c>
      <c r="W2661" t="s">
        <v>82</v>
      </c>
      <c r="X2661">
        <v>4</v>
      </c>
    </row>
    <row r="2662" spans="2:24">
      <c r="B2662" t="s">
        <v>2820</v>
      </c>
      <c r="C2662" t="s">
        <v>160</v>
      </c>
      <c r="D2662" t="s">
        <v>41</v>
      </c>
      <c r="E2662" t="s">
        <v>3549</v>
      </c>
      <c r="F2662" t="s">
        <v>153</v>
      </c>
      <c r="G2662" t="s">
        <v>45</v>
      </c>
      <c r="H2662">
        <v>36</v>
      </c>
      <c r="I2662" t="s">
        <v>3550</v>
      </c>
      <c r="J2662" t="s">
        <v>30</v>
      </c>
      <c r="K2662" t="s">
        <v>43</v>
      </c>
      <c r="L2662" t="s">
        <v>39</v>
      </c>
      <c r="M2662" t="s">
        <v>107</v>
      </c>
      <c r="N2662" t="s">
        <v>33</v>
      </c>
      <c r="O2662" t="s">
        <v>20</v>
      </c>
      <c r="P2662">
        <v>2</v>
      </c>
      <c r="Q2662">
        <v>1200</v>
      </c>
      <c r="R2662">
        <v>81</v>
      </c>
      <c r="S2662" t="s">
        <v>78</v>
      </c>
      <c r="T2662" t="s">
        <v>30</v>
      </c>
      <c r="U2662" t="s">
        <v>4371</v>
      </c>
      <c r="V2662" t="s">
        <v>36</v>
      </c>
      <c r="W2662" t="s">
        <v>82</v>
      </c>
      <c r="X2662">
        <v>4</v>
      </c>
    </row>
    <row r="2663" spans="2:24">
      <c r="B2663" t="s">
        <v>2821</v>
      </c>
      <c r="C2663" t="s">
        <v>160</v>
      </c>
      <c r="D2663" t="s">
        <v>55</v>
      </c>
      <c r="E2663" t="s">
        <v>3549</v>
      </c>
      <c r="F2663" t="s">
        <v>153</v>
      </c>
      <c r="G2663" t="s">
        <v>45</v>
      </c>
      <c r="H2663">
        <v>37</v>
      </c>
      <c r="I2663" t="s">
        <v>3550</v>
      </c>
      <c r="J2663" t="s">
        <v>63</v>
      </c>
      <c r="K2663" t="s">
        <v>42</v>
      </c>
      <c r="L2663" t="s">
        <v>39</v>
      </c>
      <c r="M2663" t="s">
        <v>107</v>
      </c>
      <c r="N2663" t="s">
        <v>33</v>
      </c>
      <c r="O2663" t="s">
        <v>35</v>
      </c>
      <c r="P2663">
        <v>2.9</v>
      </c>
      <c r="Q2663">
        <v>1200</v>
      </c>
      <c r="R2663">
        <v>84</v>
      </c>
      <c r="S2663" t="s">
        <v>78</v>
      </c>
      <c r="T2663" t="s">
        <v>30</v>
      </c>
      <c r="U2663" t="s">
        <v>4372</v>
      </c>
      <c r="V2663" t="s">
        <v>36</v>
      </c>
      <c r="W2663" t="s">
        <v>82</v>
      </c>
      <c r="X2663">
        <v>4</v>
      </c>
    </row>
    <row r="2664" spans="2:24">
      <c r="B2664" t="s">
        <v>2822</v>
      </c>
      <c r="C2664" t="s">
        <v>160</v>
      </c>
      <c r="D2664" t="s">
        <v>55</v>
      </c>
      <c r="E2664" t="s">
        <v>3549</v>
      </c>
      <c r="F2664" t="s">
        <v>153</v>
      </c>
      <c r="G2664" t="s">
        <v>45</v>
      </c>
      <c r="H2664">
        <v>37</v>
      </c>
      <c r="I2664" t="s">
        <v>3550</v>
      </c>
      <c r="J2664" t="s">
        <v>28</v>
      </c>
      <c r="K2664" t="s">
        <v>42</v>
      </c>
      <c r="L2664" t="s">
        <v>39</v>
      </c>
      <c r="M2664" t="s">
        <v>107</v>
      </c>
      <c r="N2664" t="s">
        <v>33</v>
      </c>
      <c r="O2664" t="s">
        <v>35</v>
      </c>
      <c r="P2664">
        <v>2.9</v>
      </c>
      <c r="Q2664">
        <v>1200</v>
      </c>
      <c r="R2664">
        <v>84</v>
      </c>
      <c r="S2664" t="s">
        <v>78</v>
      </c>
      <c r="T2664" t="s">
        <v>30</v>
      </c>
      <c r="U2664" t="s">
        <v>4373</v>
      </c>
      <c r="V2664" t="s">
        <v>36</v>
      </c>
      <c r="W2664" t="s">
        <v>82</v>
      </c>
      <c r="X2664">
        <v>4</v>
      </c>
    </row>
    <row r="2665" spans="2:24">
      <c r="B2665" t="s">
        <v>2823</v>
      </c>
      <c r="C2665" t="s">
        <v>160</v>
      </c>
      <c r="D2665" t="s">
        <v>55</v>
      </c>
      <c r="E2665" t="s">
        <v>3549</v>
      </c>
      <c r="F2665" t="s">
        <v>153</v>
      </c>
      <c r="G2665" t="s">
        <v>45</v>
      </c>
      <c r="H2665">
        <v>37</v>
      </c>
      <c r="I2665" t="s">
        <v>3550</v>
      </c>
      <c r="J2665" t="s">
        <v>79</v>
      </c>
      <c r="K2665" t="s">
        <v>42</v>
      </c>
      <c r="L2665" t="s">
        <v>39</v>
      </c>
      <c r="M2665" t="s">
        <v>107</v>
      </c>
      <c r="N2665" t="s">
        <v>33</v>
      </c>
      <c r="O2665" t="s">
        <v>35</v>
      </c>
      <c r="P2665">
        <v>2.9</v>
      </c>
      <c r="Q2665">
        <v>1200</v>
      </c>
      <c r="R2665">
        <v>84</v>
      </c>
      <c r="S2665" t="s">
        <v>78</v>
      </c>
      <c r="T2665" t="s">
        <v>30</v>
      </c>
      <c r="U2665" t="s">
        <v>4374</v>
      </c>
      <c r="V2665" t="s">
        <v>36</v>
      </c>
      <c r="W2665" t="s">
        <v>82</v>
      </c>
      <c r="X2665">
        <v>4</v>
      </c>
    </row>
    <row r="2666" spans="2:24">
      <c r="B2666" t="s">
        <v>2824</v>
      </c>
      <c r="C2666" t="s">
        <v>160</v>
      </c>
      <c r="D2666" t="s">
        <v>55</v>
      </c>
      <c r="E2666" t="s">
        <v>3549</v>
      </c>
      <c r="F2666" t="s">
        <v>153</v>
      </c>
      <c r="G2666" t="s">
        <v>45</v>
      </c>
      <c r="H2666">
        <v>37</v>
      </c>
      <c r="I2666" t="s">
        <v>3550</v>
      </c>
      <c r="J2666" t="s">
        <v>30</v>
      </c>
      <c r="K2666" t="s">
        <v>42</v>
      </c>
      <c r="L2666" t="s">
        <v>39</v>
      </c>
      <c r="M2666" t="s">
        <v>107</v>
      </c>
      <c r="N2666" t="s">
        <v>33</v>
      </c>
      <c r="O2666" t="s">
        <v>35</v>
      </c>
      <c r="P2666">
        <v>2.9</v>
      </c>
      <c r="Q2666">
        <v>1200</v>
      </c>
      <c r="R2666">
        <v>84</v>
      </c>
      <c r="S2666" t="s">
        <v>78</v>
      </c>
      <c r="T2666" t="s">
        <v>30</v>
      </c>
      <c r="U2666" t="s">
        <v>4375</v>
      </c>
      <c r="V2666" t="s">
        <v>36</v>
      </c>
      <c r="W2666" t="s">
        <v>82</v>
      </c>
      <c r="X2666">
        <v>4</v>
      </c>
    </row>
    <row r="2667" spans="2:24">
      <c r="B2667" t="s">
        <v>2825</v>
      </c>
      <c r="C2667" t="s">
        <v>160</v>
      </c>
      <c r="D2667" t="s">
        <v>55</v>
      </c>
      <c r="E2667" t="s">
        <v>3549</v>
      </c>
      <c r="F2667" t="s">
        <v>153</v>
      </c>
      <c r="G2667" t="s">
        <v>45</v>
      </c>
      <c r="H2667">
        <v>39</v>
      </c>
      <c r="I2667" t="s">
        <v>3550</v>
      </c>
      <c r="J2667" t="s">
        <v>63</v>
      </c>
      <c r="K2667" t="s">
        <v>42</v>
      </c>
      <c r="L2667" t="s">
        <v>39</v>
      </c>
      <c r="M2667" t="s">
        <v>107</v>
      </c>
      <c r="N2667" t="s">
        <v>33</v>
      </c>
      <c r="O2667" t="s">
        <v>35</v>
      </c>
      <c r="P2667">
        <v>2.9</v>
      </c>
      <c r="Q2667">
        <v>1200</v>
      </c>
      <c r="R2667">
        <v>87</v>
      </c>
      <c r="S2667" t="s">
        <v>78</v>
      </c>
      <c r="T2667" t="s">
        <v>30</v>
      </c>
      <c r="U2667" t="s">
        <v>4376</v>
      </c>
      <c r="V2667" t="s">
        <v>36</v>
      </c>
      <c r="W2667" t="s">
        <v>82</v>
      </c>
      <c r="X2667">
        <v>4</v>
      </c>
    </row>
    <row r="2668" spans="2:24">
      <c r="B2668" t="s">
        <v>2826</v>
      </c>
      <c r="C2668" t="s">
        <v>160</v>
      </c>
      <c r="D2668" t="s">
        <v>55</v>
      </c>
      <c r="E2668" t="s">
        <v>3549</v>
      </c>
      <c r="F2668" t="s">
        <v>153</v>
      </c>
      <c r="G2668" t="s">
        <v>45</v>
      </c>
      <c r="H2668">
        <v>39</v>
      </c>
      <c r="I2668" t="s">
        <v>3550</v>
      </c>
      <c r="J2668" t="s">
        <v>28</v>
      </c>
      <c r="K2668" t="s">
        <v>42</v>
      </c>
      <c r="L2668" t="s">
        <v>39</v>
      </c>
      <c r="M2668" t="s">
        <v>107</v>
      </c>
      <c r="N2668" t="s">
        <v>33</v>
      </c>
      <c r="O2668" t="s">
        <v>35</v>
      </c>
      <c r="P2668">
        <v>2.9</v>
      </c>
      <c r="Q2668">
        <v>1200</v>
      </c>
      <c r="R2668">
        <v>87</v>
      </c>
      <c r="S2668" t="s">
        <v>78</v>
      </c>
      <c r="T2668" t="s">
        <v>30</v>
      </c>
      <c r="U2668" t="s">
        <v>4377</v>
      </c>
      <c r="V2668" t="s">
        <v>36</v>
      </c>
      <c r="W2668" t="s">
        <v>82</v>
      </c>
      <c r="X2668">
        <v>4</v>
      </c>
    </row>
    <row r="2669" spans="2:24">
      <c r="B2669" t="s">
        <v>2827</v>
      </c>
      <c r="C2669" t="s">
        <v>160</v>
      </c>
      <c r="D2669" t="s">
        <v>55</v>
      </c>
      <c r="E2669" t="s">
        <v>3549</v>
      </c>
      <c r="F2669" t="s">
        <v>153</v>
      </c>
      <c r="G2669" t="s">
        <v>45</v>
      </c>
      <c r="H2669">
        <v>39</v>
      </c>
      <c r="I2669" t="s">
        <v>3550</v>
      </c>
      <c r="J2669" t="s">
        <v>79</v>
      </c>
      <c r="K2669" t="s">
        <v>42</v>
      </c>
      <c r="L2669" t="s">
        <v>39</v>
      </c>
      <c r="M2669" t="s">
        <v>107</v>
      </c>
      <c r="N2669" t="s">
        <v>33</v>
      </c>
      <c r="O2669" t="s">
        <v>35</v>
      </c>
      <c r="P2669">
        <v>2.9</v>
      </c>
      <c r="Q2669">
        <v>1200</v>
      </c>
      <c r="R2669">
        <v>87</v>
      </c>
      <c r="S2669" t="s">
        <v>78</v>
      </c>
      <c r="T2669" t="s">
        <v>30</v>
      </c>
      <c r="U2669" t="s">
        <v>4378</v>
      </c>
      <c r="V2669" t="s">
        <v>36</v>
      </c>
      <c r="W2669" t="s">
        <v>82</v>
      </c>
      <c r="X2669">
        <v>4</v>
      </c>
    </row>
    <row r="2670" spans="2:24">
      <c r="B2670" t="s">
        <v>2828</v>
      </c>
      <c r="C2670" t="s">
        <v>160</v>
      </c>
      <c r="D2670" t="s">
        <v>55</v>
      </c>
      <c r="E2670" t="s">
        <v>3549</v>
      </c>
      <c r="F2670" t="s">
        <v>153</v>
      </c>
      <c r="G2670" t="s">
        <v>45</v>
      </c>
      <c r="H2670">
        <v>39</v>
      </c>
      <c r="I2670" t="s">
        <v>3550</v>
      </c>
      <c r="J2670" t="s">
        <v>30</v>
      </c>
      <c r="K2670" t="s">
        <v>42</v>
      </c>
      <c r="L2670" t="s">
        <v>39</v>
      </c>
      <c r="M2670" t="s">
        <v>107</v>
      </c>
      <c r="N2670" t="s">
        <v>33</v>
      </c>
      <c r="O2670" t="s">
        <v>35</v>
      </c>
      <c r="P2670">
        <v>2.9</v>
      </c>
      <c r="Q2670">
        <v>1200</v>
      </c>
      <c r="R2670">
        <v>87</v>
      </c>
      <c r="S2670" t="s">
        <v>78</v>
      </c>
      <c r="T2670" t="s">
        <v>30</v>
      </c>
      <c r="U2670" t="s">
        <v>4379</v>
      </c>
      <c r="V2670" t="s">
        <v>36</v>
      </c>
      <c r="W2670" t="s">
        <v>82</v>
      </c>
      <c r="X2670">
        <v>4</v>
      </c>
    </row>
    <row r="2671" spans="2:24">
      <c r="B2671" t="s">
        <v>2829</v>
      </c>
      <c r="C2671" t="s">
        <v>160</v>
      </c>
      <c r="D2671" t="s">
        <v>41</v>
      </c>
      <c r="E2671" t="s">
        <v>3549</v>
      </c>
      <c r="F2671" t="s">
        <v>153</v>
      </c>
      <c r="G2671" t="s">
        <v>46</v>
      </c>
      <c r="H2671">
        <v>18</v>
      </c>
      <c r="I2671" t="s">
        <v>3550</v>
      </c>
      <c r="J2671" t="s">
        <v>63</v>
      </c>
      <c r="K2671" t="s">
        <v>43</v>
      </c>
      <c r="L2671" t="s">
        <v>39</v>
      </c>
      <c r="M2671" t="s">
        <v>107</v>
      </c>
      <c r="N2671" t="s">
        <v>80</v>
      </c>
      <c r="O2671" t="s">
        <v>3552</v>
      </c>
      <c r="P2671">
        <v>1.7</v>
      </c>
      <c r="Q2671">
        <v>600</v>
      </c>
      <c r="R2671">
        <v>78</v>
      </c>
      <c r="S2671" t="s">
        <v>78</v>
      </c>
      <c r="T2671" t="s">
        <v>30</v>
      </c>
      <c r="U2671" t="s">
        <v>4380</v>
      </c>
      <c r="V2671" t="s">
        <v>36</v>
      </c>
      <c r="W2671" t="s">
        <v>82</v>
      </c>
      <c r="X2671">
        <v>4</v>
      </c>
    </row>
    <row r="2672" spans="2:24">
      <c r="B2672" t="s">
        <v>2830</v>
      </c>
      <c r="C2672" t="s">
        <v>160</v>
      </c>
      <c r="D2672" t="s">
        <v>41</v>
      </c>
      <c r="E2672" t="s">
        <v>3549</v>
      </c>
      <c r="F2672" t="s">
        <v>153</v>
      </c>
      <c r="G2672" t="s">
        <v>46</v>
      </c>
      <c r="H2672">
        <v>18</v>
      </c>
      <c r="I2672" t="s">
        <v>3550</v>
      </c>
      <c r="J2672" t="s">
        <v>28</v>
      </c>
      <c r="K2672" t="s">
        <v>43</v>
      </c>
      <c r="L2672" t="s">
        <v>39</v>
      </c>
      <c r="M2672" t="s">
        <v>107</v>
      </c>
      <c r="N2672" t="s">
        <v>80</v>
      </c>
      <c r="O2672" t="s">
        <v>3552</v>
      </c>
      <c r="P2672">
        <v>1.7</v>
      </c>
      <c r="Q2672">
        <v>600</v>
      </c>
      <c r="R2672">
        <v>78</v>
      </c>
      <c r="S2672" t="s">
        <v>78</v>
      </c>
      <c r="T2672" t="s">
        <v>30</v>
      </c>
      <c r="U2672" t="s">
        <v>4381</v>
      </c>
      <c r="V2672" t="s">
        <v>36</v>
      </c>
      <c r="W2672" t="s">
        <v>82</v>
      </c>
      <c r="X2672">
        <v>4</v>
      </c>
    </row>
    <row r="2673" spans="2:24">
      <c r="B2673" t="s">
        <v>2831</v>
      </c>
      <c r="C2673" t="s">
        <v>160</v>
      </c>
      <c r="D2673" t="s">
        <v>41</v>
      </c>
      <c r="E2673" t="s">
        <v>3549</v>
      </c>
      <c r="F2673" t="s">
        <v>153</v>
      </c>
      <c r="G2673" t="s">
        <v>46</v>
      </c>
      <c r="H2673">
        <v>18</v>
      </c>
      <c r="I2673" t="s">
        <v>3550</v>
      </c>
      <c r="J2673" t="s">
        <v>79</v>
      </c>
      <c r="K2673" t="s">
        <v>43</v>
      </c>
      <c r="L2673" t="s">
        <v>39</v>
      </c>
      <c r="M2673" t="s">
        <v>107</v>
      </c>
      <c r="N2673" t="s">
        <v>80</v>
      </c>
      <c r="O2673" t="s">
        <v>3552</v>
      </c>
      <c r="P2673">
        <v>1.7</v>
      </c>
      <c r="Q2673">
        <v>600</v>
      </c>
      <c r="R2673">
        <v>78</v>
      </c>
      <c r="S2673" t="s">
        <v>78</v>
      </c>
      <c r="T2673" t="s">
        <v>30</v>
      </c>
      <c r="U2673" t="s">
        <v>4382</v>
      </c>
      <c r="V2673" t="s">
        <v>36</v>
      </c>
      <c r="W2673" t="s">
        <v>82</v>
      </c>
      <c r="X2673">
        <v>4</v>
      </c>
    </row>
    <row r="2674" spans="2:24">
      <c r="B2674" t="s">
        <v>2832</v>
      </c>
      <c r="C2674" t="s">
        <v>160</v>
      </c>
      <c r="D2674" t="s">
        <v>41</v>
      </c>
      <c r="E2674" t="s">
        <v>3549</v>
      </c>
      <c r="F2674" t="s">
        <v>153</v>
      </c>
      <c r="G2674" t="s">
        <v>46</v>
      </c>
      <c r="H2674">
        <v>18</v>
      </c>
      <c r="I2674" t="s">
        <v>3550</v>
      </c>
      <c r="J2674" t="s">
        <v>30</v>
      </c>
      <c r="K2674" t="s">
        <v>43</v>
      </c>
      <c r="L2674" t="s">
        <v>39</v>
      </c>
      <c r="M2674" t="s">
        <v>107</v>
      </c>
      <c r="N2674" t="s">
        <v>80</v>
      </c>
      <c r="O2674" t="s">
        <v>3552</v>
      </c>
      <c r="P2674">
        <v>1.7</v>
      </c>
      <c r="Q2674">
        <v>600</v>
      </c>
      <c r="R2674">
        <v>78</v>
      </c>
      <c r="S2674" t="s">
        <v>78</v>
      </c>
      <c r="T2674" t="s">
        <v>30</v>
      </c>
      <c r="U2674" t="s">
        <v>4383</v>
      </c>
      <c r="V2674" t="s">
        <v>36</v>
      </c>
      <c r="W2674" t="s">
        <v>82</v>
      </c>
      <c r="X2674">
        <v>4</v>
      </c>
    </row>
    <row r="2675" spans="2:24">
      <c r="B2675" t="s">
        <v>2833</v>
      </c>
      <c r="C2675" t="s">
        <v>160</v>
      </c>
      <c r="D2675" t="s">
        <v>55</v>
      </c>
      <c r="E2675" t="s">
        <v>3549</v>
      </c>
      <c r="F2675" t="s">
        <v>153</v>
      </c>
      <c r="G2675" t="s">
        <v>46</v>
      </c>
      <c r="H2675">
        <v>19</v>
      </c>
      <c r="I2675" t="s">
        <v>3550</v>
      </c>
      <c r="J2675" t="s">
        <v>63</v>
      </c>
      <c r="K2675" t="s">
        <v>42</v>
      </c>
      <c r="L2675" t="s">
        <v>39</v>
      </c>
      <c r="M2675" t="s">
        <v>107</v>
      </c>
      <c r="N2675" t="s">
        <v>80</v>
      </c>
      <c r="O2675" t="s">
        <v>20</v>
      </c>
      <c r="P2675">
        <v>0.8</v>
      </c>
      <c r="Q2675">
        <v>600</v>
      </c>
      <c r="R2675">
        <v>81</v>
      </c>
      <c r="S2675" t="s">
        <v>78</v>
      </c>
      <c r="T2675" t="s">
        <v>30</v>
      </c>
      <c r="U2675" t="s">
        <v>4384</v>
      </c>
      <c r="V2675" t="s">
        <v>36</v>
      </c>
      <c r="W2675" t="s">
        <v>82</v>
      </c>
      <c r="X2675">
        <v>4</v>
      </c>
    </row>
    <row r="2676" spans="2:24">
      <c r="B2676" t="s">
        <v>2834</v>
      </c>
      <c r="C2676" t="s">
        <v>160</v>
      </c>
      <c r="D2676" t="s">
        <v>55</v>
      </c>
      <c r="E2676" t="s">
        <v>3549</v>
      </c>
      <c r="F2676" t="s">
        <v>153</v>
      </c>
      <c r="G2676" t="s">
        <v>46</v>
      </c>
      <c r="H2676">
        <v>19</v>
      </c>
      <c r="I2676" t="s">
        <v>3550</v>
      </c>
      <c r="J2676" t="s">
        <v>28</v>
      </c>
      <c r="K2676" t="s">
        <v>42</v>
      </c>
      <c r="L2676" t="s">
        <v>39</v>
      </c>
      <c r="M2676" t="s">
        <v>107</v>
      </c>
      <c r="N2676" t="s">
        <v>80</v>
      </c>
      <c r="O2676" t="s">
        <v>20</v>
      </c>
      <c r="P2676">
        <v>0.8</v>
      </c>
      <c r="Q2676">
        <v>600</v>
      </c>
      <c r="R2676">
        <v>81</v>
      </c>
      <c r="S2676" t="s">
        <v>78</v>
      </c>
      <c r="T2676" t="s">
        <v>30</v>
      </c>
      <c r="U2676" t="s">
        <v>4385</v>
      </c>
      <c r="V2676" t="s">
        <v>36</v>
      </c>
      <c r="W2676" t="s">
        <v>82</v>
      </c>
      <c r="X2676">
        <v>4</v>
      </c>
    </row>
    <row r="2677" spans="2:24">
      <c r="B2677" t="s">
        <v>2835</v>
      </c>
      <c r="C2677" t="s">
        <v>160</v>
      </c>
      <c r="D2677" t="s">
        <v>55</v>
      </c>
      <c r="E2677" t="s">
        <v>3549</v>
      </c>
      <c r="F2677" t="s">
        <v>153</v>
      </c>
      <c r="G2677" t="s">
        <v>46</v>
      </c>
      <c r="H2677">
        <v>19</v>
      </c>
      <c r="I2677" t="s">
        <v>3550</v>
      </c>
      <c r="J2677" t="s">
        <v>79</v>
      </c>
      <c r="K2677" t="s">
        <v>42</v>
      </c>
      <c r="L2677" t="s">
        <v>39</v>
      </c>
      <c r="M2677" t="s">
        <v>107</v>
      </c>
      <c r="N2677" t="s">
        <v>80</v>
      </c>
      <c r="O2677" t="s">
        <v>20</v>
      </c>
      <c r="P2677">
        <v>0.8</v>
      </c>
      <c r="Q2677">
        <v>600</v>
      </c>
      <c r="R2677">
        <v>81</v>
      </c>
      <c r="S2677" t="s">
        <v>78</v>
      </c>
      <c r="T2677" t="s">
        <v>30</v>
      </c>
      <c r="U2677" t="s">
        <v>4386</v>
      </c>
      <c r="V2677" t="s">
        <v>36</v>
      </c>
      <c r="W2677" t="s">
        <v>82</v>
      </c>
      <c r="X2677">
        <v>4</v>
      </c>
    </row>
    <row r="2678" spans="2:24">
      <c r="B2678" t="s">
        <v>2836</v>
      </c>
      <c r="C2678" t="s">
        <v>160</v>
      </c>
      <c r="D2678" t="s">
        <v>55</v>
      </c>
      <c r="E2678" t="s">
        <v>3549</v>
      </c>
      <c r="F2678" t="s">
        <v>153</v>
      </c>
      <c r="G2678" t="s">
        <v>46</v>
      </c>
      <c r="H2678">
        <v>19</v>
      </c>
      <c r="I2678" t="s">
        <v>3550</v>
      </c>
      <c r="J2678" t="s">
        <v>30</v>
      </c>
      <c r="K2678" t="s">
        <v>42</v>
      </c>
      <c r="L2678" t="s">
        <v>39</v>
      </c>
      <c r="M2678" t="s">
        <v>107</v>
      </c>
      <c r="N2678" t="s">
        <v>80</v>
      </c>
      <c r="O2678" t="s">
        <v>20</v>
      </c>
      <c r="P2678">
        <v>0.8</v>
      </c>
      <c r="Q2678">
        <v>600</v>
      </c>
      <c r="R2678">
        <v>81</v>
      </c>
      <c r="S2678" t="s">
        <v>78</v>
      </c>
      <c r="T2678" t="s">
        <v>30</v>
      </c>
      <c r="U2678" t="s">
        <v>4387</v>
      </c>
      <c r="V2678" t="s">
        <v>36</v>
      </c>
      <c r="W2678" t="s">
        <v>82</v>
      </c>
      <c r="X2678">
        <v>4</v>
      </c>
    </row>
    <row r="2679" spans="2:24">
      <c r="B2679" t="s">
        <v>2837</v>
      </c>
      <c r="C2679" t="s">
        <v>160</v>
      </c>
      <c r="D2679" t="s">
        <v>41</v>
      </c>
      <c r="E2679" t="s">
        <v>3549</v>
      </c>
      <c r="F2679" t="s">
        <v>153</v>
      </c>
      <c r="G2679" t="s">
        <v>46</v>
      </c>
      <c r="H2679">
        <v>24</v>
      </c>
      <c r="I2679" t="s">
        <v>3550</v>
      </c>
      <c r="J2679" t="s">
        <v>63</v>
      </c>
      <c r="K2679" t="s">
        <v>43</v>
      </c>
      <c r="L2679" t="s">
        <v>39</v>
      </c>
      <c r="M2679" t="s">
        <v>107</v>
      </c>
      <c r="N2679" t="s">
        <v>80</v>
      </c>
      <c r="O2679" t="s">
        <v>3552</v>
      </c>
      <c r="P2679">
        <v>1.7</v>
      </c>
      <c r="Q2679">
        <v>800</v>
      </c>
      <c r="R2679">
        <v>78</v>
      </c>
      <c r="S2679" t="s">
        <v>78</v>
      </c>
      <c r="T2679" t="s">
        <v>30</v>
      </c>
      <c r="U2679" t="s">
        <v>4388</v>
      </c>
      <c r="V2679" t="s">
        <v>36</v>
      </c>
      <c r="W2679" t="s">
        <v>82</v>
      </c>
      <c r="X2679">
        <v>4</v>
      </c>
    </row>
    <row r="2680" spans="2:24">
      <c r="B2680" t="s">
        <v>2838</v>
      </c>
      <c r="C2680" t="s">
        <v>160</v>
      </c>
      <c r="D2680" t="s">
        <v>41</v>
      </c>
      <c r="E2680" t="s">
        <v>3549</v>
      </c>
      <c r="F2680" t="s">
        <v>153</v>
      </c>
      <c r="G2680" t="s">
        <v>46</v>
      </c>
      <c r="H2680">
        <v>24</v>
      </c>
      <c r="I2680" t="s">
        <v>3550</v>
      </c>
      <c r="J2680" t="s">
        <v>28</v>
      </c>
      <c r="K2680" t="s">
        <v>43</v>
      </c>
      <c r="L2680" t="s">
        <v>39</v>
      </c>
      <c r="M2680" t="s">
        <v>107</v>
      </c>
      <c r="N2680" t="s">
        <v>80</v>
      </c>
      <c r="O2680" t="s">
        <v>3552</v>
      </c>
      <c r="P2680">
        <v>1.7</v>
      </c>
      <c r="Q2680">
        <v>800</v>
      </c>
      <c r="R2680">
        <v>78</v>
      </c>
      <c r="S2680" t="s">
        <v>78</v>
      </c>
      <c r="T2680" t="s">
        <v>30</v>
      </c>
      <c r="U2680" t="s">
        <v>4389</v>
      </c>
      <c r="V2680" t="s">
        <v>36</v>
      </c>
      <c r="W2680" t="s">
        <v>82</v>
      </c>
      <c r="X2680">
        <v>4</v>
      </c>
    </row>
    <row r="2681" spans="2:24">
      <c r="B2681" t="s">
        <v>2839</v>
      </c>
      <c r="C2681" t="s">
        <v>160</v>
      </c>
      <c r="D2681" t="s">
        <v>41</v>
      </c>
      <c r="E2681" t="s">
        <v>3549</v>
      </c>
      <c r="F2681" t="s">
        <v>153</v>
      </c>
      <c r="G2681" t="s">
        <v>46</v>
      </c>
      <c r="H2681">
        <v>24</v>
      </c>
      <c r="I2681" t="s">
        <v>3550</v>
      </c>
      <c r="J2681" t="s">
        <v>79</v>
      </c>
      <c r="K2681" t="s">
        <v>43</v>
      </c>
      <c r="L2681" t="s">
        <v>39</v>
      </c>
      <c r="M2681" t="s">
        <v>107</v>
      </c>
      <c r="N2681" t="s">
        <v>80</v>
      </c>
      <c r="O2681" t="s">
        <v>3552</v>
      </c>
      <c r="P2681">
        <v>1.7</v>
      </c>
      <c r="Q2681">
        <v>800</v>
      </c>
      <c r="R2681">
        <v>78</v>
      </c>
      <c r="S2681" t="s">
        <v>78</v>
      </c>
      <c r="T2681" t="s">
        <v>30</v>
      </c>
      <c r="U2681" t="s">
        <v>4390</v>
      </c>
      <c r="V2681" t="s">
        <v>36</v>
      </c>
      <c r="W2681" t="s">
        <v>82</v>
      </c>
      <c r="X2681">
        <v>4</v>
      </c>
    </row>
    <row r="2682" spans="2:24">
      <c r="B2682" t="s">
        <v>2840</v>
      </c>
      <c r="C2682" t="s">
        <v>160</v>
      </c>
      <c r="D2682" t="s">
        <v>41</v>
      </c>
      <c r="E2682" t="s">
        <v>3549</v>
      </c>
      <c r="F2682" t="s">
        <v>153</v>
      </c>
      <c r="G2682" t="s">
        <v>46</v>
      </c>
      <c r="H2682">
        <v>24</v>
      </c>
      <c r="I2682" t="s">
        <v>3550</v>
      </c>
      <c r="J2682" t="s">
        <v>30</v>
      </c>
      <c r="K2682" t="s">
        <v>43</v>
      </c>
      <c r="L2682" t="s">
        <v>39</v>
      </c>
      <c r="M2682" t="s">
        <v>107</v>
      </c>
      <c r="N2682" t="s">
        <v>80</v>
      </c>
      <c r="O2682" t="s">
        <v>3552</v>
      </c>
      <c r="P2682">
        <v>1.7</v>
      </c>
      <c r="Q2682">
        <v>800</v>
      </c>
      <c r="R2682">
        <v>78</v>
      </c>
      <c r="S2682" t="s">
        <v>78</v>
      </c>
      <c r="T2682" t="s">
        <v>30</v>
      </c>
      <c r="U2682" t="s">
        <v>4391</v>
      </c>
      <c r="V2682" t="s">
        <v>36</v>
      </c>
      <c r="W2682" t="s">
        <v>82</v>
      </c>
      <c r="X2682">
        <v>4</v>
      </c>
    </row>
    <row r="2683" spans="2:24">
      <c r="B2683" t="s">
        <v>2841</v>
      </c>
      <c r="C2683" t="s">
        <v>160</v>
      </c>
      <c r="D2683" t="s">
        <v>55</v>
      </c>
      <c r="E2683" t="s">
        <v>3549</v>
      </c>
      <c r="F2683" t="s">
        <v>153</v>
      </c>
      <c r="G2683" t="s">
        <v>46</v>
      </c>
      <c r="H2683">
        <v>25</v>
      </c>
      <c r="I2683" t="s">
        <v>3550</v>
      </c>
      <c r="J2683" t="s">
        <v>63</v>
      </c>
      <c r="K2683" t="s">
        <v>42</v>
      </c>
      <c r="L2683" t="s">
        <v>39</v>
      </c>
      <c r="M2683" t="s">
        <v>107</v>
      </c>
      <c r="N2683" t="s">
        <v>80</v>
      </c>
      <c r="O2683" t="s">
        <v>20</v>
      </c>
      <c r="P2683">
        <v>1.7</v>
      </c>
      <c r="Q2683">
        <v>800</v>
      </c>
      <c r="R2683">
        <v>81</v>
      </c>
      <c r="S2683" t="s">
        <v>78</v>
      </c>
      <c r="T2683" t="s">
        <v>30</v>
      </c>
      <c r="U2683" t="s">
        <v>4392</v>
      </c>
      <c r="V2683" t="s">
        <v>36</v>
      </c>
      <c r="W2683" t="s">
        <v>82</v>
      </c>
      <c r="X2683">
        <v>4</v>
      </c>
    </row>
    <row r="2684" spans="2:24">
      <c r="B2684" t="s">
        <v>2842</v>
      </c>
      <c r="C2684" t="s">
        <v>160</v>
      </c>
      <c r="D2684" t="s">
        <v>55</v>
      </c>
      <c r="E2684" t="s">
        <v>3549</v>
      </c>
      <c r="F2684" t="s">
        <v>153</v>
      </c>
      <c r="G2684" t="s">
        <v>46</v>
      </c>
      <c r="H2684">
        <v>25</v>
      </c>
      <c r="I2684" t="s">
        <v>3550</v>
      </c>
      <c r="J2684" t="s">
        <v>28</v>
      </c>
      <c r="K2684" t="s">
        <v>42</v>
      </c>
      <c r="L2684" t="s">
        <v>39</v>
      </c>
      <c r="M2684" t="s">
        <v>107</v>
      </c>
      <c r="N2684" t="s">
        <v>80</v>
      </c>
      <c r="O2684" t="s">
        <v>20</v>
      </c>
      <c r="P2684">
        <v>1.7</v>
      </c>
      <c r="Q2684">
        <v>800</v>
      </c>
      <c r="R2684">
        <v>81</v>
      </c>
      <c r="S2684" t="s">
        <v>78</v>
      </c>
      <c r="T2684" t="s">
        <v>30</v>
      </c>
      <c r="U2684" t="s">
        <v>4393</v>
      </c>
      <c r="V2684" t="s">
        <v>36</v>
      </c>
      <c r="W2684" t="s">
        <v>82</v>
      </c>
      <c r="X2684">
        <v>4</v>
      </c>
    </row>
    <row r="2685" spans="2:24">
      <c r="B2685" t="s">
        <v>2843</v>
      </c>
      <c r="C2685" t="s">
        <v>160</v>
      </c>
      <c r="D2685" t="s">
        <v>55</v>
      </c>
      <c r="E2685" t="s">
        <v>3549</v>
      </c>
      <c r="F2685" t="s">
        <v>153</v>
      </c>
      <c r="G2685" t="s">
        <v>46</v>
      </c>
      <c r="H2685">
        <v>25</v>
      </c>
      <c r="I2685" t="s">
        <v>3550</v>
      </c>
      <c r="J2685" t="s">
        <v>79</v>
      </c>
      <c r="K2685" t="s">
        <v>42</v>
      </c>
      <c r="L2685" t="s">
        <v>39</v>
      </c>
      <c r="M2685" t="s">
        <v>107</v>
      </c>
      <c r="N2685" t="s">
        <v>80</v>
      </c>
      <c r="O2685" t="s">
        <v>20</v>
      </c>
      <c r="P2685">
        <v>1.7</v>
      </c>
      <c r="Q2685">
        <v>800</v>
      </c>
      <c r="R2685">
        <v>81</v>
      </c>
      <c r="S2685" t="s">
        <v>78</v>
      </c>
      <c r="T2685" t="s">
        <v>30</v>
      </c>
      <c r="U2685" t="s">
        <v>4394</v>
      </c>
      <c r="V2685" t="s">
        <v>36</v>
      </c>
      <c r="W2685" t="s">
        <v>82</v>
      </c>
      <c r="X2685">
        <v>4</v>
      </c>
    </row>
    <row r="2686" spans="2:24">
      <c r="B2686" t="s">
        <v>2844</v>
      </c>
      <c r="C2686" t="s">
        <v>160</v>
      </c>
      <c r="D2686" t="s">
        <v>55</v>
      </c>
      <c r="E2686" t="s">
        <v>3549</v>
      </c>
      <c r="F2686" t="s">
        <v>153</v>
      </c>
      <c r="G2686" t="s">
        <v>46</v>
      </c>
      <c r="H2686">
        <v>25</v>
      </c>
      <c r="I2686" t="s">
        <v>3550</v>
      </c>
      <c r="J2686" t="s">
        <v>30</v>
      </c>
      <c r="K2686" t="s">
        <v>42</v>
      </c>
      <c r="L2686" t="s">
        <v>39</v>
      </c>
      <c r="M2686" t="s">
        <v>107</v>
      </c>
      <c r="N2686" t="s">
        <v>80</v>
      </c>
      <c r="O2686" t="s">
        <v>20</v>
      </c>
      <c r="P2686">
        <v>1.7</v>
      </c>
      <c r="Q2686">
        <v>800</v>
      </c>
      <c r="R2686">
        <v>81</v>
      </c>
      <c r="S2686" t="s">
        <v>78</v>
      </c>
      <c r="T2686" t="s">
        <v>30</v>
      </c>
      <c r="U2686" t="s">
        <v>4395</v>
      </c>
      <c r="V2686" t="s">
        <v>36</v>
      </c>
      <c r="W2686" t="s">
        <v>82</v>
      </c>
      <c r="X2686">
        <v>4</v>
      </c>
    </row>
    <row r="2687" spans="2:24">
      <c r="B2687" t="s">
        <v>2845</v>
      </c>
      <c r="C2687" t="s">
        <v>160</v>
      </c>
      <c r="D2687" t="s">
        <v>41</v>
      </c>
      <c r="E2687" t="s">
        <v>3549</v>
      </c>
      <c r="F2687" t="s">
        <v>153</v>
      </c>
      <c r="G2687" t="s">
        <v>46</v>
      </c>
      <c r="H2687">
        <v>30</v>
      </c>
      <c r="I2687" t="s">
        <v>3550</v>
      </c>
      <c r="J2687" t="s">
        <v>63</v>
      </c>
      <c r="K2687" t="s">
        <v>43</v>
      </c>
      <c r="L2687" t="s">
        <v>39</v>
      </c>
      <c r="M2687" t="s">
        <v>107</v>
      </c>
      <c r="N2687" t="s">
        <v>80</v>
      </c>
      <c r="O2687" t="s">
        <v>20</v>
      </c>
      <c r="P2687">
        <v>2</v>
      </c>
      <c r="Q2687">
        <v>1000</v>
      </c>
      <c r="R2687">
        <v>81</v>
      </c>
      <c r="S2687" t="s">
        <v>78</v>
      </c>
      <c r="T2687" t="s">
        <v>30</v>
      </c>
      <c r="U2687" t="s">
        <v>4396</v>
      </c>
      <c r="V2687" t="s">
        <v>36</v>
      </c>
      <c r="W2687" t="s">
        <v>82</v>
      </c>
      <c r="X2687">
        <v>4</v>
      </c>
    </row>
    <row r="2688" spans="2:24">
      <c r="B2688" t="s">
        <v>2846</v>
      </c>
      <c r="C2688" t="s">
        <v>160</v>
      </c>
      <c r="D2688" t="s">
        <v>41</v>
      </c>
      <c r="E2688" t="s">
        <v>3549</v>
      </c>
      <c r="F2688" t="s">
        <v>153</v>
      </c>
      <c r="G2688" t="s">
        <v>46</v>
      </c>
      <c r="H2688">
        <v>30</v>
      </c>
      <c r="I2688" t="s">
        <v>3550</v>
      </c>
      <c r="J2688" t="s">
        <v>28</v>
      </c>
      <c r="K2688" t="s">
        <v>43</v>
      </c>
      <c r="L2688" t="s">
        <v>39</v>
      </c>
      <c r="M2688" t="s">
        <v>107</v>
      </c>
      <c r="N2688" t="s">
        <v>80</v>
      </c>
      <c r="O2688" t="s">
        <v>20</v>
      </c>
      <c r="P2688">
        <v>2</v>
      </c>
      <c r="Q2688">
        <v>1000</v>
      </c>
      <c r="R2688">
        <v>81</v>
      </c>
      <c r="S2688" t="s">
        <v>78</v>
      </c>
      <c r="T2688" t="s">
        <v>30</v>
      </c>
      <c r="U2688" t="s">
        <v>4397</v>
      </c>
      <c r="V2688" t="s">
        <v>36</v>
      </c>
      <c r="W2688" t="s">
        <v>82</v>
      </c>
      <c r="X2688">
        <v>4</v>
      </c>
    </row>
    <row r="2689" spans="2:24">
      <c r="B2689" t="s">
        <v>2847</v>
      </c>
      <c r="C2689" t="s">
        <v>160</v>
      </c>
      <c r="D2689" t="s">
        <v>41</v>
      </c>
      <c r="E2689" t="s">
        <v>3549</v>
      </c>
      <c r="F2689" t="s">
        <v>153</v>
      </c>
      <c r="G2689" t="s">
        <v>46</v>
      </c>
      <c r="H2689">
        <v>30</v>
      </c>
      <c r="I2689" t="s">
        <v>3550</v>
      </c>
      <c r="J2689" t="s">
        <v>79</v>
      </c>
      <c r="K2689" t="s">
        <v>43</v>
      </c>
      <c r="L2689" t="s">
        <v>39</v>
      </c>
      <c r="M2689" t="s">
        <v>107</v>
      </c>
      <c r="N2689" t="s">
        <v>80</v>
      </c>
      <c r="O2689" t="s">
        <v>20</v>
      </c>
      <c r="P2689">
        <v>2</v>
      </c>
      <c r="Q2689">
        <v>1000</v>
      </c>
      <c r="R2689">
        <v>81</v>
      </c>
      <c r="S2689" t="s">
        <v>78</v>
      </c>
      <c r="T2689" t="s">
        <v>30</v>
      </c>
      <c r="U2689" t="s">
        <v>4398</v>
      </c>
      <c r="V2689" t="s">
        <v>36</v>
      </c>
      <c r="W2689" t="s">
        <v>82</v>
      </c>
      <c r="X2689">
        <v>4</v>
      </c>
    </row>
    <row r="2690" spans="2:24">
      <c r="B2690" t="s">
        <v>2848</v>
      </c>
      <c r="C2690" t="s">
        <v>160</v>
      </c>
      <c r="D2690" t="s">
        <v>41</v>
      </c>
      <c r="E2690" t="s">
        <v>3549</v>
      </c>
      <c r="F2690" t="s">
        <v>153</v>
      </c>
      <c r="G2690" t="s">
        <v>46</v>
      </c>
      <c r="H2690">
        <v>30</v>
      </c>
      <c r="I2690" t="s">
        <v>3550</v>
      </c>
      <c r="J2690" t="s">
        <v>30</v>
      </c>
      <c r="K2690" t="s">
        <v>43</v>
      </c>
      <c r="L2690" t="s">
        <v>39</v>
      </c>
      <c r="M2690" t="s">
        <v>107</v>
      </c>
      <c r="N2690" t="s">
        <v>80</v>
      </c>
      <c r="O2690" t="s">
        <v>20</v>
      </c>
      <c r="P2690">
        <v>2</v>
      </c>
      <c r="Q2690">
        <v>1000</v>
      </c>
      <c r="R2690">
        <v>81</v>
      </c>
      <c r="S2690" t="s">
        <v>78</v>
      </c>
      <c r="T2690" t="s">
        <v>30</v>
      </c>
      <c r="U2690" t="s">
        <v>4399</v>
      </c>
      <c r="V2690" t="s">
        <v>36</v>
      </c>
      <c r="W2690" t="s">
        <v>82</v>
      </c>
      <c r="X2690">
        <v>4</v>
      </c>
    </row>
    <row r="2691" spans="2:24">
      <c r="B2691" t="s">
        <v>2849</v>
      </c>
      <c r="C2691" t="s">
        <v>160</v>
      </c>
      <c r="D2691" t="s">
        <v>55</v>
      </c>
      <c r="E2691" t="s">
        <v>3549</v>
      </c>
      <c r="F2691" t="s">
        <v>153</v>
      </c>
      <c r="G2691" t="s">
        <v>46</v>
      </c>
      <c r="H2691">
        <v>31</v>
      </c>
      <c r="I2691" t="s">
        <v>3550</v>
      </c>
      <c r="J2691" t="s">
        <v>63</v>
      </c>
      <c r="K2691" t="s">
        <v>42</v>
      </c>
      <c r="L2691" t="s">
        <v>39</v>
      </c>
      <c r="M2691" t="s">
        <v>107</v>
      </c>
      <c r="N2691" t="s">
        <v>80</v>
      </c>
      <c r="O2691" t="s">
        <v>20</v>
      </c>
      <c r="P2691">
        <v>2.2000000000000002</v>
      </c>
      <c r="Q2691">
        <v>1000</v>
      </c>
      <c r="R2691">
        <v>84</v>
      </c>
      <c r="S2691" t="s">
        <v>78</v>
      </c>
      <c r="T2691" t="s">
        <v>30</v>
      </c>
      <c r="U2691" t="s">
        <v>4400</v>
      </c>
      <c r="V2691" t="s">
        <v>36</v>
      </c>
      <c r="W2691" t="s">
        <v>82</v>
      </c>
      <c r="X2691">
        <v>4</v>
      </c>
    </row>
    <row r="2692" spans="2:24">
      <c r="B2692" t="s">
        <v>2850</v>
      </c>
      <c r="C2692" t="s">
        <v>160</v>
      </c>
      <c r="D2692" t="s">
        <v>55</v>
      </c>
      <c r="E2692" t="s">
        <v>3549</v>
      </c>
      <c r="F2692" t="s">
        <v>153</v>
      </c>
      <c r="G2692" t="s">
        <v>46</v>
      </c>
      <c r="H2692">
        <v>31</v>
      </c>
      <c r="I2692" t="s">
        <v>3550</v>
      </c>
      <c r="J2692" t="s">
        <v>28</v>
      </c>
      <c r="K2692" t="s">
        <v>42</v>
      </c>
      <c r="L2692" t="s">
        <v>39</v>
      </c>
      <c r="M2692" t="s">
        <v>107</v>
      </c>
      <c r="N2692" t="s">
        <v>80</v>
      </c>
      <c r="O2692" t="s">
        <v>20</v>
      </c>
      <c r="P2692">
        <v>2.2000000000000002</v>
      </c>
      <c r="Q2692">
        <v>1000</v>
      </c>
      <c r="R2692">
        <v>84</v>
      </c>
      <c r="S2692" t="s">
        <v>78</v>
      </c>
      <c r="T2692" t="s">
        <v>30</v>
      </c>
      <c r="U2692" t="s">
        <v>4401</v>
      </c>
      <c r="V2692" t="s">
        <v>36</v>
      </c>
      <c r="W2692" t="s">
        <v>82</v>
      </c>
      <c r="X2692">
        <v>4</v>
      </c>
    </row>
    <row r="2693" spans="2:24">
      <c r="B2693" t="s">
        <v>2851</v>
      </c>
      <c r="C2693" t="s">
        <v>160</v>
      </c>
      <c r="D2693" t="s">
        <v>55</v>
      </c>
      <c r="E2693" t="s">
        <v>3549</v>
      </c>
      <c r="F2693" t="s">
        <v>153</v>
      </c>
      <c r="G2693" t="s">
        <v>46</v>
      </c>
      <c r="H2693">
        <v>31</v>
      </c>
      <c r="I2693" t="s">
        <v>3550</v>
      </c>
      <c r="J2693" t="s">
        <v>79</v>
      </c>
      <c r="K2693" t="s">
        <v>42</v>
      </c>
      <c r="L2693" t="s">
        <v>39</v>
      </c>
      <c r="M2693" t="s">
        <v>107</v>
      </c>
      <c r="N2693" t="s">
        <v>80</v>
      </c>
      <c r="O2693" t="s">
        <v>20</v>
      </c>
      <c r="P2693">
        <v>2.2000000000000002</v>
      </c>
      <c r="Q2693">
        <v>1000</v>
      </c>
      <c r="R2693">
        <v>84</v>
      </c>
      <c r="S2693" t="s">
        <v>78</v>
      </c>
      <c r="T2693" t="s">
        <v>30</v>
      </c>
      <c r="U2693" t="s">
        <v>4402</v>
      </c>
      <c r="V2693" t="s">
        <v>36</v>
      </c>
      <c r="W2693" t="s">
        <v>82</v>
      </c>
      <c r="X2693">
        <v>4</v>
      </c>
    </row>
    <row r="2694" spans="2:24">
      <c r="B2694" t="s">
        <v>2852</v>
      </c>
      <c r="C2694" t="s">
        <v>160</v>
      </c>
      <c r="D2694" t="s">
        <v>55</v>
      </c>
      <c r="E2694" t="s">
        <v>3549</v>
      </c>
      <c r="F2694" t="s">
        <v>153</v>
      </c>
      <c r="G2694" t="s">
        <v>46</v>
      </c>
      <c r="H2694">
        <v>31</v>
      </c>
      <c r="I2694" t="s">
        <v>3550</v>
      </c>
      <c r="J2694" t="s">
        <v>30</v>
      </c>
      <c r="K2694" t="s">
        <v>42</v>
      </c>
      <c r="L2694" t="s">
        <v>39</v>
      </c>
      <c r="M2694" t="s">
        <v>107</v>
      </c>
      <c r="N2694" t="s">
        <v>80</v>
      </c>
      <c r="O2694" t="s">
        <v>20</v>
      </c>
      <c r="P2694">
        <v>2.2000000000000002</v>
      </c>
      <c r="Q2694">
        <v>1000</v>
      </c>
      <c r="R2694">
        <v>84</v>
      </c>
      <c r="S2694" t="s">
        <v>78</v>
      </c>
      <c r="T2694" t="s">
        <v>30</v>
      </c>
      <c r="U2694" t="s">
        <v>4403</v>
      </c>
      <c r="V2694" t="s">
        <v>36</v>
      </c>
      <c r="W2694" t="s">
        <v>82</v>
      </c>
      <c r="X2694">
        <v>4</v>
      </c>
    </row>
    <row r="2695" spans="2:24">
      <c r="B2695" t="s">
        <v>2853</v>
      </c>
      <c r="C2695" t="s">
        <v>160</v>
      </c>
      <c r="D2695" t="s">
        <v>41</v>
      </c>
      <c r="E2695" t="s">
        <v>3549</v>
      </c>
      <c r="F2695" t="s">
        <v>153</v>
      </c>
      <c r="G2695" t="s">
        <v>46</v>
      </c>
      <c r="H2695">
        <v>36</v>
      </c>
      <c r="I2695" t="s">
        <v>3550</v>
      </c>
      <c r="J2695" t="s">
        <v>63</v>
      </c>
      <c r="K2695" t="s">
        <v>43</v>
      </c>
      <c r="L2695" t="s">
        <v>39</v>
      </c>
      <c r="M2695" t="s">
        <v>107</v>
      </c>
      <c r="N2695" t="s">
        <v>80</v>
      </c>
      <c r="O2695" t="s">
        <v>20</v>
      </c>
      <c r="P2695">
        <v>2</v>
      </c>
      <c r="Q2695">
        <v>1200</v>
      </c>
      <c r="R2695">
        <v>81</v>
      </c>
      <c r="S2695" t="s">
        <v>78</v>
      </c>
      <c r="T2695" t="s">
        <v>30</v>
      </c>
      <c r="U2695" t="s">
        <v>4404</v>
      </c>
      <c r="V2695" t="s">
        <v>36</v>
      </c>
      <c r="W2695" t="s">
        <v>82</v>
      </c>
      <c r="X2695">
        <v>4</v>
      </c>
    </row>
    <row r="2696" spans="2:24">
      <c r="B2696" t="s">
        <v>2854</v>
      </c>
      <c r="C2696" t="s">
        <v>160</v>
      </c>
      <c r="D2696" t="s">
        <v>41</v>
      </c>
      <c r="E2696" t="s">
        <v>3549</v>
      </c>
      <c r="F2696" t="s">
        <v>153</v>
      </c>
      <c r="G2696" t="s">
        <v>46</v>
      </c>
      <c r="H2696">
        <v>36</v>
      </c>
      <c r="I2696" t="s">
        <v>3550</v>
      </c>
      <c r="J2696" t="s">
        <v>28</v>
      </c>
      <c r="K2696" t="s">
        <v>43</v>
      </c>
      <c r="L2696" t="s">
        <v>39</v>
      </c>
      <c r="M2696" t="s">
        <v>107</v>
      </c>
      <c r="N2696" t="s">
        <v>80</v>
      </c>
      <c r="O2696" t="s">
        <v>20</v>
      </c>
      <c r="P2696">
        <v>2</v>
      </c>
      <c r="Q2696">
        <v>1200</v>
      </c>
      <c r="R2696">
        <v>81</v>
      </c>
      <c r="S2696" t="s">
        <v>78</v>
      </c>
      <c r="T2696" t="s">
        <v>30</v>
      </c>
      <c r="U2696" t="s">
        <v>4405</v>
      </c>
      <c r="V2696" t="s">
        <v>36</v>
      </c>
      <c r="W2696" t="s">
        <v>82</v>
      </c>
      <c r="X2696">
        <v>4</v>
      </c>
    </row>
    <row r="2697" spans="2:24">
      <c r="B2697" t="s">
        <v>2855</v>
      </c>
      <c r="C2697" t="s">
        <v>160</v>
      </c>
      <c r="D2697" t="s">
        <v>41</v>
      </c>
      <c r="E2697" t="s">
        <v>3549</v>
      </c>
      <c r="F2697" t="s">
        <v>153</v>
      </c>
      <c r="G2697" t="s">
        <v>46</v>
      </c>
      <c r="H2697">
        <v>36</v>
      </c>
      <c r="I2697" t="s">
        <v>3550</v>
      </c>
      <c r="J2697" t="s">
        <v>79</v>
      </c>
      <c r="K2697" t="s">
        <v>43</v>
      </c>
      <c r="L2697" t="s">
        <v>39</v>
      </c>
      <c r="M2697" t="s">
        <v>107</v>
      </c>
      <c r="N2697" t="s">
        <v>80</v>
      </c>
      <c r="O2697" t="s">
        <v>20</v>
      </c>
      <c r="P2697">
        <v>2</v>
      </c>
      <c r="Q2697">
        <v>1200</v>
      </c>
      <c r="R2697">
        <v>81</v>
      </c>
      <c r="S2697" t="s">
        <v>78</v>
      </c>
      <c r="T2697" t="s">
        <v>30</v>
      </c>
      <c r="U2697" t="s">
        <v>4406</v>
      </c>
      <c r="V2697" t="s">
        <v>36</v>
      </c>
      <c r="W2697" t="s">
        <v>82</v>
      </c>
      <c r="X2697">
        <v>4</v>
      </c>
    </row>
    <row r="2698" spans="2:24">
      <c r="B2698" t="s">
        <v>2856</v>
      </c>
      <c r="C2698" t="s">
        <v>160</v>
      </c>
      <c r="D2698" t="s">
        <v>41</v>
      </c>
      <c r="E2698" t="s">
        <v>3549</v>
      </c>
      <c r="F2698" t="s">
        <v>153</v>
      </c>
      <c r="G2698" t="s">
        <v>46</v>
      </c>
      <c r="H2698">
        <v>36</v>
      </c>
      <c r="I2698" t="s">
        <v>3550</v>
      </c>
      <c r="J2698" t="s">
        <v>30</v>
      </c>
      <c r="K2698" t="s">
        <v>43</v>
      </c>
      <c r="L2698" t="s">
        <v>39</v>
      </c>
      <c r="M2698" t="s">
        <v>107</v>
      </c>
      <c r="N2698" t="s">
        <v>80</v>
      </c>
      <c r="O2698" t="s">
        <v>20</v>
      </c>
      <c r="P2698">
        <v>2</v>
      </c>
      <c r="Q2698">
        <v>1200</v>
      </c>
      <c r="R2698">
        <v>81</v>
      </c>
      <c r="S2698" t="s">
        <v>78</v>
      </c>
      <c r="T2698" t="s">
        <v>30</v>
      </c>
      <c r="U2698" t="s">
        <v>4407</v>
      </c>
      <c r="V2698" t="s">
        <v>36</v>
      </c>
      <c r="W2698" t="s">
        <v>82</v>
      </c>
      <c r="X2698">
        <v>4</v>
      </c>
    </row>
    <row r="2699" spans="2:24">
      <c r="B2699" t="s">
        <v>2857</v>
      </c>
      <c r="C2699" t="s">
        <v>160</v>
      </c>
      <c r="D2699" t="s">
        <v>55</v>
      </c>
      <c r="E2699" t="s">
        <v>3549</v>
      </c>
      <c r="F2699" t="s">
        <v>153</v>
      </c>
      <c r="G2699" t="s">
        <v>46</v>
      </c>
      <c r="H2699">
        <v>37</v>
      </c>
      <c r="I2699" t="s">
        <v>3550</v>
      </c>
      <c r="J2699" t="s">
        <v>63</v>
      </c>
      <c r="K2699" t="s">
        <v>42</v>
      </c>
      <c r="L2699" t="s">
        <v>39</v>
      </c>
      <c r="M2699" t="s">
        <v>107</v>
      </c>
      <c r="N2699" t="s">
        <v>80</v>
      </c>
      <c r="O2699" t="s">
        <v>35</v>
      </c>
      <c r="P2699">
        <v>2.9</v>
      </c>
      <c r="Q2699">
        <v>1200</v>
      </c>
      <c r="R2699">
        <v>84</v>
      </c>
      <c r="S2699" t="s">
        <v>78</v>
      </c>
      <c r="T2699" t="s">
        <v>30</v>
      </c>
      <c r="U2699" t="s">
        <v>4408</v>
      </c>
      <c r="V2699" t="s">
        <v>36</v>
      </c>
      <c r="W2699" t="s">
        <v>82</v>
      </c>
      <c r="X2699">
        <v>4</v>
      </c>
    </row>
    <row r="2700" spans="2:24">
      <c r="B2700" t="s">
        <v>2858</v>
      </c>
      <c r="C2700" t="s">
        <v>160</v>
      </c>
      <c r="D2700" t="s">
        <v>55</v>
      </c>
      <c r="E2700" t="s">
        <v>3549</v>
      </c>
      <c r="F2700" t="s">
        <v>153</v>
      </c>
      <c r="G2700" t="s">
        <v>46</v>
      </c>
      <c r="H2700">
        <v>37</v>
      </c>
      <c r="I2700" t="s">
        <v>3550</v>
      </c>
      <c r="J2700" t="s">
        <v>28</v>
      </c>
      <c r="K2700" t="s">
        <v>42</v>
      </c>
      <c r="L2700" t="s">
        <v>39</v>
      </c>
      <c r="M2700" t="s">
        <v>107</v>
      </c>
      <c r="N2700" t="s">
        <v>80</v>
      </c>
      <c r="O2700" t="s">
        <v>35</v>
      </c>
      <c r="P2700">
        <v>2.9</v>
      </c>
      <c r="Q2700">
        <v>1200</v>
      </c>
      <c r="R2700">
        <v>84</v>
      </c>
      <c r="S2700" t="s">
        <v>78</v>
      </c>
      <c r="T2700" t="s">
        <v>30</v>
      </c>
      <c r="U2700" t="s">
        <v>4409</v>
      </c>
      <c r="V2700" t="s">
        <v>36</v>
      </c>
      <c r="W2700" t="s">
        <v>82</v>
      </c>
      <c r="X2700">
        <v>4</v>
      </c>
    </row>
    <row r="2701" spans="2:24">
      <c r="B2701" t="s">
        <v>2859</v>
      </c>
      <c r="C2701" t="s">
        <v>160</v>
      </c>
      <c r="D2701" t="s">
        <v>55</v>
      </c>
      <c r="E2701" t="s">
        <v>3549</v>
      </c>
      <c r="F2701" t="s">
        <v>153</v>
      </c>
      <c r="G2701" t="s">
        <v>46</v>
      </c>
      <c r="H2701">
        <v>37</v>
      </c>
      <c r="I2701" t="s">
        <v>3550</v>
      </c>
      <c r="J2701" t="s">
        <v>79</v>
      </c>
      <c r="K2701" t="s">
        <v>42</v>
      </c>
      <c r="L2701" t="s">
        <v>39</v>
      </c>
      <c r="M2701" t="s">
        <v>107</v>
      </c>
      <c r="N2701" t="s">
        <v>80</v>
      </c>
      <c r="O2701" t="s">
        <v>35</v>
      </c>
      <c r="P2701">
        <v>2.9</v>
      </c>
      <c r="Q2701">
        <v>1200</v>
      </c>
      <c r="R2701">
        <v>84</v>
      </c>
      <c r="S2701" t="s">
        <v>78</v>
      </c>
      <c r="T2701" t="s">
        <v>30</v>
      </c>
      <c r="U2701" t="s">
        <v>4410</v>
      </c>
      <c r="V2701" t="s">
        <v>36</v>
      </c>
      <c r="W2701" t="s">
        <v>82</v>
      </c>
      <c r="X2701">
        <v>4</v>
      </c>
    </row>
    <row r="2702" spans="2:24">
      <c r="B2702" t="s">
        <v>2860</v>
      </c>
      <c r="C2702" t="s">
        <v>160</v>
      </c>
      <c r="D2702" t="s">
        <v>55</v>
      </c>
      <c r="E2702" t="s">
        <v>3549</v>
      </c>
      <c r="F2702" t="s">
        <v>153</v>
      </c>
      <c r="G2702" t="s">
        <v>46</v>
      </c>
      <c r="H2702">
        <v>37</v>
      </c>
      <c r="I2702" t="s">
        <v>3550</v>
      </c>
      <c r="J2702" t="s">
        <v>30</v>
      </c>
      <c r="K2702" t="s">
        <v>42</v>
      </c>
      <c r="L2702" t="s">
        <v>39</v>
      </c>
      <c r="M2702" t="s">
        <v>107</v>
      </c>
      <c r="N2702" t="s">
        <v>80</v>
      </c>
      <c r="O2702" t="s">
        <v>35</v>
      </c>
      <c r="P2702">
        <v>2.9</v>
      </c>
      <c r="Q2702">
        <v>1200</v>
      </c>
      <c r="R2702">
        <v>84</v>
      </c>
      <c r="S2702" t="s">
        <v>78</v>
      </c>
      <c r="T2702" t="s">
        <v>30</v>
      </c>
      <c r="U2702" t="s">
        <v>4411</v>
      </c>
      <c r="V2702" t="s">
        <v>36</v>
      </c>
      <c r="W2702" t="s">
        <v>82</v>
      </c>
      <c r="X2702">
        <v>4</v>
      </c>
    </row>
    <row r="2703" spans="2:24">
      <c r="B2703" t="s">
        <v>2861</v>
      </c>
      <c r="C2703" t="s">
        <v>160</v>
      </c>
      <c r="D2703" t="s">
        <v>55</v>
      </c>
      <c r="E2703" t="s">
        <v>3549</v>
      </c>
      <c r="F2703" t="s">
        <v>153</v>
      </c>
      <c r="G2703" t="s">
        <v>46</v>
      </c>
      <c r="H2703">
        <v>39</v>
      </c>
      <c r="I2703" t="s">
        <v>3550</v>
      </c>
      <c r="J2703" t="s">
        <v>63</v>
      </c>
      <c r="K2703" t="s">
        <v>42</v>
      </c>
      <c r="L2703" t="s">
        <v>39</v>
      </c>
      <c r="M2703" t="s">
        <v>107</v>
      </c>
      <c r="N2703" t="s">
        <v>80</v>
      </c>
      <c r="O2703" t="s">
        <v>35</v>
      </c>
      <c r="P2703">
        <v>2.9</v>
      </c>
      <c r="Q2703">
        <v>1200</v>
      </c>
      <c r="R2703">
        <v>87</v>
      </c>
      <c r="S2703" t="s">
        <v>78</v>
      </c>
      <c r="T2703" t="s">
        <v>30</v>
      </c>
      <c r="U2703" t="s">
        <v>4412</v>
      </c>
      <c r="V2703" t="s">
        <v>36</v>
      </c>
      <c r="W2703" t="s">
        <v>82</v>
      </c>
      <c r="X2703">
        <v>4</v>
      </c>
    </row>
    <row r="2704" spans="2:24">
      <c r="B2704" t="s">
        <v>2862</v>
      </c>
      <c r="C2704" t="s">
        <v>160</v>
      </c>
      <c r="D2704" t="s">
        <v>55</v>
      </c>
      <c r="E2704" t="s">
        <v>3549</v>
      </c>
      <c r="F2704" t="s">
        <v>153</v>
      </c>
      <c r="G2704" t="s">
        <v>46</v>
      </c>
      <c r="H2704">
        <v>39</v>
      </c>
      <c r="I2704" t="s">
        <v>3550</v>
      </c>
      <c r="J2704" t="s">
        <v>28</v>
      </c>
      <c r="K2704" t="s">
        <v>42</v>
      </c>
      <c r="L2704" t="s">
        <v>39</v>
      </c>
      <c r="M2704" t="s">
        <v>107</v>
      </c>
      <c r="N2704" t="s">
        <v>80</v>
      </c>
      <c r="O2704" t="s">
        <v>35</v>
      </c>
      <c r="P2704">
        <v>2.9</v>
      </c>
      <c r="Q2704">
        <v>1200</v>
      </c>
      <c r="R2704">
        <v>87</v>
      </c>
      <c r="S2704" t="s">
        <v>78</v>
      </c>
      <c r="T2704" t="s">
        <v>30</v>
      </c>
      <c r="U2704" t="s">
        <v>4413</v>
      </c>
      <c r="V2704" t="s">
        <v>36</v>
      </c>
      <c r="W2704" t="s">
        <v>82</v>
      </c>
      <c r="X2704">
        <v>4</v>
      </c>
    </row>
    <row r="2705" spans="2:24">
      <c r="B2705" t="s">
        <v>2863</v>
      </c>
      <c r="C2705" t="s">
        <v>160</v>
      </c>
      <c r="D2705" t="s">
        <v>55</v>
      </c>
      <c r="E2705" t="s">
        <v>3549</v>
      </c>
      <c r="F2705" t="s">
        <v>153</v>
      </c>
      <c r="G2705" t="s">
        <v>46</v>
      </c>
      <c r="H2705">
        <v>39</v>
      </c>
      <c r="I2705" t="s">
        <v>3550</v>
      </c>
      <c r="J2705" t="s">
        <v>79</v>
      </c>
      <c r="K2705" t="s">
        <v>42</v>
      </c>
      <c r="L2705" t="s">
        <v>39</v>
      </c>
      <c r="M2705" t="s">
        <v>107</v>
      </c>
      <c r="N2705" t="s">
        <v>80</v>
      </c>
      <c r="O2705" t="s">
        <v>35</v>
      </c>
      <c r="P2705">
        <v>2.9</v>
      </c>
      <c r="Q2705">
        <v>1200</v>
      </c>
      <c r="R2705">
        <v>87</v>
      </c>
      <c r="S2705" t="s">
        <v>78</v>
      </c>
      <c r="T2705" t="s">
        <v>30</v>
      </c>
      <c r="U2705" t="s">
        <v>4414</v>
      </c>
      <c r="V2705" t="s">
        <v>36</v>
      </c>
      <c r="W2705" t="s">
        <v>82</v>
      </c>
      <c r="X2705">
        <v>4</v>
      </c>
    </row>
    <row r="2706" spans="2:24">
      <c r="B2706" t="s">
        <v>2864</v>
      </c>
      <c r="C2706" t="s">
        <v>160</v>
      </c>
      <c r="D2706" t="s">
        <v>55</v>
      </c>
      <c r="E2706" t="s">
        <v>3549</v>
      </c>
      <c r="F2706" t="s">
        <v>153</v>
      </c>
      <c r="G2706" t="s">
        <v>46</v>
      </c>
      <c r="H2706">
        <v>39</v>
      </c>
      <c r="I2706" t="s">
        <v>3550</v>
      </c>
      <c r="J2706" t="s">
        <v>30</v>
      </c>
      <c r="K2706" t="s">
        <v>42</v>
      </c>
      <c r="L2706" t="s">
        <v>39</v>
      </c>
      <c r="M2706" t="s">
        <v>107</v>
      </c>
      <c r="N2706" t="s">
        <v>80</v>
      </c>
      <c r="O2706" t="s">
        <v>35</v>
      </c>
      <c r="P2706">
        <v>2.9</v>
      </c>
      <c r="Q2706">
        <v>1200</v>
      </c>
      <c r="R2706">
        <v>87</v>
      </c>
      <c r="S2706" t="s">
        <v>78</v>
      </c>
      <c r="T2706" t="s">
        <v>30</v>
      </c>
      <c r="U2706" t="s">
        <v>4415</v>
      </c>
      <c r="V2706" t="s">
        <v>36</v>
      </c>
      <c r="W2706" t="s">
        <v>82</v>
      </c>
      <c r="X2706">
        <v>4</v>
      </c>
    </row>
    <row r="2707" spans="2:24">
      <c r="B2707" t="s">
        <v>2865</v>
      </c>
      <c r="C2707" t="s">
        <v>160</v>
      </c>
      <c r="D2707" t="s">
        <v>41</v>
      </c>
      <c r="E2707" t="s">
        <v>3549</v>
      </c>
      <c r="F2707" t="s">
        <v>153</v>
      </c>
      <c r="G2707" t="s">
        <v>47</v>
      </c>
      <c r="H2707">
        <v>18</v>
      </c>
      <c r="I2707" t="s">
        <v>3550</v>
      </c>
      <c r="J2707" t="s">
        <v>63</v>
      </c>
      <c r="K2707" t="s">
        <v>43</v>
      </c>
      <c r="L2707" t="s">
        <v>39</v>
      </c>
      <c r="M2707" t="s">
        <v>107</v>
      </c>
      <c r="N2707" t="s">
        <v>81</v>
      </c>
      <c r="O2707" t="s">
        <v>3552</v>
      </c>
      <c r="P2707">
        <v>1.7</v>
      </c>
      <c r="Q2707">
        <v>600</v>
      </c>
      <c r="R2707">
        <v>78</v>
      </c>
      <c r="S2707" t="s">
        <v>78</v>
      </c>
      <c r="T2707" t="s">
        <v>30</v>
      </c>
      <c r="U2707" t="s">
        <v>4416</v>
      </c>
      <c r="V2707" t="s">
        <v>36</v>
      </c>
      <c r="W2707" t="s">
        <v>82</v>
      </c>
      <c r="X2707">
        <v>4</v>
      </c>
    </row>
    <row r="2708" spans="2:24">
      <c r="B2708" t="s">
        <v>2866</v>
      </c>
      <c r="C2708" t="s">
        <v>160</v>
      </c>
      <c r="D2708" t="s">
        <v>41</v>
      </c>
      <c r="E2708" t="s">
        <v>3549</v>
      </c>
      <c r="F2708" t="s">
        <v>153</v>
      </c>
      <c r="G2708" t="s">
        <v>47</v>
      </c>
      <c r="H2708">
        <v>18</v>
      </c>
      <c r="I2708" t="s">
        <v>3550</v>
      </c>
      <c r="J2708" t="s">
        <v>28</v>
      </c>
      <c r="K2708" t="s">
        <v>43</v>
      </c>
      <c r="L2708" t="s">
        <v>39</v>
      </c>
      <c r="M2708" t="s">
        <v>107</v>
      </c>
      <c r="N2708" t="s">
        <v>81</v>
      </c>
      <c r="O2708" t="s">
        <v>3552</v>
      </c>
      <c r="P2708">
        <v>1.7</v>
      </c>
      <c r="Q2708">
        <v>600</v>
      </c>
      <c r="R2708">
        <v>78</v>
      </c>
      <c r="S2708" t="s">
        <v>78</v>
      </c>
      <c r="T2708" t="s">
        <v>30</v>
      </c>
      <c r="U2708" t="s">
        <v>4417</v>
      </c>
      <c r="V2708" t="s">
        <v>36</v>
      </c>
      <c r="W2708" t="s">
        <v>82</v>
      </c>
      <c r="X2708">
        <v>4</v>
      </c>
    </row>
    <row r="2709" spans="2:24">
      <c r="B2709" t="s">
        <v>2867</v>
      </c>
      <c r="C2709" t="s">
        <v>160</v>
      </c>
      <c r="D2709" t="s">
        <v>41</v>
      </c>
      <c r="E2709" t="s">
        <v>3549</v>
      </c>
      <c r="F2709" t="s">
        <v>153</v>
      </c>
      <c r="G2709" t="s">
        <v>47</v>
      </c>
      <c r="H2709">
        <v>18</v>
      </c>
      <c r="I2709" t="s">
        <v>3550</v>
      </c>
      <c r="J2709" t="s">
        <v>79</v>
      </c>
      <c r="K2709" t="s">
        <v>43</v>
      </c>
      <c r="L2709" t="s">
        <v>39</v>
      </c>
      <c r="M2709" t="s">
        <v>107</v>
      </c>
      <c r="N2709" t="s">
        <v>81</v>
      </c>
      <c r="O2709" t="s">
        <v>3552</v>
      </c>
      <c r="P2709">
        <v>1.7</v>
      </c>
      <c r="Q2709">
        <v>600</v>
      </c>
      <c r="R2709">
        <v>78</v>
      </c>
      <c r="S2709" t="s">
        <v>78</v>
      </c>
      <c r="T2709" t="s">
        <v>30</v>
      </c>
      <c r="U2709" t="s">
        <v>4418</v>
      </c>
      <c r="V2709" t="s">
        <v>36</v>
      </c>
      <c r="W2709" t="s">
        <v>82</v>
      </c>
      <c r="X2709">
        <v>4</v>
      </c>
    </row>
    <row r="2710" spans="2:24">
      <c r="B2710" t="s">
        <v>2868</v>
      </c>
      <c r="C2710" t="s">
        <v>160</v>
      </c>
      <c r="D2710" t="s">
        <v>41</v>
      </c>
      <c r="E2710" t="s">
        <v>3549</v>
      </c>
      <c r="F2710" t="s">
        <v>153</v>
      </c>
      <c r="G2710" t="s">
        <v>47</v>
      </c>
      <c r="H2710">
        <v>18</v>
      </c>
      <c r="I2710" t="s">
        <v>3550</v>
      </c>
      <c r="J2710" t="s">
        <v>30</v>
      </c>
      <c r="K2710" t="s">
        <v>43</v>
      </c>
      <c r="L2710" t="s">
        <v>39</v>
      </c>
      <c r="M2710" t="s">
        <v>107</v>
      </c>
      <c r="N2710" t="s">
        <v>81</v>
      </c>
      <c r="O2710" t="s">
        <v>3552</v>
      </c>
      <c r="P2710">
        <v>1.7</v>
      </c>
      <c r="Q2710">
        <v>600</v>
      </c>
      <c r="R2710">
        <v>78</v>
      </c>
      <c r="S2710" t="s">
        <v>78</v>
      </c>
      <c r="T2710" t="s">
        <v>30</v>
      </c>
      <c r="U2710" t="s">
        <v>4419</v>
      </c>
      <c r="V2710" t="s">
        <v>36</v>
      </c>
      <c r="W2710" t="s">
        <v>82</v>
      </c>
      <c r="X2710">
        <v>4</v>
      </c>
    </row>
    <row r="2711" spans="2:24">
      <c r="B2711" t="s">
        <v>2869</v>
      </c>
      <c r="C2711" t="s">
        <v>160</v>
      </c>
      <c r="D2711" t="s">
        <v>55</v>
      </c>
      <c r="E2711" t="s">
        <v>3549</v>
      </c>
      <c r="F2711" t="s">
        <v>153</v>
      </c>
      <c r="G2711" t="s">
        <v>47</v>
      </c>
      <c r="H2711">
        <v>19</v>
      </c>
      <c r="I2711" t="s">
        <v>3550</v>
      </c>
      <c r="J2711" t="s">
        <v>63</v>
      </c>
      <c r="K2711" t="s">
        <v>42</v>
      </c>
      <c r="L2711" t="s">
        <v>39</v>
      </c>
      <c r="M2711" t="s">
        <v>107</v>
      </c>
      <c r="N2711" t="s">
        <v>81</v>
      </c>
      <c r="O2711" t="s">
        <v>20</v>
      </c>
      <c r="P2711">
        <v>0.8</v>
      </c>
      <c r="Q2711">
        <v>600</v>
      </c>
      <c r="R2711">
        <v>81</v>
      </c>
      <c r="S2711" t="s">
        <v>78</v>
      </c>
      <c r="T2711" t="s">
        <v>30</v>
      </c>
      <c r="U2711" t="s">
        <v>4420</v>
      </c>
      <c r="V2711" t="s">
        <v>36</v>
      </c>
      <c r="W2711" t="s">
        <v>82</v>
      </c>
      <c r="X2711">
        <v>4</v>
      </c>
    </row>
    <row r="2712" spans="2:24">
      <c r="B2712" t="s">
        <v>2870</v>
      </c>
      <c r="C2712" t="s">
        <v>160</v>
      </c>
      <c r="D2712" t="s">
        <v>55</v>
      </c>
      <c r="E2712" t="s">
        <v>3549</v>
      </c>
      <c r="F2712" t="s">
        <v>153</v>
      </c>
      <c r="G2712" t="s">
        <v>47</v>
      </c>
      <c r="H2712">
        <v>19</v>
      </c>
      <c r="I2712" t="s">
        <v>3550</v>
      </c>
      <c r="J2712" t="s">
        <v>28</v>
      </c>
      <c r="K2712" t="s">
        <v>42</v>
      </c>
      <c r="L2712" t="s">
        <v>39</v>
      </c>
      <c r="M2712" t="s">
        <v>107</v>
      </c>
      <c r="N2712" t="s">
        <v>81</v>
      </c>
      <c r="O2712" t="s">
        <v>20</v>
      </c>
      <c r="P2712">
        <v>0.8</v>
      </c>
      <c r="Q2712">
        <v>600</v>
      </c>
      <c r="R2712">
        <v>81</v>
      </c>
      <c r="S2712" t="s">
        <v>78</v>
      </c>
      <c r="T2712" t="s">
        <v>30</v>
      </c>
      <c r="U2712" t="s">
        <v>4421</v>
      </c>
      <c r="V2712" t="s">
        <v>36</v>
      </c>
      <c r="W2712" t="s">
        <v>82</v>
      </c>
      <c r="X2712">
        <v>4</v>
      </c>
    </row>
    <row r="2713" spans="2:24">
      <c r="B2713" t="s">
        <v>2871</v>
      </c>
      <c r="C2713" t="s">
        <v>160</v>
      </c>
      <c r="D2713" t="s">
        <v>55</v>
      </c>
      <c r="E2713" t="s">
        <v>3549</v>
      </c>
      <c r="F2713" t="s">
        <v>153</v>
      </c>
      <c r="G2713" t="s">
        <v>47</v>
      </c>
      <c r="H2713">
        <v>19</v>
      </c>
      <c r="I2713" t="s">
        <v>3550</v>
      </c>
      <c r="J2713" t="s">
        <v>79</v>
      </c>
      <c r="K2713" t="s">
        <v>42</v>
      </c>
      <c r="L2713" t="s">
        <v>39</v>
      </c>
      <c r="M2713" t="s">
        <v>107</v>
      </c>
      <c r="N2713" t="s">
        <v>81</v>
      </c>
      <c r="O2713" t="s">
        <v>20</v>
      </c>
      <c r="P2713">
        <v>0.8</v>
      </c>
      <c r="Q2713">
        <v>600</v>
      </c>
      <c r="R2713">
        <v>81</v>
      </c>
      <c r="S2713" t="s">
        <v>78</v>
      </c>
      <c r="T2713" t="s">
        <v>30</v>
      </c>
      <c r="U2713" t="s">
        <v>4422</v>
      </c>
      <c r="V2713" t="s">
        <v>36</v>
      </c>
      <c r="W2713" t="s">
        <v>82</v>
      </c>
      <c r="X2713">
        <v>4</v>
      </c>
    </row>
    <row r="2714" spans="2:24">
      <c r="B2714" t="s">
        <v>2872</v>
      </c>
      <c r="C2714" t="s">
        <v>160</v>
      </c>
      <c r="D2714" t="s">
        <v>55</v>
      </c>
      <c r="E2714" t="s">
        <v>3549</v>
      </c>
      <c r="F2714" t="s">
        <v>153</v>
      </c>
      <c r="G2714" t="s">
        <v>47</v>
      </c>
      <c r="H2714">
        <v>19</v>
      </c>
      <c r="I2714" t="s">
        <v>3550</v>
      </c>
      <c r="J2714" t="s">
        <v>30</v>
      </c>
      <c r="K2714" t="s">
        <v>42</v>
      </c>
      <c r="L2714" t="s">
        <v>39</v>
      </c>
      <c r="M2714" t="s">
        <v>107</v>
      </c>
      <c r="N2714" t="s">
        <v>81</v>
      </c>
      <c r="O2714" t="s">
        <v>20</v>
      </c>
      <c r="P2714">
        <v>0.8</v>
      </c>
      <c r="Q2714">
        <v>600</v>
      </c>
      <c r="R2714">
        <v>81</v>
      </c>
      <c r="S2714" t="s">
        <v>78</v>
      </c>
      <c r="T2714" t="s">
        <v>30</v>
      </c>
      <c r="U2714" t="s">
        <v>4423</v>
      </c>
      <c r="V2714" t="s">
        <v>36</v>
      </c>
      <c r="W2714" t="s">
        <v>82</v>
      </c>
      <c r="X2714">
        <v>4</v>
      </c>
    </row>
    <row r="2715" spans="2:24">
      <c r="B2715" t="s">
        <v>2873</v>
      </c>
      <c r="C2715" t="s">
        <v>160</v>
      </c>
      <c r="D2715" t="s">
        <v>41</v>
      </c>
      <c r="E2715" t="s">
        <v>3549</v>
      </c>
      <c r="F2715" t="s">
        <v>153</v>
      </c>
      <c r="G2715" t="s">
        <v>47</v>
      </c>
      <c r="H2715">
        <v>24</v>
      </c>
      <c r="I2715" t="s">
        <v>3550</v>
      </c>
      <c r="J2715" t="s">
        <v>63</v>
      </c>
      <c r="K2715" t="s">
        <v>43</v>
      </c>
      <c r="L2715" t="s">
        <v>39</v>
      </c>
      <c r="M2715" t="s">
        <v>107</v>
      </c>
      <c r="N2715" t="s">
        <v>81</v>
      </c>
      <c r="O2715" t="s">
        <v>3552</v>
      </c>
      <c r="P2715">
        <v>1.7</v>
      </c>
      <c r="Q2715">
        <v>800</v>
      </c>
      <c r="R2715">
        <v>78</v>
      </c>
      <c r="S2715" t="s">
        <v>78</v>
      </c>
      <c r="T2715" t="s">
        <v>30</v>
      </c>
      <c r="U2715" t="s">
        <v>4424</v>
      </c>
      <c r="V2715" t="s">
        <v>36</v>
      </c>
      <c r="W2715" t="s">
        <v>82</v>
      </c>
      <c r="X2715">
        <v>4</v>
      </c>
    </row>
    <row r="2716" spans="2:24">
      <c r="B2716" t="s">
        <v>2874</v>
      </c>
      <c r="C2716" t="s">
        <v>160</v>
      </c>
      <c r="D2716" t="s">
        <v>41</v>
      </c>
      <c r="E2716" t="s">
        <v>3549</v>
      </c>
      <c r="F2716" t="s">
        <v>153</v>
      </c>
      <c r="G2716" t="s">
        <v>47</v>
      </c>
      <c r="H2716">
        <v>24</v>
      </c>
      <c r="I2716" t="s">
        <v>3550</v>
      </c>
      <c r="J2716" t="s">
        <v>28</v>
      </c>
      <c r="K2716" t="s">
        <v>43</v>
      </c>
      <c r="L2716" t="s">
        <v>39</v>
      </c>
      <c r="M2716" t="s">
        <v>107</v>
      </c>
      <c r="N2716" t="s">
        <v>81</v>
      </c>
      <c r="O2716" t="s">
        <v>3552</v>
      </c>
      <c r="P2716">
        <v>1.7</v>
      </c>
      <c r="Q2716">
        <v>800</v>
      </c>
      <c r="R2716">
        <v>78</v>
      </c>
      <c r="S2716" t="s">
        <v>78</v>
      </c>
      <c r="T2716" t="s">
        <v>30</v>
      </c>
      <c r="U2716" t="s">
        <v>4425</v>
      </c>
      <c r="V2716" t="s">
        <v>36</v>
      </c>
      <c r="W2716" t="s">
        <v>82</v>
      </c>
      <c r="X2716">
        <v>4</v>
      </c>
    </row>
    <row r="2717" spans="2:24">
      <c r="B2717" t="s">
        <v>2875</v>
      </c>
      <c r="C2717" t="s">
        <v>160</v>
      </c>
      <c r="D2717" t="s">
        <v>41</v>
      </c>
      <c r="E2717" t="s">
        <v>3549</v>
      </c>
      <c r="F2717" t="s">
        <v>153</v>
      </c>
      <c r="G2717" t="s">
        <v>47</v>
      </c>
      <c r="H2717">
        <v>24</v>
      </c>
      <c r="I2717" t="s">
        <v>3550</v>
      </c>
      <c r="J2717" t="s">
        <v>79</v>
      </c>
      <c r="K2717" t="s">
        <v>43</v>
      </c>
      <c r="L2717" t="s">
        <v>39</v>
      </c>
      <c r="M2717" t="s">
        <v>107</v>
      </c>
      <c r="N2717" t="s">
        <v>81</v>
      </c>
      <c r="O2717" t="s">
        <v>3552</v>
      </c>
      <c r="P2717">
        <v>1.7</v>
      </c>
      <c r="Q2717">
        <v>800</v>
      </c>
      <c r="R2717">
        <v>78</v>
      </c>
      <c r="S2717" t="s">
        <v>78</v>
      </c>
      <c r="T2717" t="s">
        <v>30</v>
      </c>
      <c r="U2717" t="s">
        <v>4426</v>
      </c>
      <c r="V2717" t="s">
        <v>36</v>
      </c>
      <c r="W2717" t="s">
        <v>82</v>
      </c>
      <c r="X2717">
        <v>4</v>
      </c>
    </row>
    <row r="2718" spans="2:24">
      <c r="B2718" t="s">
        <v>2876</v>
      </c>
      <c r="C2718" t="s">
        <v>160</v>
      </c>
      <c r="D2718" t="s">
        <v>41</v>
      </c>
      <c r="E2718" t="s">
        <v>3549</v>
      </c>
      <c r="F2718" t="s">
        <v>153</v>
      </c>
      <c r="G2718" t="s">
        <v>47</v>
      </c>
      <c r="H2718">
        <v>24</v>
      </c>
      <c r="I2718" t="s">
        <v>3550</v>
      </c>
      <c r="J2718" t="s">
        <v>30</v>
      </c>
      <c r="K2718" t="s">
        <v>43</v>
      </c>
      <c r="L2718" t="s">
        <v>39</v>
      </c>
      <c r="M2718" t="s">
        <v>107</v>
      </c>
      <c r="N2718" t="s">
        <v>81</v>
      </c>
      <c r="O2718" t="s">
        <v>3552</v>
      </c>
      <c r="P2718">
        <v>1.7</v>
      </c>
      <c r="Q2718">
        <v>800</v>
      </c>
      <c r="R2718">
        <v>78</v>
      </c>
      <c r="S2718" t="s">
        <v>78</v>
      </c>
      <c r="T2718" t="s">
        <v>30</v>
      </c>
      <c r="U2718" t="s">
        <v>4427</v>
      </c>
      <c r="V2718" t="s">
        <v>36</v>
      </c>
      <c r="W2718" t="s">
        <v>82</v>
      </c>
      <c r="X2718">
        <v>4</v>
      </c>
    </row>
    <row r="2719" spans="2:24">
      <c r="B2719" t="s">
        <v>2877</v>
      </c>
      <c r="C2719" t="s">
        <v>160</v>
      </c>
      <c r="D2719" t="s">
        <v>55</v>
      </c>
      <c r="E2719" t="s">
        <v>3549</v>
      </c>
      <c r="F2719" t="s">
        <v>153</v>
      </c>
      <c r="G2719" t="s">
        <v>47</v>
      </c>
      <c r="H2719">
        <v>25</v>
      </c>
      <c r="I2719" t="s">
        <v>3550</v>
      </c>
      <c r="J2719" t="s">
        <v>63</v>
      </c>
      <c r="K2719" t="s">
        <v>42</v>
      </c>
      <c r="L2719" t="s">
        <v>39</v>
      </c>
      <c r="M2719" t="s">
        <v>107</v>
      </c>
      <c r="N2719" t="s">
        <v>81</v>
      </c>
      <c r="O2719" t="s">
        <v>20</v>
      </c>
      <c r="P2719">
        <v>1.7</v>
      </c>
      <c r="Q2719">
        <v>800</v>
      </c>
      <c r="R2719">
        <v>81</v>
      </c>
      <c r="S2719" t="s">
        <v>78</v>
      </c>
      <c r="T2719" t="s">
        <v>30</v>
      </c>
      <c r="U2719" t="s">
        <v>4428</v>
      </c>
      <c r="V2719" t="s">
        <v>36</v>
      </c>
      <c r="W2719" t="s">
        <v>82</v>
      </c>
      <c r="X2719">
        <v>4</v>
      </c>
    </row>
    <row r="2720" spans="2:24">
      <c r="B2720" t="s">
        <v>2878</v>
      </c>
      <c r="C2720" t="s">
        <v>160</v>
      </c>
      <c r="D2720" t="s">
        <v>55</v>
      </c>
      <c r="E2720" t="s">
        <v>3549</v>
      </c>
      <c r="F2720" t="s">
        <v>153</v>
      </c>
      <c r="G2720" t="s">
        <v>47</v>
      </c>
      <c r="H2720">
        <v>25</v>
      </c>
      <c r="I2720" t="s">
        <v>3550</v>
      </c>
      <c r="J2720" t="s">
        <v>28</v>
      </c>
      <c r="K2720" t="s">
        <v>42</v>
      </c>
      <c r="L2720" t="s">
        <v>39</v>
      </c>
      <c r="M2720" t="s">
        <v>107</v>
      </c>
      <c r="N2720" t="s">
        <v>81</v>
      </c>
      <c r="O2720" t="s">
        <v>20</v>
      </c>
      <c r="P2720">
        <v>1.7</v>
      </c>
      <c r="Q2720">
        <v>800</v>
      </c>
      <c r="R2720">
        <v>81</v>
      </c>
      <c r="S2720" t="s">
        <v>78</v>
      </c>
      <c r="T2720" t="s">
        <v>30</v>
      </c>
      <c r="U2720" t="s">
        <v>4429</v>
      </c>
      <c r="V2720" t="s">
        <v>36</v>
      </c>
      <c r="W2720" t="s">
        <v>82</v>
      </c>
      <c r="X2720">
        <v>4</v>
      </c>
    </row>
    <row r="2721" spans="2:24">
      <c r="B2721" t="s">
        <v>2879</v>
      </c>
      <c r="C2721" t="s">
        <v>160</v>
      </c>
      <c r="D2721" t="s">
        <v>55</v>
      </c>
      <c r="E2721" t="s">
        <v>3549</v>
      </c>
      <c r="F2721" t="s">
        <v>153</v>
      </c>
      <c r="G2721" t="s">
        <v>47</v>
      </c>
      <c r="H2721">
        <v>25</v>
      </c>
      <c r="I2721" t="s">
        <v>3550</v>
      </c>
      <c r="J2721" t="s">
        <v>79</v>
      </c>
      <c r="K2721" t="s">
        <v>42</v>
      </c>
      <c r="L2721" t="s">
        <v>39</v>
      </c>
      <c r="M2721" t="s">
        <v>107</v>
      </c>
      <c r="N2721" t="s">
        <v>81</v>
      </c>
      <c r="O2721" t="s">
        <v>20</v>
      </c>
      <c r="P2721">
        <v>1.7</v>
      </c>
      <c r="Q2721">
        <v>800</v>
      </c>
      <c r="R2721">
        <v>81</v>
      </c>
      <c r="S2721" t="s">
        <v>78</v>
      </c>
      <c r="T2721" t="s">
        <v>30</v>
      </c>
      <c r="U2721" t="s">
        <v>4430</v>
      </c>
      <c r="V2721" t="s">
        <v>36</v>
      </c>
      <c r="W2721" t="s">
        <v>82</v>
      </c>
      <c r="X2721">
        <v>4</v>
      </c>
    </row>
    <row r="2722" spans="2:24">
      <c r="B2722" t="s">
        <v>2880</v>
      </c>
      <c r="C2722" t="s">
        <v>160</v>
      </c>
      <c r="D2722" t="s">
        <v>55</v>
      </c>
      <c r="E2722" t="s">
        <v>3549</v>
      </c>
      <c r="F2722" t="s">
        <v>153</v>
      </c>
      <c r="G2722" t="s">
        <v>47</v>
      </c>
      <c r="H2722">
        <v>25</v>
      </c>
      <c r="I2722" t="s">
        <v>3550</v>
      </c>
      <c r="J2722" t="s">
        <v>30</v>
      </c>
      <c r="K2722" t="s">
        <v>42</v>
      </c>
      <c r="L2722" t="s">
        <v>39</v>
      </c>
      <c r="M2722" t="s">
        <v>107</v>
      </c>
      <c r="N2722" t="s">
        <v>81</v>
      </c>
      <c r="O2722" t="s">
        <v>20</v>
      </c>
      <c r="P2722">
        <v>1.7</v>
      </c>
      <c r="Q2722">
        <v>800</v>
      </c>
      <c r="R2722">
        <v>81</v>
      </c>
      <c r="S2722" t="s">
        <v>78</v>
      </c>
      <c r="T2722" t="s">
        <v>30</v>
      </c>
      <c r="U2722" t="s">
        <v>4431</v>
      </c>
      <c r="V2722" t="s">
        <v>36</v>
      </c>
      <c r="W2722" t="s">
        <v>82</v>
      </c>
      <c r="X2722">
        <v>4</v>
      </c>
    </row>
    <row r="2723" spans="2:24">
      <c r="B2723" t="s">
        <v>2881</v>
      </c>
      <c r="C2723" t="s">
        <v>160</v>
      </c>
      <c r="D2723" t="s">
        <v>41</v>
      </c>
      <c r="E2723" t="s">
        <v>3549</v>
      </c>
      <c r="F2723" t="s">
        <v>153</v>
      </c>
      <c r="G2723" t="s">
        <v>47</v>
      </c>
      <c r="H2723">
        <v>30</v>
      </c>
      <c r="I2723" t="s">
        <v>3550</v>
      </c>
      <c r="J2723" t="s">
        <v>63</v>
      </c>
      <c r="K2723" t="s">
        <v>43</v>
      </c>
      <c r="L2723" t="s">
        <v>39</v>
      </c>
      <c r="M2723" t="s">
        <v>107</v>
      </c>
      <c r="N2723" t="s">
        <v>81</v>
      </c>
      <c r="O2723" t="s">
        <v>20</v>
      </c>
      <c r="P2723">
        <v>2</v>
      </c>
      <c r="Q2723">
        <v>1000</v>
      </c>
      <c r="R2723">
        <v>81</v>
      </c>
      <c r="S2723" t="s">
        <v>78</v>
      </c>
      <c r="T2723" t="s">
        <v>30</v>
      </c>
      <c r="U2723" t="s">
        <v>4432</v>
      </c>
      <c r="V2723" t="s">
        <v>36</v>
      </c>
      <c r="W2723" t="s">
        <v>82</v>
      </c>
      <c r="X2723">
        <v>4</v>
      </c>
    </row>
    <row r="2724" spans="2:24">
      <c r="B2724" t="s">
        <v>2882</v>
      </c>
      <c r="C2724" t="s">
        <v>160</v>
      </c>
      <c r="D2724" t="s">
        <v>41</v>
      </c>
      <c r="E2724" t="s">
        <v>3549</v>
      </c>
      <c r="F2724" t="s">
        <v>153</v>
      </c>
      <c r="G2724" t="s">
        <v>47</v>
      </c>
      <c r="H2724">
        <v>30</v>
      </c>
      <c r="I2724" t="s">
        <v>3550</v>
      </c>
      <c r="J2724" t="s">
        <v>28</v>
      </c>
      <c r="K2724" t="s">
        <v>43</v>
      </c>
      <c r="L2724" t="s">
        <v>39</v>
      </c>
      <c r="M2724" t="s">
        <v>107</v>
      </c>
      <c r="N2724" t="s">
        <v>81</v>
      </c>
      <c r="O2724" t="s">
        <v>20</v>
      </c>
      <c r="P2724">
        <v>2</v>
      </c>
      <c r="Q2724">
        <v>1000</v>
      </c>
      <c r="R2724">
        <v>81</v>
      </c>
      <c r="S2724" t="s">
        <v>78</v>
      </c>
      <c r="T2724" t="s">
        <v>30</v>
      </c>
      <c r="U2724" t="s">
        <v>4433</v>
      </c>
      <c r="V2724" t="s">
        <v>36</v>
      </c>
      <c r="W2724" t="s">
        <v>82</v>
      </c>
      <c r="X2724">
        <v>4</v>
      </c>
    </row>
    <row r="2725" spans="2:24">
      <c r="B2725" t="s">
        <v>2883</v>
      </c>
      <c r="C2725" t="s">
        <v>160</v>
      </c>
      <c r="D2725" t="s">
        <v>41</v>
      </c>
      <c r="E2725" t="s">
        <v>3549</v>
      </c>
      <c r="F2725" t="s">
        <v>153</v>
      </c>
      <c r="G2725" t="s">
        <v>47</v>
      </c>
      <c r="H2725">
        <v>30</v>
      </c>
      <c r="I2725" t="s">
        <v>3550</v>
      </c>
      <c r="J2725" t="s">
        <v>79</v>
      </c>
      <c r="K2725" t="s">
        <v>43</v>
      </c>
      <c r="L2725" t="s">
        <v>39</v>
      </c>
      <c r="M2725" t="s">
        <v>107</v>
      </c>
      <c r="N2725" t="s">
        <v>81</v>
      </c>
      <c r="O2725" t="s">
        <v>20</v>
      </c>
      <c r="P2725">
        <v>2</v>
      </c>
      <c r="Q2725">
        <v>1000</v>
      </c>
      <c r="R2725">
        <v>81</v>
      </c>
      <c r="S2725" t="s">
        <v>78</v>
      </c>
      <c r="T2725" t="s">
        <v>30</v>
      </c>
      <c r="U2725" t="s">
        <v>4434</v>
      </c>
      <c r="V2725" t="s">
        <v>36</v>
      </c>
      <c r="W2725" t="s">
        <v>82</v>
      </c>
      <c r="X2725">
        <v>4</v>
      </c>
    </row>
    <row r="2726" spans="2:24">
      <c r="B2726" t="s">
        <v>2884</v>
      </c>
      <c r="C2726" t="s">
        <v>160</v>
      </c>
      <c r="D2726" t="s">
        <v>41</v>
      </c>
      <c r="E2726" t="s">
        <v>3549</v>
      </c>
      <c r="F2726" t="s">
        <v>153</v>
      </c>
      <c r="G2726" t="s">
        <v>47</v>
      </c>
      <c r="H2726">
        <v>30</v>
      </c>
      <c r="I2726" t="s">
        <v>3550</v>
      </c>
      <c r="J2726" t="s">
        <v>30</v>
      </c>
      <c r="K2726" t="s">
        <v>43</v>
      </c>
      <c r="L2726" t="s">
        <v>39</v>
      </c>
      <c r="M2726" t="s">
        <v>107</v>
      </c>
      <c r="N2726" t="s">
        <v>81</v>
      </c>
      <c r="O2726" t="s">
        <v>20</v>
      </c>
      <c r="P2726">
        <v>2</v>
      </c>
      <c r="Q2726">
        <v>1000</v>
      </c>
      <c r="R2726">
        <v>81</v>
      </c>
      <c r="S2726" t="s">
        <v>78</v>
      </c>
      <c r="T2726" t="s">
        <v>30</v>
      </c>
      <c r="U2726" t="s">
        <v>4435</v>
      </c>
      <c r="V2726" t="s">
        <v>36</v>
      </c>
      <c r="W2726" t="s">
        <v>82</v>
      </c>
      <c r="X2726">
        <v>4</v>
      </c>
    </row>
    <row r="2727" spans="2:24">
      <c r="B2727" t="s">
        <v>2885</v>
      </c>
      <c r="C2727" t="s">
        <v>160</v>
      </c>
      <c r="D2727" t="s">
        <v>55</v>
      </c>
      <c r="E2727" t="s">
        <v>3549</v>
      </c>
      <c r="F2727" t="s">
        <v>153</v>
      </c>
      <c r="G2727" t="s">
        <v>47</v>
      </c>
      <c r="H2727">
        <v>31</v>
      </c>
      <c r="I2727" t="s">
        <v>3550</v>
      </c>
      <c r="J2727" t="s">
        <v>63</v>
      </c>
      <c r="K2727" t="s">
        <v>42</v>
      </c>
      <c r="L2727" t="s">
        <v>39</v>
      </c>
      <c r="M2727" t="s">
        <v>107</v>
      </c>
      <c r="N2727" t="s">
        <v>81</v>
      </c>
      <c r="O2727" t="s">
        <v>20</v>
      </c>
      <c r="P2727">
        <v>2.2000000000000002</v>
      </c>
      <c r="Q2727">
        <v>1000</v>
      </c>
      <c r="R2727">
        <v>84</v>
      </c>
      <c r="S2727" t="s">
        <v>78</v>
      </c>
      <c r="T2727" t="s">
        <v>30</v>
      </c>
      <c r="U2727" t="s">
        <v>4436</v>
      </c>
      <c r="V2727" t="s">
        <v>36</v>
      </c>
      <c r="W2727" t="s">
        <v>82</v>
      </c>
      <c r="X2727">
        <v>4</v>
      </c>
    </row>
    <row r="2728" spans="2:24">
      <c r="B2728" t="s">
        <v>2886</v>
      </c>
      <c r="C2728" t="s">
        <v>160</v>
      </c>
      <c r="D2728" t="s">
        <v>55</v>
      </c>
      <c r="E2728" t="s">
        <v>3549</v>
      </c>
      <c r="F2728" t="s">
        <v>153</v>
      </c>
      <c r="G2728" t="s">
        <v>47</v>
      </c>
      <c r="H2728">
        <v>31</v>
      </c>
      <c r="I2728" t="s">
        <v>3550</v>
      </c>
      <c r="J2728" t="s">
        <v>28</v>
      </c>
      <c r="K2728" t="s">
        <v>42</v>
      </c>
      <c r="L2728" t="s">
        <v>39</v>
      </c>
      <c r="M2728" t="s">
        <v>107</v>
      </c>
      <c r="N2728" t="s">
        <v>81</v>
      </c>
      <c r="O2728" t="s">
        <v>20</v>
      </c>
      <c r="P2728">
        <v>2.2000000000000002</v>
      </c>
      <c r="Q2728">
        <v>1000</v>
      </c>
      <c r="R2728">
        <v>84</v>
      </c>
      <c r="S2728" t="s">
        <v>78</v>
      </c>
      <c r="T2728" t="s">
        <v>30</v>
      </c>
      <c r="U2728" t="s">
        <v>4437</v>
      </c>
      <c r="V2728" t="s">
        <v>36</v>
      </c>
      <c r="W2728" t="s">
        <v>82</v>
      </c>
      <c r="X2728">
        <v>4</v>
      </c>
    </row>
    <row r="2729" spans="2:24">
      <c r="B2729" t="s">
        <v>2887</v>
      </c>
      <c r="C2729" t="s">
        <v>160</v>
      </c>
      <c r="D2729" t="s">
        <v>55</v>
      </c>
      <c r="E2729" t="s">
        <v>3549</v>
      </c>
      <c r="F2729" t="s">
        <v>153</v>
      </c>
      <c r="G2729" t="s">
        <v>47</v>
      </c>
      <c r="H2729">
        <v>31</v>
      </c>
      <c r="I2729" t="s">
        <v>3550</v>
      </c>
      <c r="J2729" t="s">
        <v>79</v>
      </c>
      <c r="K2729" t="s">
        <v>42</v>
      </c>
      <c r="L2729" t="s">
        <v>39</v>
      </c>
      <c r="M2729" t="s">
        <v>107</v>
      </c>
      <c r="N2729" t="s">
        <v>81</v>
      </c>
      <c r="O2729" t="s">
        <v>20</v>
      </c>
      <c r="P2729">
        <v>2.2000000000000002</v>
      </c>
      <c r="Q2729">
        <v>1000</v>
      </c>
      <c r="R2729">
        <v>84</v>
      </c>
      <c r="S2729" t="s">
        <v>78</v>
      </c>
      <c r="T2729" t="s">
        <v>30</v>
      </c>
      <c r="U2729" t="s">
        <v>4438</v>
      </c>
      <c r="V2729" t="s">
        <v>36</v>
      </c>
      <c r="W2729" t="s">
        <v>82</v>
      </c>
      <c r="X2729">
        <v>4</v>
      </c>
    </row>
    <row r="2730" spans="2:24">
      <c r="B2730" t="s">
        <v>2888</v>
      </c>
      <c r="C2730" t="s">
        <v>160</v>
      </c>
      <c r="D2730" t="s">
        <v>55</v>
      </c>
      <c r="E2730" t="s">
        <v>3549</v>
      </c>
      <c r="F2730" t="s">
        <v>153</v>
      </c>
      <c r="G2730" t="s">
        <v>47</v>
      </c>
      <c r="H2730">
        <v>31</v>
      </c>
      <c r="I2730" t="s">
        <v>3550</v>
      </c>
      <c r="J2730" t="s">
        <v>30</v>
      </c>
      <c r="K2730" t="s">
        <v>42</v>
      </c>
      <c r="L2730" t="s">
        <v>39</v>
      </c>
      <c r="M2730" t="s">
        <v>107</v>
      </c>
      <c r="N2730" t="s">
        <v>81</v>
      </c>
      <c r="O2730" t="s">
        <v>20</v>
      </c>
      <c r="P2730">
        <v>2.2000000000000002</v>
      </c>
      <c r="Q2730">
        <v>1000</v>
      </c>
      <c r="R2730">
        <v>84</v>
      </c>
      <c r="S2730" t="s">
        <v>78</v>
      </c>
      <c r="T2730" t="s">
        <v>30</v>
      </c>
      <c r="U2730" t="s">
        <v>4439</v>
      </c>
      <c r="V2730" t="s">
        <v>36</v>
      </c>
      <c r="W2730" t="s">
        <v>82</v>
      </c>
      <c r="X2730">
        <v>4</v>
      </c>
    </row>
    <row r="2731" spans="2:24">
      <c r="B2731" t="s">
        <v>2889</v>
      </c>
      <c r="C2731" t="s">
        <v>160</v>
      </c>
      <c r="D2731" t="s">
        <v>41</v>
      </c>
      <c r="E2731" t="s">
        <v>3549</v>
      </c>
      <c r="F2731" t="s">
        <v>153</v>
      </c>
      <c r="G2731" t="s">
        <v>47</v>
      </c>
      <c r="H2731">
        <v>36</v>
      </c>
      <c r="I2731" t="s">
        <v>3550</v>
      </c>
      <c r="J2731" t="s">
        <v>63</v>
      </c>
      <c r="K2731" t="s">
        <v>43</v>
      </c>
      <c r="L2731" t="s">
        <v>39</v>
      </c>
      <c r="M2731" t="s">
        <v>107</v>
      </c>
      <c r="N2731" t="s">
        <v>81</v>
      </c>
      <c r="O2731" t="s">
        <v>20</v>
      </c>
      <c r="P2731">
        <v>2</v>
      </c>
      <c r="Q2731">
        <v>1200</v>
      </c>
      <c r="R2731">
        <v>81</v>
      </c>
      <c r="S2731" t="s">
        <v>78</v>
      </c>
      <c r="T2731" t="s">
        <v>30</v>
      </c>
      <c r="U2731" t="s">
        <v>4440</v>
      </c>
      <c r="V2731" t="s">
        <v>36</v>
      </c>
      <c r="W2731" t="s">
        <v>82</v>
      </c>
      <c r="X2731">
        <v>4</v>
      </c>
    </row>
    <row r="2732" spans="2:24">
      <c r="B2732" t="s">
        <v>2890</v>
      </c>
      <c r="C2732" t="s">
        <v>160</v>
      </c>
      <c r="D2732" t="s">
        <v>41</v>
      </c>
      <c r="E2732" t="s">
        <v>3549</v>
      </c>
      <c r="F2732" t="s">
        <v>153</v>
      </c>
      <c r="G2732" t="s">
        <v>47</v>
      </c>
      <c r="H2732">
        <v>36</v>
      </c>
      <c r="I2732" t="s">
        <v>3550</v>
      </c>
      <c r="J2732" t="s">
        <v>28</v>
      </c>
      <c r="K2732" t="s">
        <v>43</v>
      </c>
      <c r="L2732" t="s">
        <v>39</v>
      </c>
      <c r="M2732" t="s">
        <v>107</v>
      </c>
      <c r="N2732" t="s">
        <v>81</v>
      </c>
      <c r="O2732" t="s">
        <v>20</v>
      </c>
      <c r="P2732">
        <v>2</v>
      </c>
      <c r="Q2732">
        <v>1200</v>
      </c>
      <c r="R2732">
        <v>81</v>
      </c>
      <c r="S2732" t="s">
        <v>78</v>
      </c>
      <c r="T2732" t="s">
        <v>30</v>
      </c>
      <c r="U2732" t="s">
        <v>4441</v>
      </c>
      <c r="V2732" t="s">
        <v>36</v>
      </c>
      <c r="W2732" t="s">
        <v>82</v>
      </c>
      <c r="X2732">
        <v>4</v>
      </c>
    </row>
    <row r="2733" spans="2:24">
      <c r="B2733" t="s">
        <v>2891</v>
      </c>
      <c r="C2733" t="s">
        <v>160</v>
      </c>
      <c r="D2733" t="s">
        <v>41</v>
      </c>
      <c r="E2733" t="s">
        <v>3549</v>
      </c>
      <c r="F2733" t="s">
        <v>153</v>
      </c>
      <c r="G2733" t="s">
        <v>47</v>
      </c>
      <c r="H2733">
        <v>36</v>
      </c>
      <c r="I2733" t="s">
        <v>3550</v>
      </c>
      <c r="J2733" t="s">
        <v>79</v>
      </c>
      <c r="K2733" t="s">
        <v>43</v>
      </c>
      <c r="L2733" t="s">
        <v>39</v>
      </c>
      <c r="M2733" t="s">
        <v>107</v>
      </c>
      <c r="N2733" t="s">
        <v>81</v>
      </c>
      <c r="O2733" t="s">
        <v>20</v>
      </c>
      <c r="P2733">
        <v>2</v>
      </c>
      <c r="Q2733">
        <v>1200</v>
      </c>
      <c r="R2733">
        <v>81</v>
      </c>
      <c r="S2733" t="s">
        <v>78</v>
      </c>
      <c r="T2733" t="s">
        <v>30</v>
      </c>
      <c r="U2733" t="s">
        <v>4442</v>
      </c>
      <c r="V2733" t="s">
        <v>36</v>
      </c>
      <c r="W2733" t="s">
        <v>82</v>
      </c>
      <c r="X2733">
        <v>4</v>
      </c>
    </row>
    <row r="2734" spans="2:24">
      <c r="B2734" t="s">
        <v>2892</v>
      </c>
      <c r="C2734" t="s">
        <v>160</v>
      </c>
      <c r="D2734" t="s">
        <v>41</v>
      </c>
      <c r="E2734" t="s">
        <v>3549</v>
      </c>
      <c r="F2734" t="s">
        <v>153</v>
      </c>
      <c r="G2734" t="s">
        <v>47</v>
      </c>
      <c r="H2734">
        <v>36</v>
      </c>
      <c r="I2734" t="s">
        <v>3550</v>
      </c>
      <c r="J2734" t="s">
        <v>30</v>
      </c>
      <c r="K2734" t="s">
        <v>43</v>
      </c>
      <c r="L2734" t="s">
        <v>39</v>
      </c>
      <c r="M2734" t="s">
        <v>107</v>
      </c>
      <c r="N2734" t="s">
        <v>81</v>
      </c>
      <c r="O2734" t="s">
        <v>20</v>
      </c>
      <c r="P2734">
        <v>2</v>
      </c>
      <c r="Q2734">
        <v>1200</v>
      </c>
      <c r="R2734">
        <v>81</v>
      </c>
      <c r="S2734" t="s">
        <v>78</v>
      </c>
      <c r="T2734" t="s">
        <v>30</v>
      </c>
      <c r="U2734" t="s">
        <v>4443</v>
      </c>
      <c r="V2734" t="s">
        <v>36</v>
      </c>
      <c r="W2734" t="s">
        <v>82</v>
      </c>
      <c r="X2734">
        <v>4</v>
      </c>
    </row>
    <row r="2735" spans="2:24">
      <c r="B2735" t="s">
        <v>2893</v>
      </c>
      <c r="C2735" t="s">
        <v>160</v>
      </c>
      <c r="D2735" t="s">
        <v>55</v>
      </c>
      <c r="E2735" t="s">
        <v>3549</v>
      </c>
      <c r="F2735" t="s">
        <v>153</v>
      </c>
      <c r="G2735" t="s">
        <v>47</v>
      </c>
      <c r="H2735">
        <v>37</v>
      </c>
      <c r="I2735" t="s">
        <v>3550</v>
      </c>
      <c r="J2735" t="s">
        <v>63</v>
      </c>
      <c r="K2735" t="s">
        <v>42</v>
      </c>
      <c r="L2735" t="s">
        <v>39</v>
      </c>
      <c r="M2735" t="s">
        <v>107</v>
      </c>
      <c r="N2735" t="s">
        <v>81</v>
      </c>
      <c r="O2735" t="s">
        <v>35</v>
      </c>
      <c r="P2735">
        <v>2.9</v>
      </c>
      <c r="Q2735">
        <v>1200</v>
      </c>
      <c r="R2735">
        <v>84</v>
      </c>
      <c r="S2735" t="s">
        <v>78</v>
      </c>
      <c r="T2735" t="s">
        <v>30</v>
      </c>
      <c r="U2735" t="s">
        <v>4444</v>
      </c>
      <c r="V2735" t="s">
        <v>36</v>
      </c>
      <c r="W2735" t="s">
        <v>82</v>
      </c>
      <c r="X2735">
        <v>4</v>
      </c>
    </row>
    <row r="2736" spans="2:24">
      <c r="B2736" t="s">
        <v>2894</v>
      </c>
      <c r="C2736" t="s">
        <v>160</v>
      </c>
      <c r="D2736" t="s">
        <v>55</v>
      </c>
      <c r="E2736" t="s">
        <v>3549</v>
      </c>
      <c r="F2736" t="s">
        <v>153</v>
      </c>
      <c r="G2736" t="s">
        <v>47</v>
      </c>
      <c r="H2736">
        <v>37</v>
      </c>
      <c r="I2736" t="s">
        <v>3550</v>
      </c>
      <c r="J2736" t="s">
        <v>28</v>
      </c>
      <c r="K2736" t="s">
        <v>42</v>
      </c>
      <c r="L2736" t="s">
        <v>39</v>
      </c>
      <c r="M2736" t="s">
        <v>107</v>
      </c>
      <c r="N2736" t="s">
        <v>81</v>
      </c>
      <c r="O2736" t="s">
        <v>35</v>
      </c>
      <c r="P2736">
        <v>2.9</v>
      </c>
      <c r="Q2736">
        <v>1200</v>
      </c>
      <c r="R2736">
        <v>84</v>
      </c>
      <c r="S2736" t="s">
        <v>78</v>
      </c>
      <c r="T2736" t="s">
        <v>30</v>
      </c>
      <c r="U2736" t="s">
        <v>4445</v>
      </c>
      <c r="V2736" t="s">
        <v>36</v>
      </c>
      <c r="W2736" t="s">
        <v>82</v>
      </c>
      <c r="X2736">
        <v>4</v>
      </c>
    </row>
    <row r="2737" spans="2:24">
      <c r="B2737" t="s">
        <v>2895</v>
      </c>
      <c r="C2737" t="s">
        <v>160</v>
      </c>
      <c r="D2737" t="s">
        <v>55</v>
      </c>
      <c r="E2737" t="s">
        <v>3549</v>
      </c>
      <c r="F2737" t="s">
        <v>153</v>
      </c>
      <c r="G2737" t="s">
        <v>47</v>
      </c>
      <c r="H2737">
        <v>37</v>
      </c>
      <c r="I2737" t="s">
        <v>3550</v>
      </c>
      <c r="J2737" t="s">
        <v>79</v>
      </c>
      <c r="K2737" t="s">
        <v>42</v>
      </c>
      <c r="L2737" t="s">
        <v>39</v>
      </c>
      <c r="M2737" t="s">
        <v>107</v>
      </c>
      <c r="N2737" t="s">
        <v>81</v>
      </c>
      <c r="O2737" t="s">
        <v>35</v>
      </c>
      <c r="P2737">
        <v>2.9</v>
      </c>
      <c r="Q2737">
        <v>1200</v>
      </c>
      <c r="R2737">
        <v>84</v>
      </c>
      <c r="S2737" t="s">
        <v>78</v>
      </c>
      <c r="T2737" t="s">
        <v>30</v>
      </c>
      <c r="U2737" t="s">
        <v>4446</v>
      </c>
      <c r="V2737" t="s">
        <v>36</v>
      </c>
      <c r="W2737" t="s">
        <v>82</v>
      </c>
      <c r="X2737">
        <v>4</v>
      </c>
    </row>
    <row r="2738" spans="2:24">
      <c r="B2738" t="s">
        <v>2896</v>
      </c>
      <c r="C2738" t="s">
        <v>160</v>
      </c>
      <c r="D2738" t="s">
        <v>55</v>
      </c>
      <c r="E2738" t="s">
        <v>3549</v>
      </c>
      <c r="F2738" t="s">
        <v>153</v>
      </c>
      <c r="G2738" t="s">
        <v>47</v>
      </c>
      <c r="H2738">
        <v>37</v>
      </c>
      <c r="I2738" t="s">
        <v>3550</v>
      </c>
      <c r="J2738" t="s">
        <v>30</v>
      </c>
      <c r="K2738" t="s">
        <v>42</v>
      </c>
      <c r="L2738" t="s">
        <v>39</v>
      </c>
      <c r="M2738" t="s">
        <v>107</v>
      </c>
      <c r="N2738" t="s">
        <v>81</v>
      </c>
      <c r="O2738" t="s">
        <v>35</v>
      </c>
      <c r="P2738">
        <v>2.9</v>
      </c>
      <c r="Q2738">
        <v>1200</v>
      </c>
      <c r="R2738">
        <v>84</v>
      </c>
      <c r="S2738" t="s">
        <v>78</v>
      </c>
      <c r="T2738" t="s">
        <v>30</v>
      </c>
      <c r="U2738" t="s">
        <v>4447</v>
      </c>
      <c r="V2738" t="s">
        <v>36</v>
      </c>
      <c r="W2738" t="s">
        <v>82</v>
      </c>
      <c r="X2738">
        <v>4</v>
      </c>
    </row>
    <row r="2739" spans="2:24">
      <c r="B2739" t="s">
        <v>2897</v>
      </c>
      <c r="C2739" t="s">
        <v>160</v>
      </c>
      <c r="D2739" t="s">
        <v>55</v>
      </c>
      <c r="E2739" t="s">
        <v>3549</v>
      </c>
      <c r="F2739" t="s">
        <v>153</v>
      </c>
      <c r="G2739" t="s">
        <v>47</v>
      </c>
      <c r="H2739">
        <v>39</v>
      </c>
      <c r="I2739" t="s">
        <v>3550</v>
      </c>
      <c r="J2739" t="s">
        <v>63</v>
      </c>
      <c r="K2739" t="s">
        <v>42</v>
      </c>
      <c r="L2739" t="s">
        <v>39</v>
      </c>
      <c r="M2739" t="s">
        <v>107</v>
      </c>
      <c r="N2739" t="s">
        <v>81</v>
      </c>
      <c r="O2739" t="s">
        <v>35</v>
      </c>
      <c r="P2739">
        <v>2.9</v>
      </c>
      <c r="Q2739">
        <v>1200</v>
      </c>
      <c r="R2739">
        <v>87</v>
      </c>
      <c r="S2739" t="s">
        <v>78</v>
      </c>
      <c r="T2739" t="s">
        <v>30</v>
      </c>
      <c r="U2739" t="s">
        <v>4448</v>
      </c>
      <c r="V2739" t="s">
        <v>36</v>
      </c>
      <c r="W2739" t="s">
        <v>82</v>
      </c>
      <c r="X2739">
        <v>4</v>
      </c>
    </row>
    <row r="2740" spans="2:24">
      <c r="B2740" t="s">
        <v>2898</v>
      </c>
      <c r="C2740" t="s">
        <v>160</v>
      </c>
      <c r="D2740" t="s">
        <v>55</v>
      </c>
      <c r="E2740" t="s">
        <v>3549</v>
      </c>
      <c r="F2740" t="s">
        <v>153</v>
      </c>
      <c r="G2740" t="s">
        <v>47</v>
      </c>
      <c r="H2740">
        <v>39</v>
      </c>
      <c r="I2740" t="s">
        <v>3550</v>
      </c>
      <c r="J2740" t="s">
        <v>28</v>
      </c>
      <c r="K2740" t="s">
        <v>42</v>
      </c>
      <c r="L2740" t="s">
        <v>39</v>
      </c>
      <c r="M2740" t="s">
        <v>107</v>
      </c>
      <c r="N2740" t="s">
        <v>81</v>
      </c>
      <c r="O2740" t="s">
        <v>35</v>
      </c>
      <c r="P2740">
        <v>2.9</v>
      </c>
      <c r="Q2740">
        <v>1200</v>
      </c>
      <c r="R2740">
        <v>87</v>
      </c>
      <c r="S2740" t="s">
        <v>78</v>
      </c>
      <c r="T2740" t="s">
        <v>30</v>
      </c>
      <c r="U2740" t="s">
        <v>4449</v>
      </c>
      <c r="V2740" t="s">
        <v>36</v>
      </c>
      <c r="W2740" t="s">
        <v>82</v>
      </c>
      <c r="X2740">
        <v>4</v>
      </c>
    </row>
    <row r="2741" spans="2:24">
      <c r="B2741" t="s">
        <v>2899</v>
      </c>
      <c r="C2741" t="s">
        <v>160</v>
      </c>
      <c r="D2741" t="s">
        <v>55</v>
      </c>
      <c r="E2741" t="s">
        <v>3549</v>
      </c>
      <c r="F2741" t="s">
        <v>153</v>
      </c>
      <c r="G2741" t="s">
        <v>47</v>
      </c>
      <c r="H2741">
        <v>39</v>
      </c>
      <c r="I2741" t="s">
        <v>3550</v>
      </c>
      <c r="J2741" t="s">
        <v>79</v>
      </c>
      <c r="K2741" t="s">
        <v>42</v>
      </c>
      <c r="L2741" t="s">
        <v>39</v>
      </c>
      <c r="M2741" t="s">
        <v>107</v>
      </c>
      <c r="N2741" t="s">
        <v>81</v>
      </c>
      <c r="O2741" t="s">
        <v>35</v>
      </c>
      <c r="P2741">
        <v>2.9</v>
      </c>
      <c r="Q2741">
        <v>1200</v>
      </c>
      <c r="R2741">
        <v>87</v>
      </c>
      <c r="S2741" t="s">
        <v>78</v>
      </c>
      <c r="T2741" t="s">
        <v>30</v>
      </c>
      <c r="U2741" t="s">
        <v>4450</v>
      </c>
      <c r="V2741" t="s">
        <v>36</v>
      </c>
      <c r="W2741" t="s">
        <v>82</v>
      </c>
      <c r="X2741">
        <v>4</v>
      </c>
    </row>
    <row r="2742" spans="2:24">
      <c r="B2742" t="s">
        <v>2900</v>
      </c>
      <c r="C2742" t="s">
        <v>160</v>
      </c>
      <c r="D2742" t="s">
        <v>55</v>
      </c>
      <c r="E2742" t="s">
        <v>3549</v>
      </c>
      <c r="F2742" t="s">
        <v>153</v>
      </c>
      <c r="G2742" t="s">
        <v>47</v>
      </c>
      <c r="H2742">
        <v>39</v>
      </c>
      <c r="I2742" t="s">
        <v>3550</v>
      </c>
      <c r="J2742" t="s">
        <v>30</v>
      </c>
      <c r="K2742" t="s">
        <v>42</v>
      </c>
      <c r="L2742" t="s">
        <v>39</v>
      </c>
      <c r="M2742" t="s">
        <v>107</v>
      </c>
      <c r="N2742" t="s">
        <v>81</v>
      </c>
      <c r="O2742" t="s">
        <v>35</v>
      </c>
      <c r="P2742">
        <v>2.9</v>
      </c>
      <c r="Q2742">
        <v>1200</v>
      </c>
      <c r="R2742">
        <v>87</v>
      </c>
      <c r="S2742" t="s">
        <v>78</v>
      </c>
      <c r="T2742" t="s">
        <v>30</v>
      </c>
      <c r="U2742" t="s">
        <v>4451</v>
      </c>
      <c r="V2742" t="s">
        <v>36</v>
      </c>
      <c r="W2742" t="s">
        <v>82</v>
      </c>
      <c r="X2742">
        <v>4</v>
      </c>
    </row>
    <row r="2743" spans="2:24">
      <c r="B2743" t="s">
        <v>2901</v>
      </c>
      <c r="C2743" t="s">
        <v>160</v>
      </c>
      <c r="D2743" t="s">
        <v>41</v>
      </c>
      <c r="E2743" t="s">
        <v>3549</v>
      </c>
      <c r="F2743" t="s">
        <v>154</v>
      </c>
      <c r="G2743" t="s">
        <v>45</v>
      </c>
      <c r="H2743">
        <v>18</v>
      </c>
      <c r="I2743" t="s">
        <v>3550</v>
      </c>
      <c r="J2743" t="s">
        <v>63</v>
      </c>
      <c r="K2743" t="s">
        <v>43</v>
      </c>
      <c r="L2743" t="s">
        <v>39</v>
      </c>
      <c r="M2743" t="s">
        <v>107</v>
      </c>
      <c r="N2743" t="s">
        <v>33</v>
      </c>
      <c r="O2743" t="s">
        <v>3552</v>
      </c>
      <c r="P2743">
        <v>1.7</v>
      </c>
      <c r="Q2743">
        <v>600</v>
      </c>
      <c r="R2743">
        <v>78</v>
      </c>
      <c r="S2743" t="s">
        <v>78</v>
      </c>
      <c r="T2743" t="s">
        <v>30</v>
      </c>
      <c r="U2743" t="s">
        <v>4560</v>
      </c>
      <c r="V2743" t="s">
        <v>36</v>
      </c>
      <c r="W2743" t="s">
        <v>82</v>
      </c>
      <c r="X2743">
        <v>4</v>
      </c>
    </row>
    <row r="2744" spans="2:24">
      <c r="B2744" t="s">
        <v>2902</v>
      </c>
      <c r="C2744" t="s">
        <v>160</v>
      </c>
      <c r="D2744" t="s">
        <v>41</v>
      </c>
      <c r="E2744" t="s">
        <v>3549</v>
      </c>
      <c r="F2744" t="s">
        <v>154</v>
      </c>
      <c r="G2744" t="s">
        <v>45</v>
      </c>
      <c r="H2744">
        <v>18</v>
      </c>
      <c r="I2744" t="s">
        <v>3550</v>
      </c>
      <c r="J2744" t="s">
        <v>28</v>
      </c>
      <c r="K2744" t="s">
        <v>43</v>
      </c>
      <c r="L2744" t="s">
        <v>39</v>
      </c>
      <c r="M2744" t="s">
        <v>107</v>
      </c>
      <c r="N2744" t="s">
        <v>33</v>
      </c>
      <c r="O2744" t="s">
        <v>3552</v>
      </c>
      <c r="P2744">
        <v>1.7</v>
      </c>
      <c r="Q2744">
        <v>600</v>
      </c>
      <c r="R2744">
        <v>78</v>
      </c>
      <c r="S2744" t="s">
        <v>78</v>
      </c>
      <c r="T2744" t="s">
        <v>30</v>
      </c>
      <c r="U2744" t="s">
        <v>4561</v>
      </c>
      <c r="V2744" t="s">
        <v>36</v>
      </c>
      <c r="W2744" t="s">
        <v>82</v>
      </c>
      <c r="X2744">
        <v>4</v>
      </c>
    </row>
    <row r="2745" spans="2:24">
      <c r="B2745" t="s">
        <v>2903</v>
      </c>
      <c r="C2745" t="s">
        <v>160</v>
      </c>
      <c r="D2745" t="s">
        <v>41</v>
      </c>
      <c r="E2745" t="s">
        <v>3549</v>
      </c>
      <c r="F2745" t="s">
        <v>154</v>
      </c>
      <c r="G2745" t="s">
        <v>45</v>
      </c>
      <c r="H2745">
        <v>18</v>
      </c>
      <c r="I2745" t="s">
        <v>3550</v>
      </c>
      <c r="J2745" t="s">
        <v>79</v>
      </c>
      <c r="K2745" t="s">
        <v>43</v>
      </c>
      <c r="L2745" t="s">
        <v>39</v>
      </c>
      <c r="M2745" t="s">
        <v>107</v>
      </c>
      <c r="N2745" t="s">
        <v>33</v>
      </c>
      <c r="O2745" t="s">
        <v>3552</v>
      </c>
      <c r="P2745">
        <v>1.7</v>
      </c>
      <c r="Q2745">
        <v>600</v>
      </c>
      <c r="R2745">
        <v>78</v>
      </c>
      <c r="S2745" t="s">
        <v>78</v>
      </c>
      <c r="T2745" t="s">
        <v>30</v>
      </c>
      <c r="U2745" t="s">
        <v>4562</v>
      </c>
      <c r="V2745" t="s">
        <v>36</v>
      </c>
      <c r="W2745" t="s">
        <v>82</v>
      </c>
      <c r="X2745">
        <v>4</v>
      </c>
    </row>
    <row r="2746" spans="2:24">
      <c r="B2746" t="s">
        <v>2904</v>
      </c>
      <c r="C2746" t="s">
        <v>160</v>
      </c>
      <c r="D2746" t="s">
        <v>41</v>
      </c>
      <c r="E2746" t="s">
        <v>3549</v>
      </c>
      <c r="F2746" t="s">
        <v>154</v>
      </c>
      <c r="G2746" t="s">
        <v>45</v>
      </c>
      <c r="H2746">
        <v>18</v>
      </c>
      <c r="I2746" t="s">
        <v>3550</v>
      </c>
      <c r="J2746" t="s">
        <v>30</v>
      </c>
      <c r="K2746" t="s">
        <v>43</v>
      </c>
      <c r="L2746" t="s">
        <v>39</v>
      </c>
      <c r="M2746" t="s">
        <v>107</v>
      </c>
      <c r="N2746" t="s">
        <v>33</v>
      </c>
      <c r="O2746" t="s">
        <v>3552</v>
      </c>
      <c r="P2746">
        <v>1.7</v>
      </c>
      <c r="Q2746">
        <v>600</v>
      </c>
      <c r="R2746">
        <v>78</v>
      </c>
      <c r="S2746" t="s">
        <v>78</v>
      </c>
      <c r="T2746" t="s">
        <v>30</v>
      </c>
      <c r="U2746" t="s">
        <v>4563</v>
      </c>
      <c r="V2746" t="s">
        <v>36</v>
      </c>
      <c r="W2746" t="s">
        <v>82</v>
      </c>
      <c r="X2746">
        <v>4</v>
      </c>
    </row>
    <row r="2747" spans="2:24">
      <c r="B2747" t="s">
        <v>2905</v>
      </c>
      <c r="C2747" t="s">
        <v>160</v>
      </c>
      <c r="D2747" t="s">
        <v>55</v>
      </c>
      <c r="E2747" t="s">
        <v>3549</v>
      </c>
      <c r="F2747" t="s">
        <v>154</v>
      </c>
      <c r="G2747" t="s">
        <v>45</v>
      </c>
      <c r="H2747">
        <v>19</v>
      </c>
      <c r="I2747" t="s">
        <v>3550</v>
      </c>
      <c r="J2747" t="s">
        <v>63</v>
      </c>
      <c r="K2747" t="s">
        <v>42</v>
      </c>
      <c r="L2747" t="s">
        <v>39</v>
      </c>
      <c r="M2747" t="s">
        <v>107</v>
      </c>
      <c r="N2747" t="s">
        <v>33</v>
      </c>
      <c r="O2747" t="s">
        <v>20</v>
      </c>
      <c r="P2747">
        <v>0.8</v>
      </c>
      <c r="Q2747">
        <v>600</v>
      </c>
      <c r="R2747">
        <v>81</v>
      </c>
      <c r="S2747" t="s">
        <v>78</v>
      </c>
      <c r="T2747" t="s">
        <v>30</v>
      </c>
      <c r="U2747" t="s">
        <v>4564</v>
      </c>
      <c r="V2747" t="s">
        <v>36</v>
      </c>
      <c r="W2747" t="s">
        <v>82</v>
      </c>
      <c r="X2747">
        <v>4</v>
      </c>
    </row>
    <row r="2748" spans="2:24">
      <c r="B2748" t="s">
        <v>2906</v>
      </c>
      <c r="C2748" t="s">
        <v>160</v>
      </c>
      <c r="D2748" t="s">
        <v>55</v>
      </c>
      <c r="E2748" t="s">
        <v>3549</v>
      </c>
      <c r="F2748" t="s">
        <v>154</v>
      </c>
      <c r="G2748" t="s">
        <v>45</v>
      </c>
      <c r="H2748">
        <v>19</v>
      </c>
      <c r="I2748" t="s">
        <v>3550</v>
      </c>
      <c r="J2748" t="s">
        <v>28</v>
      </c>
      <c r="K2748" t="s">
        <v>42</v>
      </c>
      <c r="L2748" t="s">
        <v>39</v>
      </c>
      <c r="M2748" t="s">
        <v>107</v>
      </c>
      <c r="N2748" t="s">
        <v>33</v>
      </c>
      <c r="O2748" t="s">
        <v>20</v>
      </c>
      <c r="P2748">
        <v>0.8</v>
      </c>
      <c r="Q2748">
        <v>600</v>
      </c>
      <c r="R2748">
        <v>81</v>
      </c>
      <c r="S2748" t="s">
        <v>78</v>
      </c>
      <c r="T2748" t="s">
        <v>30</v>
      </c>
      <c r="U2748" t="s">
        <v>4565</v>
      </c>
      <c r="V2748" t="s">
        <v>36</v>
      </c>
      <c r="W2748" t="s">
        <v>82</v>
      </c>
      <c r="X2748">
        <v>4</v>
      </c>
    </row>
    <row r="2749" spans="2:24">
      <c r="B2749" t="s">
        <v>2907</v>
      </c>
      <c r="C2749" t="s">
        <v>160</v>
      </c>
      <c r="D2749" t="s">
        <v>55</v>
      </c>
      <c r="E2749" t="s">
        <v>3549</v>
      </c>
      <c r="F2749" t="s">
        <v>154</v>
      </c>
      <c r="G2749" t="s">
        <v>45</v>
      </c>
      <c r="H2749">
        <v>19</v>
      </c>
      <c r="I2749" t="s">
        <v>3550</v>
      </c>
      <c r="J2749" t="s">
        <v>79</v>
      </c>
      <c r="K2749" t="s">
        <v>42</v>
      </c>
      <c r="L2749" t="s">
        <v>39</v>
      </c>
      <c r="M2749" t="s">
        <v>107</v>
      </c>
      <c r="N2749" t="s">
        <v>33</v>
      </c>
      <c r="O2749" t="s">
        <v>20</v>
      </c>
      <c r="P2749">
        <v>0.8</v>
      </c>
      <c r="Q2749">
        <v>600</v>
      </c>
      <c r="R2749">
        <v>81</v>
      </c>
      <c r="S2749" t="s">
        <v>78</v>
      </c>
      <c r="T2749" t="s">
        <v>30</v>
      </c>
      <c r="U2749" t="s">
        <v>4566</v>
      </c>
      <c r="V2749" t="s">
        <v>36</v>
      </c>
      <c r="W2749" t="s">
        <v>82</v>
      </c>
      <c r="X2749">
        <v>4</v>
      </c>
    </row>
    <row r="2750" spans="2:24">
      <c r="B2750" t="s">
        <v>2908</v>
      </c>
      <c r="C2750" t="s">
        <v>160</v>
      </c>
      <c r="D2750" t="s">
        <v>55</v>
      </c>
      <c r="E2750" t="s">
        <v>3549</v>
      </c>
      <c r="F2750" t="s">
        <v>154</v>
      </c>
      <c r="G2750" t="s">
        <v>45</v>
      </c>
      <c r="H2750">
        <v>19</v>
      </c>
      <c r="I2750" t="s">
        <v>3550</v>
      </c>
      <c r="J2750" t="s">
        <v>30</v>
      </c>
      <c r="K2750" t="s">
        <v>42</v>
      </c>
      <c r="L2750" t="s">
        <v>39</v>
      </c>
      <c r="M2750" t="s">
        <v>107</v>
      </c>
      <c r="N2750" t="s">
        <v>33</v>
      </c>
      <c r="O2750" t="s">
        <v>20</v>
      </c>
      <c r="P2750">
        <v>0.8</v>
      </c>
      <c r="Q2750">
        <v>600</v>
      </c>
      <c r="R2750">
        <v>81</v>
      </c>
      <c r="S2750" t="s">
        <v>78</v>
      </c>
      <c r="T2750" t="s">
        <v>30</v>
      </c>
      <c r="U2750" t="s">
        <v>4567</v>
      </c>
      <c r="V2750" t="s">
        <v>36</v>
      </c>
      <c r="W2750" t="s">
        <v>82</v>
      </c>
      <c r="X2750">
        <v>4</v>
      </c>
    </row>
    <row r="2751" spans="2:24">
      <c r="B2751" t="s">
        <v>2909</v>
      </c>
      <c r="C2751" t="s">
        <v>160</v>
      </c>
      <c r="D2751" t="s">
        <v>41</v>
      </c>
      <c r="E2751" t="s">
        <v>3549</v>
      </c>
      <c r="F2751" t="s">
        <v>154</v>
      </c>
      <c r="G2751" t="s">
        <v>45</v>
      </c>
      <c r="H2751">
        <v>24</v>
      </c>
      <c r="I2751" t="s">
        <v>3550</v>
      </c>
      <c r="J2751" t="s">
        <v>63</v>
      </c>
      <c r="K2751" t="s">
        <v>43</v>
      </c>
      <c r="L2751" t="s">
        <v>39</v>
      </c>
      <c r="M2751" t="s">
        <v>107</v>
      </c>
      <c r="N2751" t="s">
        <v>33</v>
      </c>
      <c r="O2751" t="s">
        <v>3552</v>
      </c>
      <c r="P2751">
        <v>1.7</v>
      </c>
      <c r="Q2751">
        <v>800</v>
      </c>
      <c r="R2751">
        <v>78</v>
      </c>
      <c r="S2751" t="s">
        <v>78</v>
      </c>
      <c r="T2751" t="s">
        <v>30</v>
      </c>
      <c r="U2751" t="s">
        <v>4568</v>
      </c>
      <c r="V2751" t="s">
        <v>36</v>
      </c>
      <c r="W2751" t="s">
        <v>82</v>
      </c>
      <c r="X2751">
        <v>4</v>
      </c>
    </row>
    <row r="2752" spans="2:24">
      <c r="B2752" t="s">
        <v>2910</v>
      </c>
      <c r="C2752" t="s">
        <v>160</v>
      </c>
      <c r="D2752" t="s">
        <v>41</v>
      </c>
      <c r="E2752" t="s">
        <v>3549</v>
      </c>
      <c r="F2752" t="s">
        <v>154</v>
      </c>
      <c r="G2752" t="s">
        <v>45</v>
      </c>
      <c r="H2752">
        <v>24</v>
      </c>
      <c r="I2752" t="s">
        <v>3550</v>
      </c>
      <c r="J2752" t="s">
        <v>28</v>
      </c>
      <c r="K2752" t="s">
        <v>43</v>
      </c>
      <c r="L2752" t="s">
        <v>39</v>
      </c>
      <c r="M2752" t="s">
        <v>107</v>
      </c>
      <c r="N2752" t="s">
        <v>33</v>
      </c>
      <c r="O2752" t="s">
        <v>3552</v>
      </c>
      <c r="P2752">
        <v>1.7</v>
      </c>
      <c r="Q2752">
        <v>800</v>
      </c>
      <c r="R2752">
        <v>78</v>
      </c>
      <c r="S2752" t="s">
        <v>78</v>
      </c>
      <c r="T2752" t="s">
        <v>30</v>
      </c>
      <c r="U2752" t="s">
        <v>4569</v>
      </c>
      <c r="V2752" t="s">
        <v>36</v>
      </c>
      <c r="W2752" t="s">
        <v>82</v>
      </c>
      <c r="X2752">
        <v>4</v>
      </c>
    </row>
    <row r="2753" spans="2:24">
      <c r="B2753" t="s">
        <v>2911</v>
      </c>
      <c r="C2753" t="s">
        <v>160</v>
      </c>
      <c r="D2753" t="s">
        <v>41</v>
      </c>
      <c r="E2753" t="s">
        <v>3549</v>
      </c>
      <c r="F2753" t="s">
        <v>154</v>
      </c>
      <c r="G2753" t="s">
        <v>45</v>
      </c>
      <c r="H2753">
        <v>24</v>
      </c>
      <c r="I2753" t="s">
        <v>3550</v>
      </c>
      <c r="J2753" t="s">
        <v>79</v>
      </c>
      <c r="K2753" t="s">
        <v>43</v>
      </c>
      <c r="L2753" t="s">
        <v>39</v>
      </c>
      <c r="M2753" t="s">
        <v>107</v>
      </c>
      <c r="N2753" t="s">
        <v>33</v>
      </c>
      <c r="O2753" t="s">
        <v>3552</v>
      </c>
      <c r="P2753">
        <v>1.7</v>
      </c>
      <c r="Q2753">
        <v>800</v>
      </c>
      <c r="R2753">
        <v>78</v>
      </c>
      <c r="S2753" t="s">
        <v>78</v>
      </c>
      <c r="T2753" t="s">
        <v>30</v>
      </c>
      <c r="U2753" t="s">
        <v>4570</v>
      </c>
      <c r="V2753" t="s">
        <v>36</v>
      </c>
      <c r="W2753" t="s">
        <v>82</v>
      </c>
      <c r="X2753">
        <v>4</v>
      </c>
    </row>
    <row r="2754" spans="2:24">
      <c r="B2754" t="s">
        <v>2912</v>
      </c>
      <c r="C2754" t="s">
        <v>160</v>
      </c>
      <c r="D2754" t="s">
        <v>41</v>
      </c>
      <c r="E2754" t="s">
        <v>3549</v>
      </c>
      <c r="F2754" t="s">
        <v>154</v>
      </c>
      <c r="G2754" t="s">
        <v>45</v>
      </c>
      <c r="H2754">
        <v>24</v>
      </c>
      <c r="I2754" t="s">
        <v>3550</v>
      </c>
      <c r="J2754" t="s">
        <v>30</v>
      </c>
      <c r="K2754" t="s">
        <v>43</v>
      </c>
      <c r="L2754" t="s">
        <v>39</v>
      </c>
      <c r="M2754" t="s">
        <v>107</v>
      </c>
      <c r="N2754" t="s">
        <v>33</v>
      </c>
      <c r="O2754" t="s">
        <v>3552</v>
      </c>
      <c r="P2754">
        <v>1.7</v>
      </c>
      <c r="Q2754">
        <v>800</v>
      </c>
      <c r="R2754">
        <v>78</v>
      </c>
      <c r="S2754" t="s">
        <v>78</v>
      </c>
      <c r="T2754" t="s">
        <v>30</v>
      </c>
      <c r="U2754" t="s">
        <v>4571</v>
      </c>
      <c r="V2754" t="s">
        <v>36</v>
      </c>
      <c r="W2754" t="s">
        <v>82</v>
      </c>
      <c r="X2754">
        <v>4</v>
      </c>
    </row>
    <row r="2755" spans="2:24">
      <c r="B2755" t="s">
        <v>2913</v>
      </c>
      <c r="C2755" t="s">
        <v>160</v>
      </c>
      <c r="D2755" t="s">
        <v>55</v>
      </c>
      <c r="E2755" t="s">
        <v>3549</v>
      </c>
      <c r="F2755" t="s">
        <v>154</v>
      </c>
      <c r="G2755" t="s">
        <v>45</v>
      </c>
      <c r="H2755">
        <v>25</v>
      </c>
      <c r="I2755" t="s">
        <v>3550</v>
      </c>
      <c r="J2755" t="s">
        <v>63</v>
      </c>
      <c r="K2755" t="s">
        <v>42</v>
      </c>
      <c r="L2755" t="s">
        <v>39</v>
      </c>
      <c r="M2755" t="s">
        <v>107</v>
      </c>
      <c r="N2755" t="s">
        <v>33</v>
      </c>
      <c r="O2755" t="s">
        <v>20</v>
      </c>
      <c r="P2755">
        <v>1.7</v>
      </c>
      <c r="Q2755">
        <v>800</v>
      </c>
      <c r="R2755">
        <v>81</v>
      </c>
      <c r="S2755" t="s">
        <v>78</v>
      </c>
      <c r="T2755" t="s">
        <v>30</v>
      </c>
      <c r="U2755" t="s">
        <v>4572</v>
      </c>
      <c r="V2755" t="s">
        <v>36</v>
      </c>
      <c r="W2755" t="s">
        <v>82</v>
      </c>
      <c r="X2755">
        <v>4</v>
      </c>
    </row>
    <row r="2756" spans="2:24">
      <c r="B2756" t="s">
        <v>2914</v>
      </c>
      <c r="C2756" t="s">
        <v>160</v>
      </c>
      <c r="D2756" t="s">
        <v>55</v>
      </c>
      <c r="E2756" t="s">
        <v>3549</v>
      </c>
      <c r="F2756" t="s">
        <v>154</v>
      </c>
      <c r="G2756" t="s">
        <v>45</v>
      </c>
      <c r="H2756">
        <v>25</v>
      </c>
      <c r="I2756" t="s">
        <v>3550</v>
      </c>
      <c r="J2756" t="s">
        <v>28</v>
      </c>
      <c r="K2756" t="s">
        <v>42</v>
      </c>
      <c r="L2756" t="s">
        <v>39</v>
      </c>
      <c r="M2756" t="s">
        <v>107</v>
      </c>
      <c r="N2756" t="s">
        <v>33</v>
      </c>
      <c r="O2756" t="s">
        <v>20</v>
      </c>
      <c r="P2756">
        <v>1.7</v>
      </c>
      <c r="Q2756">
        <v>800</v>
      </c>
      <c r="R2756">
        <v>81</v>
      </c>
      <c r="S2756" t="s">
        <v>78</v>
      </c>
      <c r="T2756" t="s">
        <v>30</v>
      </c>
      <c r="U2756" t="s">
        <v>4573</v>
      </c>
      <c r="V2756" t="s">
        <v>36</v>
      </c>
      <c r="W2756" t="s">
        <v>82</v>
      </c>
      <c r="X2756">
        <v>4</v>
      </c>
    </row>
    <row r="2757" spans="2:24">
      <c r="B2757" t="s">
        <v>2915</v>
      </c>
      <c r="C2757" t="s">
        <v>160</v>
      </c>
      <c r="D2757" t="s">
        <v>55</v>
      </c>
      <c r="E2757" t="s">
        <v>3549</v>
      </c>
      <c r="F2757" t="s">
        <v>154</v>
      </c>
      <c r="G2757" t="s">
        <v>45</v>
      </c>
      <c r="H2757">
        <v>25</v>
      </c>
      <c r="I2757" t="s">
        <v>3550</v>
      </c>
      <c r="J2757" t="s">
        <v>79</v>
      </c>
      <c r="K2757" t="s">
        <v>42</v>
      </c>
      <c r="L2757" t="s">
        <v>39</v>
      </c>
      <c r="M2757" t="s">
        <v>107</v>
      </c>
      <c r="N2757" t="s">
        <v>33</v>
      </c>
      <c r="O2757" t="s">
        <v>20</v>
      </c>
      <c r="P2757">
        <v>1.7</v>
      </c>
      <c r="Q2757">
        <v>800</v>
      </c>
      <c r="R2757">
        <v>81</v>
      </c>
      <c r="S2757" t="s">
        <v>78</v>
      </c>
      <c r="T2757" t="s">
        <v>30</v>
      </c>
      <c r="U2757" t="s">
        <v>4574</v>
      </c>
      <c r="V2757" t="s">
        <v>36</v>
      </c>
      <c r="W2757" t="s">
        <v>82</v>
      </c>
      <c r="X2757">
        <v>4</v>
      </c>
    </row>
    <row r="2758" spans="2:24">
      <c r="B2758" t="s">
        <v>2916</v>
      </c>
      <c r="C2758" t="s">
        <v>160</v>
      </c>
      <c r="D2758" t="s">
        <v>55</v>
      </c>
      <c r="E2758" t="s">
        <v>3549</v>
      </c>
      <c r="F2758" t="s">
        <v>154</v>
      </c>
      <c r="G2758" t="s">
        <v>45</v>
      </c>
      <c r="H2758">
        <v>25</v>
      </c>
      <c r="I2758" t="s">
        <v>3550</v>
      </c>
      <c r="J2758" t="s">
        <v>30</v>
      </c>
      <c r="K2758" t="s">
        <v>42</v>
      </c>
      <c r="L2758" t="s">
        <v>39</v>
      </c>
      <c r="M2758" t="s">
        <v>107</v>
      </c>
      <c r="N2758" t="s">
        <v>33</v>
      </c>
      <c r="O2758" t="s">
        <v>20</v>
      </c>
      <c r="P2758">
        <v>1.7</v>
      </c>
      <c r="Q2758">
        <v>800</v>
      </c>
      <c r="R2758">
        <v>81</v>
      </c>
      <c r="S2758" t="s">
        <v>78</v>
      </c>
      <c r="T2758" t="s">
        <v>30</v>
      </c>
      <c r="U2758" t="s">
        <v>4575</v>
      </c>
      <c r="V2758" t="s">
        <v>36</v>
      </c>
      <c r="W2758" t="s">
        <v>82</v>
      </c>
      <c r="X2758">
        <v>4</v>
      </c>
    </row>
    <row r="2759" spans="2:24">
      <c r="B2759" t="s">
        <v>2917</v>
      </c>
      <c r="C2759" t="s">
        <v>160</v>
      </c>
      <c r="D2759" t="s">
        <v>41</v>
      </c>
      <c r="E2759" t="s">
        <v>3549</v>
      </c>
      <c r="F2759" t="s">
        <v>154</v>
      </c>
      <c r="G2759" t="s">
        <v>45</v>
      </c>
      <c r="H2759">
        <v>30</v>
      </c>
      <c r="I2759" t="s">
        <v>3550</v>
      </c>
      <c r="J2759" t="s">
        <v>63</v>
      </c>
      <c r="K2759" t="s">
        <v>43</v>
      </c>
      <c r="L2759" t="s">
        <v>39</v>
      </c>
      <c r="M2759" t="s">
        <v>107</v>
      </c>
      <c r="N2759" t="s">
        <v>33</v>
      </c>
      <c r="O2759" t="s">
        <v>20</v>
      </c>
      <c r="P2759">
        <v>2</v>
      </c>
      <c r="Q2759">
        <v>1000</v>
      </c>
      <c r="R2759">
        <v>81</v>
      </c>
      <c r="S2759" t="s">
        <v>78</v>
      </c>
      <c r="T2759" t="s">
        <v>30</v>
      </c>
      <c r="U2759" t="s">
        <v>4576</v>
      </c>
      <c r="V2759" t="s">
        <v>36</v>
      </c>
      <c r="W2759" t="s">
        <v>82</v>
      </c>
      <c r="X2759">
        <v>4</v>
      </c>
    </row>
    <row r="2760" spans="2:24">
      <c r="B2760" t="s">
        <v>2918</v>
      </c>
      <c r="C2760" t="s">
        <v>160</v>
      </c>
      <c r="D2760" t="s">
        <v>41</v>
      </c>
      <c r="E2760" t="s">
        <v>3549</v>
      </c>
      <c r="F2760" t="s">
        <v>154</v>
      </c>
      <c r="G2760" t="s">
        <v>45</v>
      </c>
      <c r="H2760">
        <v>30</v>
      </c>
      <c r="I2760" t="s">
        <v>3550</v>
      </c>
      <c r="J2760" t="s">
        <v>28</v>
      </c>
      <c r="K2760" t="s">
        <v>43</v>
      </c>
      <c r="L2760" t="s">
        <v>39</v>
      </c>
      <c r="M2760" t="s">
        <v>107</v>
      </c>
      <c r="N2760" t="s">
        <v>33</v>
      </c>
      <c r="O2760" t="s">
        <v>20</v>
      </c>
      <c r="P2760">
        <v>2</v>
      </c>
      <c r="Q2760">
        <v>1000</v>
      </c>
      <c r="R2760">
        <v>81</v>
      </c>
      <c r="S2760" t="s">
        <v>78</v>
      </c>
      <c r="T2760" t="s">
        <v>30</v>
      </c>
      <c r="U2760" t="s">
        <v>4577</v>
      </c>
      <c r="V2760" t="s">
        <v>36</v>
      </c>
      <c r="W2760" t="s">
        <v>82</v>
      </c>
      <c r="X2760">
        <v>4</v>
      </c>
    </row>
    <row r="2761" spans="2:24">
      <c r="B2761" t="s">
        <v>2919</v>
      </c>
      <c r="C2761" t="s">
        <v>160</v>
      </c>
      <c r="D2761" t="s">
        <v>41</v>
      </c>
      <c r="E2761" t="s">
        <v>3549</v>
      </c>
      <c r="F2761" t="s">
        <v>154</v>
      </c>
      <c r="G2761" t="s">
        <v>45</v>
      </c>
      <c r="H2761">
        <v>30</v>
      </c>
      <c r="I2761" t="s">
        <v>3550</v>
      </c>
      <c r="J2761" t="s">
        <v>79</v>
      </c>
      <c r="K2761" t="s">
        <v>43</v>
      </c>
      <c r="L2761" t="s">
        <v>39</v>
      </c>
      <c r="M2761" t="s">
        <v>107</v>
      </c>
      <c r="N2761" t="s">
        <v>33</v>
      </c>
      <c r="O2761" t="s">
        <v>20</v>
      </c>
      <c r="P2761">
        <v>2</v>
      </c>
      <c r="Q2761">
        <v>1000</v>
      </c>
      <c r="R2761">
        <v>81</v>
      </c>
      <c r="S2761" t="s">
        <v>78</v>
      </c>
      <c r="T2761" t="s">
        <v>30</v>
      </c>
      <c r="U2761" t="s">
        <v>4578</v>
      </c>
      <c r="V2761" t="s">
        <v>36</v>
      </c>
      <c r="W2761" t="s">
        <v>82</v>
      </c>
      <c r="X2761">
        <v>4</v>
      </c>
    </row>
    <row r="2762" spans="2:24">
      <c r="B2762" t="s">
        <v>2920</v>
      </c>
      <c r="C2762" t="s">
        <v>160</v>
      </c>
      <c r="D2762" t="s">
        <v>41</v>
      </c>
      <c r="E2762" t="s">
        <v>3549</v>
      </c>
      <c r="F2762" t="s">
        <v>154</v>
      </c>
      <c r="G2762" t="s">
        <v>45</v>
      </c>
      <c r="H2762">
        <v>30</v>
      </c>
      <c r="I2762" t="s">
        <v>3550</v>
      </c>
      <c r="J2762" t="s">
        <v>30</v>
      </c>
      <c r="K2762" t="s">
        <v>43</v>
      </c>
      <c r="L2762" t="s">
        <v>39</v>
      </c>
      <c r="M2762" t="s">
        <v>107</v>
      </c>
      <c r="N2762" t="s">
        <v>33</v>
      </c>
      <c r="O2762" t="s">
        <v>20</v>
      </c>
      <c r="P2762">
        <v>2</v>
      </c>
      <c r="Q2762">
        <v>1000</v>
      </c>
      <c r="R2762">
        <v>81</v>
      </c>
      <c r="S2762" t="s">
        <v>78</v>
      </c>
      <c r="T2762" t="s">
        <v>30</v>
      </c>
      <c r="U2762" t="s">
        <v>4579</v>
      </c>
      <c r="V2762" t="s">
        <v>36</v>
      </c>
      <c r="W2762" t="s">
        <v>82</v>
      </c>
      <c r="X2762">
        <v>4</v>
      </c>
    </row>
    <row r="2763" spans="2:24">
      <c r="B2763" t="s">
        <v>2921</v>
      </c>
      <c r="C2763" t="s">
        <v>160</v>
      </c>
      <c r="D2763" t="s">
        <v>55</v>
      </c>
      <c r="E2763" t="s">
        <v>3549</v>
      </c>
      <c r="F2763" t="s">
        <v>154</v>
      </c>
      <c r="G2763" t="s">
        <v>45</v>
      </c>
      <c r="H2763">
        <v>31</v>
      </c>
      <c r="I2763" t="s">
        <v>3550</v>
      </c>
      <c r="J2763" t="s">
        <v>63</v>
      </c>
      <c r="K2763" t="s">
        <v>42</v>
      </c>
      <c r="L2763" t="s">
        <v>39</v>
      </c>
      <c r="M2763" t="s">
        <v>107</v>
      </c>
      <c r="N2763" t="s">
        <v>33</v>
      </c>
      <c r="O2763" t="s">
        <v>20</v>
      </c>
      <c r="P2763">
        <v>2.2000000000000002</v>
      </c>
      <c r="Q2763">
        <v>1000</v>
      </c>
      <c r="R2763">
        <v>84</v>
      </c>
      <c r="S2763" t="s">
        <v>78</v>
      </c>
      <c r="T2763" t="s">
        <v>30</v>
      </c>
      <c r="U2763" t="s">
        <v>4580</v>
      </c>
      <c r="V2763" t="s">
        <v>36</v>
      </c>
      <c r="W2763" t="s">
        <v>82</v>
      </c>
      <c r="X2763">
        <v>4</v>
      </c>
    </row>
    <row r="2764" spans="2:24">
      <c r="B2764" t="s">
        <v>2922</v>
      </c>
      <c r="C2764" t="s">
        <v>160</v>
      </c>
      <c r="D2764" t="s">
        <v>55</v>
      </c>
      <c r="E2764" t="s">
        <v>3549</v>
      </c>
      <c r="F2764" t="s">
        <v>154</v>
      </c>
      <c r="G2764" t="s">
        <v>45</v>
      </c>
      <c r="H2764">
        <v>31</v>
      </c>
      <c r="I2764" t="s">
        <v>3550</v>
      </c>
      <c r="J2764" t="s">
        <v>28</v>
      </c>
      <c r="K2764" t="s">
        <v>42</v>
      </c>
      <c r="L2764" t="s">
        <v>39</v>
      </c>
      <c r="M2764" t="s">
        <v>107</v>
      </c>
      <c r="N2764" t="s">
        <v>33</v>
      </c>
      <c r="O2764" t="s">
        <v>20</v>
      </c>
      <c r="P2764">
        <v>2.2000000000000002</v>
      </c>
      <c r="Q2764">
        <v>1000</v>
      </c>
      <c r="R2764">
        <v>84</v>
      </c>
      <c r="S2764" t="s">
        <v>78</v>
      </c>
      <c r="T2764" t="s">
        <v>30</v>
      </c>
      <c r="U2764" t="s">
        <v>4581</v>
      </c>
      <c r="V2764" t="s">
        <v>36</v>
      </c>
      <c r="W2764" t="s">
        <v>82</v>
      </c>
      <c r="X2764">
        <v>4</v>
      </c>
    </row>
    <row r="2765" spans="2:24">
      <c r="B2765" t="s">
        <v>2923</v>
      </c>
      <c r="C2765" t="s">
        <v>160</v>
      </c>
      <c r="D2765" t="s">
        <v>55</v>
      </c>
      <c r="E2765" t="s">
        <v>3549</v>
      </c>
      <c r="F2765" t="s">
        <v>154</v>
      </c>
      <c r="G2765" t="s">
        <v>45</v>
      </c>
      <c r="H2765">
        <v>31</v>
      </c>
      <c r="I2765" t="s">
        <v>3550</v>
      </c>
      <c r="J2765" t="s">
        <v>79</v>
      </c>
      <c r="K2765" t="s">
        <v>42</v>
      </c>
      <c r="L2765" t="s">
        <v>39</v>
      </c>
      <c r="M2765" t="s">
        <v>107</v>
      </c>
      <c r="N2765" t="s">
        <v>33</v>
      </c>
      <c r="O2765" t="s">
        <v>20</v>
      </c>
      <c r="P2765">
        <v>2.2000000000000002</v>
      </c>
      <c r="Q2765">
        <v>1000</v>
      </c>
      <c r="R2765">
        <v>84</v>
      </c>
      <c r="S2765" t="s">
        <v>78</v>
      </c>
      <c r="T2765" t="s">
        <v>30</v>
      </c>
      <c r="U2765" t="s">
        <v>4582</v>
      </c>
      <c r="V2765" t="s">
        <v>36</v>
      </c>
      <c r="W2765" t="s">
        <v>82</v>
      </c>
      <c r="X2765">
        <v>4</v>
      </c>
    </row>
    <row r="2766" spans="2:24">
      <c r="B2766" t="s">
        <v>2924</v>
      </c>
      <c r="C2766" t="s">
        <v>160</v>
      </c>
      <c r="D2766" t="s">
        <v>55</v>
      </c>
      <c r="E2766" t="s">
        <v>3549</v>
      </c>
      <c r="F2766" t="s">
        <v>154</v>
      </c>
      <c r="G2766" t="s">
        <v>45</v>
      </c>
      <c r="H2766">
        <v>31</v>
      </c>
      <c r="I2766" t="s">
        <v>3550</v>
      </c>
      <c r="J2766" t="s">
        <v>30</v>
      </c>
      <c r="K2766" t="s">
        <v>42</v>
      </c>
      <c r="L2766" t="s">
        <v>39</v>
      </c>
      <c r="M2766" t="s">
        <v>107</v>
      </c>
      <c r="N2766" t="s">
        <v>33</v>
      </c>
      <c r="O2766" t="s">
        <v>20</v>
      </c>
      <c r="P2766">
        <v>2.2000000000000002</v>
      </c>
      <c r="Q2766">
        <v>1000</v>
      </c>
      <c r="R2766">
        <v>84</v>
      </c>
      <c r="S2766" t="s">
        <v>78</v>
      </c>
      <c r="T2766" t="s">
        <v>30</v>
      </c>
      <c r="U2766" t="s">
        <v>4583</v>
      </c>
      <c r="V2766" t="s">
        <v>36</v>
      </c>
      <c r="W2766" t="s">
        <v>82</v>
      </c>
      <c r="X2766">
        <v>4</v>
      </c>
    </row>
    <row r="2767" spans="2:24">
      <c r="B2767" t="s">
        <v>2925</v>
      </c>
      <c r="C2767" t="s">
        <v>160</v>
      </c>
      <c r="D2767" t="s">
        <v>41</v>
      </c>
      <c r="E2767" t="s">
        <v>3549</v>
      </c>
      <c r="F2767" t="s">
        <v>154</v>
      </c>
      <c r="G2767" t="s">
        <v>45</v>
      </c>
      <c r="H2767">
        <v>36</v>
      </c>
      <c r="I2767" t="s">
        <v>3550</v>
      </c>
      <c r="J2767" t="s">
        <v>63</v>
      </c>
      <c r="K2767" t="s">
        <v>43</v>
      </c>
      <c r="L2767" t="s">
        <v>39</v>
      </c>
      <c r="M2767" t="s">
        <v>107</v>
      </c>
      <c r="N2767" t="s">
        <v>33</v>
      </c>
      <c r="O2767" t="s">
        <v>20</v>
      </c>
      <c r="P2767">
        <v>2</v>
      </c>
      <c r="Q2767">
        <v>1200</v>
      </c>
      <c r="R2767">
        <v>81</v>
      </c>
      <c r="S2767" t="s">
        <v>78</v>
      </c>
      <c r="T2767" t="s">
        <v>30</v>
      </c>
      <c r="U2767" t="s">
        <v>4584</v>
      </c>
      <c r="V2767" t="s">
        <v>36</v>
      </c>
      <c r="W2767" t="s">
        <v>82</v>
      </c>
      <c r="X2767">
        <v>4</v>
      </c>
    </row>
    <row r="2768" spans="2:24">
      <c r="B2768" t="s">
        <v>2926</v>
      </c>
      <c r="C2768" t="s">
        <v>160</v>
      </c>
      <c r="D2768" t="s">
        <v>41</v>
      </c>
      <c r="E2768" t="s">
        <v>3549</v>
      </c>
      <c r="F2768" t="s">
        <v>154</v>
      </c>
      <c r="G2768" t="s">
        <v>45</v>
      </c>
      <c r="H2768">
        <v>36</v>
      </c>
      <c r="I2768" t="s">
        <v>3550</v>
      </c>
      <c r="J2768" t="s">
        <v>28</v>
      </c>
      <c r="K2768" t="s">
        <v>43</v>
      </c>
      <c r="L2768" t="s">
        <v>39</v>
      </c>
      <c r="M2768" t="s">
        <v>107</v>
      </c>
      <c r="N2768" t="s">
        <v>33</v>
      </c>
      <c r="O2768" t="s">
        <v>20</v>
      </c>
      <c r="P2768">
        <v>2</v>
      </c>
      <c r="Q2768">
        <v>1200</v>
      </c>
      <c r="R2768">
        <v>81</v>
      </c>
      <c r="S2768" t="s">
        <v>78</v>
      </c>
      <c r="T2768" t="s">
        <v>30</v>
      </c>
      <c r="U2768" t="s">
        <v>4585</v>
      </c>
      <c r="V2768" t="s">
        <v>36</v>
      </c>
      <c r="W2768" t="s">
        <v>82</v>
      </c>
      <c r="X2768">
        <v>4</v>
      </c>
    </row>
    <row r="2769" spans="2:24">
      <c r="B2769" t="s">
        <v>2927</v>
      </c>
      <c r="C2769" t="s">
        <v>160</v>
      </c>
      <c r="D2769" t="s">
        <v>41</v>
      </c>
      <c r="E2769" t="s">
        <v>3549</v>
      </c>
      <c r="F2769" t="s">
        <v>154</v>
      </c>
      <c r="G2769" t="s">
        <v>45</v>
      </c>
      <c r="H2769">
        <v>36</v>
      </c>
      <c r="I2769" t="s">
        <v>3550</v>
      </c>
      <c r="J2769" t="s">
        <v>79</v>
      </c>
      <c r="K2769" t="s">
        <v>43</v>
      </c>
      <c r="L2769" t="s">
        <v>39</v>
      </c>
      <c r="M2769" t="s">
        <v>107</v>
      </c>
      <c r="N2769" t="s">
        <v>33</v>
      </c>
      <c r="O2769" t="s">
        <v>20</v>
      </c>
      <c r="P2769">
        <v>2</v>
      </c>
      <c r="Q2769">
        <v>1200</v>
      </c>
      <c r="R2769">
        <v>81</v>
      </c>
      <c r="S2769" t="s">
        <v>78</v>
      </c>
      <c r="T2769" t="s">
        <v>30</v>
      </c>
      <c r="U2769" t="s">
        <v>4586</v>
      </c>
      <c r="V2769" t="s">
        <v>36</v>
      </c>
      <c r="W2769" t="s">
        <v>82</v>
      </c>
      <c r="X2769">
        <v>4</v>
      </c>
    </row>
    <row r="2770" spans="2:24">
      <c r="B2770" t="s">
        <v>2928</v>
      </c>
      <c r="C2770" t="s">
        <v>160</v>
      </c>
      <c r="D2770" t="s">
        <v>41</v>
      </c>
      <c r="E2770" t="s">
        <v>3549</v>
      </c>
      <c r="F2770" t="s">
        <v>154</v>
      </c>
      <c r="G2770" t="s">
        <v>45</v>
      </c>
      <c r="H2770">
        <v>36</v>
      </c>
      <c r="I2770" t="s">
        <v>3550</v>
      </c>
      <c r="J2770" t="s">
        <v>30</v>
      </c>
      <c r="K2770" t="s">
        <v>43</v>
      </c>
      <c r="L2770" t="s">
        <v>39</v>
      </c>
      <c r="M2770" t="s">
        <v>107</v>
      </c>
      <c r="N2770" t="s">
        <v>33</v>
      </c>
      <c r="O2770" t="s">
        <v>20</v>
      </c>
      <c r="P2770">
        <v>2</v>
      </c>
      <c r="Q2770">
        <v>1200</v>
      </c>
      <c r="R2770">
        <v>81</v>
      </c>
      <c r="S2770" t="s">
        <v>78</v>
      </c>
      <c r="T2770" t="s">
        <v>30</v>
      </c>
      <c r="U2770" t="s">
        <v>4587</v>
      </c>
      <c r="V2770" t="s">
        <v>36</v>
      </c>
      <c r="W2770" t="s">
        <v>82</v>
      </c>
      <c r="X2770">
        <v>4</v>
      </c>
    </row>
    <row r="2771" spans="2:24">
      <c r="B2771" t="s">
        <v>2929</v>
      </c>
      <c r="C2771" t="s">
        <v>160</v>
      </c>
      <c r="D2771" t="s">
        <v>55</v>
      </c>
      <c r="E2771" t="s">
        <v>3549</v>
      </c>
      <c r="F2771" t="s">
        <v>154</v>
      </c>
      <c r="G2771" t="s">
        <v>45</v>
      </c>
      <c r="H2771">
        <v>37</v>
      </c>
      <c r="I2771" t="s">
        <v>3550</v>
      </c>
      <c r="J2771" t="s">
        <v>63</v>
      </c>
      <c r="K2771" t="s">
        <v>42</v>
      </c>
      <c r="L2771" t="s">
        <v>39</v>
      </c>
      <c r="M2771" t="s">
        <v>107</v>
      </c>
      <c r="N2771" t="s">
        <v>33</v>
      </c>
      <c r="O2771" t="s">
        <v>35</v>
      </c>
      <c r="P2771">
        <v>2.9</v>
      </c>
      <c r="Q2771">
        <v>1200</v>
      </c>
      <c r="R2771">
        <v>84</v>
      </c>
      <c r="S2771" t="s">
        <v>78</v>
      </c>
      <c r="T2771" t="s">
        <v>30</v>
      </c>
      <c r="U2771" t="s">
        <v>4588</v>
      </c>
      <c r="V2771" t="s">
        <v>36</v>
      </c>
      <c r="W2771" t="s">
        <v>82</v>
      </c>
      <c r="X2771">
        <v>4</v>
      </c>
    </row>
    <row r="2772" spans="2:24">
      <c r="B2772" t="s">
        <v>2930</v>
      </c>
      <c r="C2772" t="s">
        <v>160</v>
      </c>
      <c r="D2772" t="s">
        <v>55</v>
      </c>
      <c r="E2772" t="s">
        <v>3549</v>
      </c>
      <c r="F2772" t="s">
        <v>154</v>
      </c>
      <c r="G2772" t="s">
        <v>45</v>
      </c>
      <c r="H2772">
        <v>37</v>
      </c>
      <c r="I2772" t="s">
        <v>3550</v>
      </c>
      <c r="J2772" t="s">
        <v>28</v>
      </c>
      <c r="K2772" t="s">
        <v>42</v>
      </c>
      <c r="L2772" t="s">
        <v>39</v>
      </c>
      <c r="M2772" t="s">
        <v>107</v>
      </c>
      <c r="N2772" t="s">
        <v>33</v>
      </c>
      <c r="O2772" t="s">
        <v>35</v>
      </c>
      <c r="P2772">
        <v>2.9</v>
      </c>
      <c r="Q2772">
        <v>1200</v>
      </c>
      <c r="R2772">
        <v>84</v>
      </c>
      <c r="S2772" t="s">
        <v>78</v>
      </c>
      <c r="T2772" t="s">
        <v>30</v>
      </c>
      <c r="U2772" t="s">
        <v>4589</v>
      </c>
      <c r="V2772" t="s">
        <v>36</v>
      </c>
      <c r="W2772" t="s">
        <v>82</v>
      </c>
      <c r="X2772">
        <v>4</v>
      </c>
    </row>
    <row r="2773" spans="2:24">
      <c r="B2773" t="s">
        <v>2931</v>
      </c>
      <c r="C2773" t="s">
        <v>160</v>
      </c>
      <c r="D2773" t="s">
        <v>55</v>
      </c>
      <c r="E2773" t="s">
        <v>3549</v>
      </c>
      <c r="F2773" t="s">
        <v>154</v>
      </c>
      <c r="G2773" t="s">
        <v>45</v>
      </c>
      <c r="H2773">
        <v>37</v>
      </c>
      <c r="I2773" t="s">
        <v>3550</v>
      </c>
      <c r="J2773" t="s">
        <v>79</v>
      </c>
      <c r="K2773" t="s">
        <v>42</v>
      </c>
      <c r="L2773" t="s">
        <v>39</v>
      </c>
      <c r="M2773" t="s">
        <v>107</v>
      </c>
      <c r="N2773" t="s">
        <v>33</v>
      </c>
      <c r="O2773" t="s">
        <v>35</v>
      </c>
      <c r="P2773">
        <v>2.9</v>
      </c>
      <c r="Q2773">
        <v>1200</v>
      </c>
      <c r="R2773">
        <v>84</v>
      </c>
      <c r="S2773" t="s">
        <v>78</v>
      </c>
      <c r="T2773" t="s">
        <v>30</v>
      </c>
      <c r="U2773" t="s">
        <v>4590</v>
      </c>
      <c r="V2773" t="s">
        <v>36</v>
      </c>
      <c r="W2773" t="s">
        <v>82</v>
      </c>
      <c r="X2773">
        <v>4</v>
      </c>
    </row>
    <row r="2774" spans="2:24">
      <c r="B2774" t="s">
        <v>2932</v>
      </c>
      <c r="C2774" t="s">
        <v>160</v>
      </c>
      <c r="D2774" t="s">
        <v>55</v>
      </c>
      <c r="E2774" t="s">
        <v>3549</v>
      </c>
      <c r="F2774" t="s">
        <v>154</v>
      </c>
      <c r="G2774" t="s">
        <v>45</v>
      </c>
      <c r="H2774">
        <v>37</v>
      </c>
      <c r="I2774" t="s">
        <v>3550</v>
      </c>
      <c r="J2774" t="s">
        <v>30</v>
      </c>
      <c r="K2774" t="s">
        <v>42</v>
      </c>
      <c r="L2774" t="s">
        <v>39</v>
      </c>
      <c r="M2774" t="s">
        <v>107</v>
      </c>
      <c r="N2774" t="s">
        <v>33</v>
      </c>
      <c r="O2774" t="s">
        <v>35</v>
      </c>
      <c r="P2774">
        <v>2.9</v>
      </c>
      <c r="Q2774">
        <v>1200</v>
      </c>
      <c r="R2774">
        <v>84</v>
      </c>
      <c r="S2774" t="s">
        <v>78</v>
      </c>
      <c r="T2774" t="s">
        <v>30</v>
      </c>
      <c r="U2774" t="s">
        <v>4591</v>
      </c>
      <c r="V2774" t="s">
        <v>36</v>
      </c>
      <c r="W2774" t="s">
        <v>82</v>
      </c>
      <c r="X2774">
        <v>4</v>
      </c>
    </row>
    <row r="2775" spans="2:24">
      <c r="B2775" t="s">
        <v>2933</v>
      </c>
      <c r="C2775" t="s">
        <v>160</v>
      </c>
      <c r="D2775" t="s">
        <v>55</v>
      </c>
      <c r="E2775" t="s">
        <v>3549</v>
      </c>
      <c r="F2775" t="s">
        <v>154</v>
      </c>
      <c r="G2775" t="s">
        <v>45</v>
      </c>
      <c r="H2775">
        <v>39</v>
      </c>
      <c r="I2775" t="s">
        <v>3550</v>
      </c>
      <c r="J2775" t="s">
        <v>63</v>
      </c>
      <c r="K2775" t="s">
        <v>42</v>
      </c>
      <c r="L2775" t="s">
        <v>39</v>
      </c>
      <c r="M2775" t="s">
        <v>107</v>
      </c>
      <c r="N2775" t="s">
        <v>33</v>
      </c>
      <c r="O2775" t="s">
        <v>35</v>
      </c>
      <c r="P2775">
        <v>2.9</v>
      </c>
      <c r="Q2775">
        <v>1200</v>
      </c>
      <c r="R2775">
        <v>87</v>
      </c>
      <c r="S2775" t="s">
        <v>78</v>
      </c>
      <c r="T2775" t="s">
        <v>30</v>
      </c>
      <c r="U2775" t="s">
        <v>4592</v>
      </c>
      <c r="V2775" t="s">
        <v>36</v>
      </c>
      <c r="W2775" t="s">
        <v>82</v>
      </c>
      <c r="X2775">
        <v>4</v>
      </c>
    </row>
    <row r="2776" spans="2:24">
      <c r="B2776" t="s">
        <v>2934</v>
      </c>
      <c r="C2776" t="s">
        <v>160</v>
      </c>
      <c r="D2776" t="s">
        <v>55</v>
      </c>
      <c r="E2776" t="s">
        <v>3549</v>
      </c>
      <c r="F2776" t="s">
        <v>154</v>
      </c>
      <c r="G2776" t="s">
        <v>45</v>
      </c>
      <c r="H2776">
        <v>39</v>
      </c>
      <c r="I2776" t="s">
        <v>3550</v>
      </c>
      <c r="J2776" t="s">
        <v>28</v>
      </c>
      <c r="K2776" t="s">
        <v>42</v>
      </c>
      <c r="L2776" t="s">
        <v>39</v>
      </c>
      <c r="M2776" t="s">
        <v>107</v>
      </c>
      <c r="N2776" t="s">
        <v>33</v>
      </c>
      <c r="O2776" t="s">
        <v>35</v>
      </c>
      <c r="P2776">
        <v>2.9</v>
      </c>
      <c r="Q2776">
        <v>1200</v>
      </c>
      <c r="R2776">
        <v>87</v>
      </c>
      <c r="S2776" t="s">
        <v>78</v>
      </c>
      <c r="T2776" t="s">
        <v>30</v>
      </c>
      <c r="U2776" t="s">
        <v>4593</v>
      </c>
      <c r="V2776" t="s">
        <v>36</v>
      </c>
      <c r="W2776" t="s">
        <v>82</v>
      </c>
      <c r="X2776">
        <v>4</v>
      </c>
    </row>
    <row r="2777" spans="2:24">
      <c r="B2777" t="s">
        <v>2935</v>
      </c>
      <c r="C2777" t="s">
        <v>160</v>
      </c>
      <c r="D2777" t="s">
        <v>55</v>
      </c>
      <c r="E2777" t="s">
        <v>3549</v>
      </c>
      <c r="F2777" t="s">
        <v>154</v>
      </c>
      <c r="G2777" t="s">
        <v>45</v>
      </c>
      <c r="H2777">
        <v>39</v>
      </c>
      <c r="I2777" t="s">
        <v>3550</v>
      </c>
      <c r="J2777" t="s">
        <v>79</v>
      </c>
      <c r="K2777" t="s">
        <v>42</v>
      </c>
      <c r="L2777" t="s">
        <v>39</v>
      </c>
      <c r="M2777" t="s">
        <v>107</v>
      </c>
      <c r="N2777" t="s">
        <v>33</v>
      </c>
      <c r="O2777" t="s">
        <v>35</v>
      </c>
      <c r="P2777">
        <v>2.9</v>
      </c>
      <c r="Q2777">
        <v>1200</v>
      </c>
      <c r="R2777">
        <v>87</v>
      </c>
      <c r="S2777" t="s">
        <v>78</v>
      </c>
      <c r="T2777" t="s">
        <v>30</v>
      </c>
      <c r="U2777" t="s">
        <v>4594</v>
      </c>
      <c r="V2777" t="s">
        <v>36</v>
      </c>
      <c r="W2777" t="s">
        <v>82</v>
      </c>
      <c r="X2777">
        <v>4</v>
      </c>
    </row>
    <row r="2778" spans="2:24">
      <c r="B2778" t="s">
        <v>2936</v>
      </c>
      <c r="C2778" t="s">
        <v>160</v>
      </c>
      <c r="D2778" t="s">
        <v>55</v>
      </c>
      <c r="E2778" t="s">
        <v>3549</v>
      </c>
      <c r="F2778" t="s">
        <v>154</v>
      </c>
      <c r="G2778" t="s">
        <v>45</v>
      </c>
      <c r="H2778">
        <v>39</v>
      </c>
      <c r="I2778" t="s">
        <v>3550</v>
      </c>
      <c r="J2778" t="s">
        <v>30</v>
      </c>
      <c r="K2778" t="s">
        <v>42</v>
      </c>
      <c r="L2778" t="s">
        <v>39</v>
      </c>
      <c r="M2778" t="s">
        <v>107</v>
      </c>
      <c r="N2778" t="s">
        <v>33</v>
      </c>
      <c r="O2778" t="s">
        <v>35</v>
      </c>
      <c r="P2778">
        <v>2.9</v>
      </c>
      <c r="Q2778">
        <v>1200</v>
      </c>
      <c r="R2778">
        <v>87</v>
      </c>
      <c r="S2778" t="s">
        <v>78</v>
      </c>
      <c r="T2778" t="s">
        <v>30</v>
      </c>
      <c r="U2778" t="s">
        <v>4595</v>
      </c>
      <c r="V2778" t="s">
        <v>36</v>
      </c>
      <c r="W2778" t="s">
        <v>82</v>
      </c>
      <c r="X2778">
        <v>4</v>
      </c>
    </row>
    <row r="2779" spans="2:24">
      <c r="B2779" t="s">
        <v>2937</v>
      </c>
      <c r="C2779" t="s">
        <v>160</v>
      </c>
      <c r="D2779" t="s">
        <v>41</v>
      </c>
      <c r="E2779" t="s">
        <v>3549</v>
      </c>
      <c r="F2779" t="s">
        <v>154</v>
      </c>
      <c r="G2779" t="s">
        <v>46</v>
      </c>
      <c r="H2779">
        <v>18</v>
      </c>
      <c r="I2779" t="s">
        <v>3550</v>
      </c>
      <c r="J2779" t="s">
        <v>63</v>
      </c>
      <c r="K2779" t="s">
        <v>43</v>
      </c>
      <c r="L2779" t="s">
        <v>39</v>
      </c>
      <c r="M2779" t="s">
        <v>107</v>
      </c>
      <c r="N2779" t="s">
        <v>80</v>
      </c>
      <c r="O2779" t="s">
        <v>3552</v>
      </c>
      <c r="P2779">
        <v>1.7</v>
      </c>
      <c r="Q2779">
        <v>600</v>
      </c>
      <c r="R2779">
        <v>78</v>
      </c>
      <c r="S2779" t="s">
        <v>78</v>
      </c>
      <c r="T2779" t="s">
        <v>30</v>
      </c>
      <c r="U2779" t="s">
        <v>4596</v>
      </c>
      <c r="V2779" t="s">
        <v>36</v>
      </c>
      <c r="W2779" t="s">
        <v>82</v>
      </c>
      <c r="X2779">
        <v>4</v>
      </c>
    </row>
    <row r="2780" spans="2:24">
      <c r="B2780" t="s">
        <v>2938</v>
      </c>
      <c r="C2780" t="s">
        <v>160</v>
      </c>
      <c r="D2780" t="s">
        <v>41</v>
      </c>
      <c r="E2780" t="s">
        <v>3549</v>
      </c>
      <c r="F2780" t="s">
        <v>154</v>
      </c>
      <c r="G2780" t="s">
        <v>46</v>
      </c>
      <c r="H2780">
        <v>18</v>
      </c>
      <c r="I2780" t="s">
        <v>3550</v>
      </c>
      <c r="J2780" t="s">
        <v>28</v>
      </c>
      <c r="K2780" t="s">
        <v>43</v>
      </c>
      <c r="L2780" t="s">
        <v>39</v>
      </c>
      <c r="M2780" t="s">
        <v>107</v>
      </c>
      <c r="N2780" t="s">
        <v>80</v>
      </c>
      <c r="O2780" t="s">
        <v>3552</v>
      </c>
      <c r="P2780">
        <v>1.7</v>
      </c>
      <c r="Q2780">
        <v>600</v>
      </c>
      <c r="R2780">
        <v>78</v>
      </c>
      <c r="S2780" t="s">
        <v>78</v>
      </c>
      <c r="T2780" t="s">
        <v>30</v>
      </c>
      <c r="U2780" t="s">
        <v>4597</v>
      </c>
      <c r="V2780" t="s">
        <v>36</v>
      </c>
      <c r="W2780" t="s">
        <v>82</v>
      </c>
      <c r="X2780">
        <v>4</v>
      </c>
    </row>
    <row r="2781" spans="2:24">
      <c r="B2781" t="s">
        <v>2939</v>
      </c>
      <c r="C2781" t="s">
        <v>160</v>
      </c>
      <c r="D2781" t="s">
        <v>41</v>
      </c>
      <c r="E2781" t="s">
        <v>3549</v>
      </c>
      <c r="F2781" t="s">
        <v>154</v>
      </c>
      <c r="G2781" t="s">
        <v>46</v>
      </c>
      <c r="H2781">
        <v>18</v>
      </c>
      <c r="I2781" t="s">
        <v>3550</v>
      </c>
      <c r="J2781" t="s">
        <v>79</v>
      </c>
      <c r="K2781" t="s">
        <v>43</v>
      </c>
      <c r="L2781" t="s">
        <v>39</v>
      </c>
      <c r="M2781" t="s">
        <v>107</v>
      </c>
      <c r="N2781" t="s">
        <v>80</v>
      </c>
      <c r="O2781" t="s">
        <v>3552</v>
      </c>
      <c r="P2781">
        <v>1.7</v>
      </c>
      <c r="Q2781">
        <v>600</v>
      </c>
      <c r="R2781">
        <v>78</v>
      </c>
      <c r="S2781" t="s">
        <v>78</v>
      </c>
      <c r="T2781" t="s">
        <v>30</v>
      </c>
      <c r="U2781" t="s">
        <v>4598</v>
      </c>
      <c r="V2781" t="s">
        <v>36</v>
      </c>
      <c r="W2781" t="s">
        <v>82</v>
      </c>
      <c r="X2781">
        <v>4</v>
      </c>
    </row>
    <row r="2782" spans="2:24">
      <c r="B2782" t="s">
        <v>2940</v>
      </c>
      <c r="C2782" t="s">
        <v>160</v>
      </c>
      <c r="D2782" t="s">
        <v>41</v>
      </c>
      <c r="E2782" t="s">
        <v>3549</v>
      </c>
      <c r="F2782" t="s">
        <v>154</v>
      </c>
      <c r="G2782" t="s">
        <v>46</v>
      </c>
      <c r="H2782">
        <v>18</v>
      </c>
      <c r="I2782" t="s">
        <v>3550</v>
      </c>
      <c r="J2782" t="s">
        <v>30</v>
      </c>
      <c r="K2782" t="s">
        <v>43</v>
      </c>
      <c r="L2782" t="s">
        <v>39</v>
      </c>
      <c r="M2782" t="s">
        <v>107</v>
      </c>
      <c r="N2782" t="s">
        <v>80</v>
      </c>
      <c r="O2782" t="s">
        <v>3552</v>
      </c>
      <c r="P2782">
        <v>1.7</v>
      </c>
      <c r="Q2782">
        <v>600</v>
      </c>
      <c r="R2782">
        <v>78</v>
      </c>
      <c r="S2782" t="s">
        <v>78</v>
      </c>
      <c r="T2782" t="s">
        <v>30</v>
      </c>
      <c r="U2782" t="s">
        <v>4599</v>
      </c>
      <c r="V2782" t="s">
        <v>36</v>
      </c>
      <c r="W2782" t="s">
        <v>82</v>
      </c>
      <c r="X2782">
        <v>4</v>
      </c>
    </row>
    <row r="2783" spans="2:24">
      <c r="B2783" t="s">
        <v>2941</v>
      </c>
      <c r="C2783" t="s">
        <v>160</v>
      </c>
      <c r="D2783" t="s">
        <v>55</v>
      </c>
      <c r="E2783" t="s">
        <v>3549</v>
      </c>
      <c r="F2783" t="s">
        <v>154</v>
      </c>
      <c r="G2783" t="s">
        <v>46</v>
      </c>
      <c r="H2783">
        <v>19</v>
      </c>
      <c r="I2783" t="s">
        <v>3550</v>
      </c>
      <c r="J2783" t="s">
        <v>63</v>
      </c>
      <c r="K2783" t="s">
        <v>42</v>
      </c>
      <c r="L2783" t="s">
        <v>39</v>
      </c>
      <c r="M2783" t="s">
        <v>107</v>
      </c>
      <c r="N2783" t="s">
        <v>80</v>
      </c>
      <c r="O2783" t="s">
        <v>20</v>
      </c>
      <c r="P2783">
        <v>0.8</v>
      </c>
      <c r="Q2783">
        <v>600</v>
      </c>
      <c r="R2783">
        <v>81</v>
      </c>
      <c r="S2783" t="s">
        <v>78</v>
      </c>
      <c r="T2783" t="s">
        <v>30</v>
      </c>
      <c r="U2783" t="s">
        <v>4600</v>
      </c>
      <c r="V2783" t="s">
        <v>36</v>
      </c>
      <c r="W2783" t="s">
        <v>82</v>
      </c>
      <c r="X2783">
        <v>4</v>
      </c>
    </row>
    <row r="2784" spans="2:24">
      <c r="B2784" t="s">
        <v>2942</v>
      </c>
      <c r="C2784" t="s">
        <v>160</v>
      </c>
      <c r="D2784" t="s">
        <v>55</v>
      </c>
      <c r="E2784" t="s">
        <v>3549</v>
      </c>
      <c r="F2784" t="s">
        <v>154</v>
      </c>
      <c r="G2784" t="s">
        <v>46</v>
      </c>
      <c r="H2784">
        <v>19</v>
      </c>
      <c r="I2784" t="s">
        <v>3550</v>
      </c>
      <c r="J2784" t="s">
        <v>28</v>
      </c>
      <c r="K2784" t="s">
        <v>42</v>
      </c>
      <c r="L2784" t="s">
        <v>39</v>
      </c>
      <c r="M2784" t="s">
        <v>107</v>
      </c>
      <c r="N2784" t="s">
        <v>80</v>
      </c>
      <c r="O2784" t="s">
        <v>20</v>
      </c>
      <c r="P2784">
        <v>0.8</v>
      </c>
      <c r="Q2784">
        <v>600</v>
      </c>
      <c r="R2784">
        <v>81</v>
      </c>
      <c r="S2784" t="s">
        <v>78</v>
      </c>
      <c r="T2784" t="s">
        <v>30</v>
      </c>
      <c r="U2784" t="s">
        <v>4601</v>
      </c>
      <c r="V2784" t="s">
        <v>36</v>
      </c>
      <c r="W2784" t="s">
        <v>82</v>
      </c>
      <c r="X2784">
        <v>4</v>
      </c>
    </row>
    <row r="2785" spans="2:24">
      <c r="B2785" t="s">
        <v>2943</v>
      </c>
      <c r="C2785" t="s">
        <v>160</v>
      </c>
      <c r="D2785" t="s">
        <v>55</v>
      </c>
      <c r="E2785" t="s">
        <v>3549</v>
      </c>
      <c r="F2785" t="s">
        <v>154</v>
      </c>
      <c r="G2785" t="s">
        <v>46</v>
      </c>
      <c r="H2785">
        <v>19</v>
      </c>
      <c r="I2785" t="s">
        <v>3550</v>
      </c>
      <c r="J2785" t="s">
        <v>79</v>
      </c>
      <c r="K2785" t="s">
        <v>42</v>
      </c>
      <c r="L2785" t="s">
        <v>39</v>
      </c>
      <c r="M2785" t="s">
        <v>107</v>
      </c>
      <c r="N2785" t="s">
        <v>80</v>
      </c>
      <c r="O2785" t="s">
        <v>20</v>
      </c>
      <c r="P2785">
        <v>0.8</v>
      </c>
      <c r="Q2785">
        <v>600</v>
      </c>
      <c r="R2785">
        <v>81</v>
      </c>
      <c r="S2785" t="s">
        <v>78</v>
      </c>
      <c r="T2785" t="s">
        <v>30</v>
      </c>
      <c r="U2785" t="s">
        <v>4602</v>
      </c>
      <c r="V2785" t="s">
        <v>36</v>
      </c>
      <c r="W2785" t="s">
        <v>82</v>
      </c>
      <c r="X2785">
        <v>4</v>
      </c>
    </row>
    <row r="2786" spans="2:24">
      <c r="B2786" t="s">
        <v>2944</v>
      </c>
      <c r="C2786" t="s">
        <v>160</v>
      </c>
      <c r="D2786" t="s">
        <v>55</v>
      </c>
      <c r="E2786" t="s">
        <v>3549</v>
      </c>
      <c r="F2786" t="s">
        <v>154</v>
      </c>
      <c r="G2786" t="s">
        <v>46</v>
      </c>
      <c r="H2786">
        <v>19</v>
      </c>
      <c r="I2786" t="s">
        <v>3550</v>
      </c>
      <c r="J2786" t="s">
        <v>30</v>
      </c>
      <c r="K2786" t="s">
        <v>42</v>
      </c>
      <c r="L2786" t="s">
        <v>39</v>
      </c>
      <c r="M2786" t="s">
        <v>107</v>
      </c>
      <c r="N2786" t="s">
        <v>80</v>
      </c>
      <c r="O2786" t="s">
        <v>20</v>
      </c>
      <c r="P2786">
        <v>0.8</v>
      </c>
      <c r="Q2786">
        <v>600</v>
      </c>
      <c r="R2786">
        <v>81</v>
      </c>
      <c r="S2786" t="s">
        <v>78</v>
      </c>
      <c r="T2786" t="s">
        <v>30</v>
      </c>
      <c r="U2786" t="s">
        <v>4603</v>
      </c>
      <c r="V2786" t="s">
        <v>36</v>
      </c>
      <c r="W2786" t="s">
        <v>82</v>
      </c>
      <c r="X2786">
        <v>4</v>
      </c>
    </row>
    <row r="2787" spans="2:24">
      <c r="B2787" t="s">
        <v>2945</v>
      </c>
      <c r="C2787" t="s">
        <v>160</v>
      </c>
      <c r="D2787" t="s">
        <v>41</v>
      </c>
      <c r="E2787" t="s">
        <v>3549</v>
      </c>
      <c r="F2787" t="s">
        <v>154</v>
      </c>
      <c r="G2787" t="s">
        <v>46</v>
      </c>
      <c r="H2787">
        <v>24</v>
      </c>
      <c r="I2787" t="s">
        <v>3550</v>
      </c>
      <c r="J2787" t="s">
        <v>63</v>
      </c>
      <c r="K2787" t="s">
        <v>43</v>
      </c>
      <c r="L2787" t="s">
        <v>39</v>
      </c>
      <c r="M2787" t="s">
        <v>107</v>
      </c>
      <c r="N2787" t="s">
        <v>80</v>
      </c>
      <c r="O2787" t="s">
        <v>3552</v>
      </c>
      <c r="P2787">
        <v>1.7</v>
      </c>
      <c r="Q2787">
        <v>800</v>
      </c>
      <c r="R2787">
        <v>78</v>
      </c>
      <c r="S2787" t="s">
        <v>78</v>
      </c>
      <c r="T2787" t="s">
        <v>30</v>
      </c>
      <c r="U2787" t="s">
        <v>4604</v>
      </c>
      <c r="V2787" t="s">
        <v>36</v>
      </c>
      <c r="W2787" t="s">
        <v>82</v>
      </c>
      <c r="X2787">
        <v>4</v>
      </c>
    </row>
    <row r="2788" spans="2:24">
      <c r="B2788" t="s">
        <v>2946</v>
      </c>
      <c r="C2788" t="s">
        <v>160</v>
      </c>
      <c r="D2788" t="s">
        <v>41</v>
      </c>
      <c r="E2788" t="s">
        <v>3549</v>
      </c>
      <c r="F2788" t="s">
        <v>154</v>
      </c>
      <c r="G2788" t="s">
        <v>46</v>
      </c>
      <c r="H2788">
        <v>24</v>
      </c>
      <c r="I2788" t="s">
        <v>3550</v>
      </c>
      <c r="J2788" t="s">
        <v>28</v>
      </c>
      <c r="K2788" t="s">
        <v>43</v>
      </c>
      <c r="L2788" t="s">
        <v>39</v>
      </c>
      <c r="M2788" t="s">
        <v>107</v>
      </c>
      <c r="N2788" t="s">
        <v>80</v>
      </c>
      <c r="O2788" t="s">
        <v>3552</v>
      </c>
      <c r="P2788">
        <v>1.7</v>
      </c>
      <c r="Q2788">
        <v>800</v>
      </c>
      <c r="R2788">
        <v>78</v>
      </c>
      <c r="S2788" t="s">
        <v>78</v>
      </c>
      <c r="T2788" t="s">
        <v>30</v>
      </c>
      <c r="U2788" t="s">
        <v>4605</v>
      </c>
      <c r="V2788" t="s">
        <v>36</v>
      </c>
      <c r="W2788" t="s">
        <v>82</v>
      </c>
      <c r="X2788">
        <v>4</v>
      </c>
    </row>
    <row r="2789" spans="2:24">
      <c r="B2789" t="s">
        <v>2947</v>
      </c>
      <c r="C2789" t="s">
        <v>160</v>
      </c>
      <c r="D2789" t="s">
        <v>41</v>
      </c>
      <c r="E2789" t="s">
        <v>3549</v>
      </c>
      <c r="F2789" t="s">
        <v>154</v>
      </c>
      <c r="G2789" t="s">
        <v>46</v>
      </c>
      <c r="H2789">
        <v>24</v>
      </c>
      <c r="I2789" t="s">
        <v>3550</v>
      </c>
      <c r="J2789" t="s">
        <v>79</v>
      </c>
      <c r="K2789" t="s">
        <v>43</v>
      </c>
      <c r="L2789" t="s">
        <v>39</v>
      </c>
      <c r="M2789" t="s">
        <v>107</v>
      </c>
      <c r="N2789" t="s">
        <v>80</v>
      </c>
      <c r="O2789" t="s">
        <v>3552</v>
      </c>
      <c r="P2789">
        <v>1.7</v>
      </c>
      <c r="Q2789">
        <v>800</v>
      </c>
      <c r="R2789">
        <v>78</v>
      </c>
      <c r="S2789" t="s">
        <v>78</v>
      </c>
      <c r="T2789" t="s">
        <v>30</v>
      </c>
      <c r="U2789" t="s">
        <v>4606</v>
      </c>
      <c r="V2789" t="s">
        <v>36</v>
      </c>
      <c r="W2789" t="s">
        <v>82</v>
      </c>
      <c r="X2789">
        <v>4</v>
      </c>
    </row>
    <row r="2790" spans="2:24">
      <c r="B2790" t="s">
        <v>2948</v>
      </c>
      <c r="C2790" t="s">
        <v>160</v>
      </c>
      <c r="D2790" t="s">
        <v>41</v>
      </c>
      <c r="E2790" t="s">
        <v>3549</v>
      </c>
      <c r="F2790" t="s">
        <v>154</v>
      </c>
      <c r="G2790" t="s">
        <v>46</v>
      </c>
      <c r="H2790">
        <v>24</v>
      </c>
      <c r="I2790" t="s">
        <v>3550</v>
      </c>
      <c r="J2790" t="s">
        <v>30</v>
      </c>
      <c r="K2790" t="s">
        <v>43</v>
      </c>
      <c r="L2790" t="s">
        <v>39</v>
      </c>
      <c r="M2790" t="s">
        <v>107</v>
      </c>
      <c r="N2790" t="s">
        <v>80</v>
      </c>
      <c r="O2790" t="s">
        <v>3552</v>
      </c>
      <c r="P2790">
        <v>1.7</v>
      </c>
      <c r="Q2790">
        <v>800</v>
      </c>
      <c r="R2790">
        <v>78</v>
      </c>
      <c r="S2790" t="s">
        <v>78</v>
      </c>
      <c r="T2790" t="s">
        <v>30</v>
      </c>
      <c r="U2790" t="s">
        <v>4607</v>
      </c>
      <c r="V2790" t="s">
        <v>36</v>
      </c>
      <c r="W2790" t="s">
        <v>82</v>
      </c>
      <c r="X2790">
        <v>4</v>
      </c>
    </row>
    <row r="2791" spans="2:24">
      <c r="B2791" t="s">
        <v>2949</v>
      </c>
      <c r="C2791" t="s">
        <v>160</v>
      </c>
      <c r="D2791" t="s">
        <v>55</v>
      </c>
      <c r="E2791" t="s">
        <v>3549</v>
      </c>
      <c r="F2791" t="s">
        <v>154</v>
      </c>
      <c r="G2791" t="s">
        <v>46</v>
      </c>
      <c r="H2791">
        <v>25</v>
      </c>
      <c r="I2791" t="s">
        <v>3550</v>
      </c>
      <c r="J2791" t="s">
        <v>63</v>
      </c>
      <c r="K2791" t="s">
        <v>42</v>
      </c>
      <c r="L2791" t="s">
        <v>39</v>
      </c>
      <c r="M2791" t="s">
        <v>107</v>
      </c>
      <c r="N2791" t="s">
        <v>80</v>
      </c>
      <c r="O2791" t="s">
        <v>20</v>
      </c>
      <c r="P2791">
        <v>1.7</v>
      </c>
      <c r="Q2791">
        <v>800</v>
      </c>
      <c r="R2791">
        <v>81</v>
      </c>
      <c r="S2791" t="s">
        <v>78</v>
      </c>
      <c r="T2791" t="s">
        <v>30</v>
      </c>
      <c r="U2791" t="s">
        <v>4608</v>
      </c>
      <c r="V2791" t="s">
        <v>36</v>
      </c>
      <c r="W2791" t="s">
        <v>82</v>
      </c>
      <c r="X2791">
        <v>4</v>
      </c>
    </row>
    <row r="2792" spans="2:24">
      <c r="B2792" t="s">
        <v>2950</v>
      </c>
      <c r="C2792" t="s">
        <v>160</v>
      </c>
      <c r="D2792" t="s">
        <v>55</v>
      </c>
      <c r="E2792" t="s">
        <v>3549</v>
      </c>
      <c r="F2792" t="s">
        <v>154</v>
      </c>
      <c r="G2792" t="s">
        <v>46</v>
      </c>
      <c r="H2792">
        <v>25</v>
      </c>
      <c r="I2792" t="s">
        <v>3550</v>
      </c>
      <c r="J2792" t="s">
        <v>28</v>
      </c>
      <c r="K2792" t="s">
        <v>42</v>
      </c>
      <c r="L2792" t="s">
        <v>39</v>
      </c>
      <c r="M2792" t="s">
        <v>107</v>
      </c>
      <c r="N2792" t="s">
        <v>80</v>
      </c>
      <c r="O2792" t="s">
        <v>20</v>
      </c>
      <c r="P2792">
        <v>1.7</v>
      </c>
      <c r="Q2792">
        <v>800</v>
      </c>
      <c r="R2792">
        <v>81</v>
      </c>
      <c r="S2792" t="s">
        <v>78</v>
      </c>
      <c r="T2792" t="s">
        <v>30</v>
      </c>
      <c r="U2792" t="s">
        <v>4609</v>
      </c>
      <c r="V2792" t="s">
        <v>36</v>
      </c>
      <c r="W2792" t="s">
        <v>82</v>
      </c>
      <c r="X2792">
        <v>4</v>
      </c>
    </row>
    <row r="2793" spans="2:24">
      <c r="B2793" t="s">
        <v>2951</v>
      </c>
      <c r="C2793" t="s">
        <v>160</v>
      </c>
      <c r="D2793" t="s">
        <v>55</v>
      </c>
      <c r="E2793" t="s">
        <v>3549</v>
      </c>
      <c r="F2793" t="s">
        <v>154</v>
      </c>
      <c r="G2793" t="s">
        <v>46</v>
      </c>
      <c r="H2793">
        <v>25</v>
      </c>
      <c r="I2793" t="s">
        <v>3550</v>
      </c>
      <c r="J2793" t="s">
        <v>79</v>
      </c>
      <c r="K2793" t="s">
        <v>42</v>
      </c>
      <c r="L2793" t="s">
        <v>39</v>
      </c>
      <c r="M2793" t="s">
        <v>107</v>
      </c>
      <c r="N2793" t="s">
        <v>80</v>
      </c>
      <c r="O2793" t="s">
        <v>20</v>
      </c>
      <c r="P2793">
        <v>1.7</v>
      </c>
      <c r="Q2793">
        <v>800</v>
      </c>
      <c r="R2793">
        <v>81</v>
      </c>
      <c r="S2793" t="s">
        <v>78</v>
      </c>
      <c r="T2793" t="s">
        <v>30</v>
      </c>
      <c r="U2793" t="s">
        <v>4610</v>
      </c>
      <c r="V2793" t="s">
        <v>36</v>
      </c>
      <c r="W2793" t="s">
        <v>82</v>
      </c>
      <c r="X2793">
        <v>4</v>
      </c>
    </row>
    <row r="2794" spans="2:24">
      <c r="B2794" t="s">
        <v>2952</v>
      </c>
      <c r="C2794" t="s">
        <v>160</v>
      </c>
      <c r="D2794" t="s">
        <v>55</v>
      </c>
      <c r="E2794" t="s">
        <v>3549</v>
      </c>
      <c r="F2794" t="s">
        <v>154</v>
      </c>
      <c r="G2794" t="s">
        <v>46</v>
      </c>
      <c r="H2794">
        <v>25</v>
      </c>
      <c r="I2794" t="s">
        <v>3550</v>
      </c>
      <c r="J2794" t="s">
        <v>30</v>
      </c>
      <c r="K2794" t="s">
        <v>42</v>
      </c>
      <c r="L2794" t="s">
        <v>39</v>
      </c>
      <c r="M2794" t="s">
        <v>107</v>
      </c>
      <c r="N2794" t="s">
        <v>80</v>
      </c>
      <c r="O2794" t="s">
        <v>20</v>
      </c>
      <c r="P2794">
        <v>1.7</v>
      </c>
      <c r="Q2794">
        <v>800</v>
      </c>
      <c r="R2794">
        <v>81</v>
      </c>
      <c r="S2794" t="s">
        <v>78</v>
      </c>
      <c r="T2794" t="s">
        <v>30</v>
      </c>
      <c r="U2794" t="s">
        <v>4611</v>
      </c>
      <c r="V2794" t="s">
        <v>36</v>
      </c>
      <c r="W2794" t="s">
        <v>82</v>
      </c>
      <c r="X2794">
        <v>4</v>
      </c>
    </row>
    <row r="2795" spans="2:24">
      <c r="B2795" t="s">
        <v>2953</v>
      </c>
      <c r="C2795" t="s">
        <v>160</v>
      </c>
      <c r="D2795" t="s">
        <v>41</v>
      </c>
      <c r="E2795" t="s">
        <v>3549</v>
      </c>
      <c r="F2795" t="s">
        <v>154</v>
      </c>
      <c r="G2795" t="s">
        <v>46</v>
      </c>
      <c r="H2795">
        <v>30</v>
      </c>
      <c r="I2795" t="s">
        <v>3550</v>
      </c>
      <c r="J2795" t="s">
        <v>63</v>
      </c>
      <c r="K2795" t="s">
        <v>43</v>
      </c>
      <c r="L2795" t="s">
        <v>39</v>
      </c>
      <c r="M2795" t="s">
        <v>107</v>
      </c>
      <c r="N2795" t="s">
        <v>80</v>
      </c>
      <c r="O2795" t="s">
        <v>20</v>
      </c>
      <c r="P2795">
        <v>2</v>
      </c>
      <c r="Q2795">
        <v>1000</v>
      </c>
      <c r="R2795">
        <v>81</v>
      </c>
      <c r="S2795" t="s">
        <v>78</v>
      </c>
      <c r="T2795" t="s">
        <v>30</v>
      </c>
      <c r="U2795" t="s">
        <v>4612</v>
      </c>
      <c r="V2795" t="s">
        <v>36</v>
      </c>
      <c r="W2795" t="s">
        <v>82</v>
      </c>
      <c r="X2795">
        <v>4</v>
      </c>
    </row>
    <row r="2796" spans="2:24">
      <c r="B2796" t="s">
        <v>2954</v>
      </c>
      <c r="C2796" t="s">
        <v>160</v>
      </c>
      <c r="D2796" t="s">
        <v>41</v>
      </c>
      <c r="E2796" t="s">
        <v>3549</v>
      </c>
      <c r="F2796" t="s">
        <v>154</v>
      </c>
      <c r="G2796" t="s">
        <v>46</v>
      </c>
      <c r="H2796">
        <v>30</v>
      </c>
      <c r="I2796" t="s">
        <v>3550</v>
      </c>
      <c r="J2796" t="s">
        <v>28</v>
      </c>
      <c r="K2796" t="s">
        <v>43</v>
      </c>
      <c r="L2796" t="s">
        <v>39</v>
      </c>
      <c r="M2796" t="s">
        <v>107</v>
      </c>
      <c r="N2796" t="s">
        <v>80</v>
      </c>
      <c r="O2796" t="s">
        <v>20</v>
      </c>
      <c r="P2796">
        <v>2</v>
      </c>
      <c r="Q2796">
        <v>1000</v>
      </c>
      <c r="R2796">
        <v>81</v>
      </c>
      <c r="S2796" t="s">
        <v>78</v>
      </c>
      <c r="T2796" t="s">
        <v>30</v>
      </c>
      <c r="U2796" t="s">
        <v>4613</v>
      </c>
      <c r="V2796" t="s">
        <v>36</v>
      </c>
      <c r="W2796" t="s">
        <v>82</v>
      </c>
      <c r="X2796">
        <v>4</v>
      </c>
    </row>
    <row r="2797" spans="2:24">
      <c r="B2797" t="s">
        <v>2955</v>
      </c>
      <c r="C2797" t="s">
        <v>160</v>
      </c>
      <c r="D2797" t="s">
        <v>41</v>
      </c>
      <c r="E2797" t="s">
        <v>3549</v>
      </c>
      <c r="F2797" t="s">
        <v>154</v>
      </c>
      <c r="G2797" t="s">
        <v>46</v>
      </c>
      <c r="H2797">
        <v>30</v>
      </c>
      <c r="I2797" t="s">
        <v>3550</v>
      </c>
      <c r="J2797" t="s">
        <v>79</v>
      </c>
      <c r="K2797" t="s">
        <v>43</v>
      </c>
      <c r="L2797" t="s">
        <v>39</v>
      </c>
      <c r="M2797" t="s">
        <v>107</v>
      </c>
      <c r="N2797" t="s">
        <v>80</v>
      </c>
      <c r="O2797" t="s">
        <v>20</v>
      </c>
      <c r="P2797">
        <v>2</v>
      </c>
      <c r="Q2797">
        <v>1000</v>
      </c>
      <c r="R2797">
        <v>81</v>
      </c>
      <c r="S2797" t="s">
        <v>78</v>
      </c>
      <c r="T2797" t="s">
        <v>30</v>
      </c>
      <c r="U2797" t="s">
        <v>4614</v>
      </c>
      <c r="V2797" t="s">
        <v>36</v>
      </c>
      <c r="W2797" t="s">
        <v>82</v>
      </c>
      <c r="X2797">
        <v>4</v>
      </c>
    </row>
    <row r="2798" spans="2:24">
      <c r="B2798" t="s">
        <v>2956</v>
      </c>
      <c r="C2798" t="s">
        <v>160</v>
      </c>
      <c r="D2798" t="s">
        <v>41</v>
      </c>
      <c r="E2798" t="s">
        <v>3549</v>
      </c>
      <c r="F2798" t="s">
        <v>154</v>
      </c>
      <c r="G2798" t="s">
        <v>46</v>
      </c>
      <c r="H2798">
        <v>30</v>
      </c>
      <c r="I2798" t="s">
        <v>3550</v>
      </c>
      <c r="J2798" t="s">
        <v>30</v>
      </c>
      <c r="K2798" t="s">
        <v>43</v>
      </c>
      <c r="L2798" t="s">
        <v>39</v>
      </c>
      <c r="M2798" t="s">
        <v>107</v>
      </c>
      <c r="N2798" t="s">
        <v>80</v>
      </c>
      <c r="O2798" t="s">
        <v>20</v>
      </c>
      <c r="P2798">
        <v>2</v>
      </c>
      <c r="Q2798">
        <v>1000</v>
      </c>
      <c r="R2798">
        <v>81</v>
      </c>
      <c r="S2798" t="s">
        <v>78</v>
      </c>
      <c r="T2798" t="s">
        <v>30</v>
      </c>
      <c r="U2798" t="s">
        <v>4615</v>
      </c>
      <c r="V2798" t="s">
        <v>36</v>
      </c>
      <c r="W2798" t="s">
        <v>82</v>
      </c>
      <c r="X2798">
        <v>4</v>
      </c>
    </row>
    <row r="2799" spans="2:24">
      <c r="B2799" t="s">
        <v>2957</v>
      </c>
      <c r="C2799" t="s">
        <v>160</v>
      </c>
      <c r="D2799" t="s">
        <v>55</v>
      </c>
      <c r="E2799" t="s">
        <v>3549</v>
      </c>
      <c r="F2799" t="s">
        <v>154</v>
      </c>
      <c r="G2799" t="s">
        <v>46</v>
      </c>
      <c r="H2799">
        <v>31</v>
      </c>
      <c r="I2799" t="s">
        <v>3550</v>
      </c>
      <c r="J2799" t="s">
        <v>63</v>
      </c>
      <c r="K2799" t="s">
        <v>42</v>
      </c>
      <c r="L2799" t="s">
        <v>39</v>
      </c>
      <c r="M2799" t="s">
        <v>107</v>
      </c>
      <c r="N2799" t="s">
        <v>80</v>
      </c>
      <c r="O2799" t="s">
        <v>20</v>
      </c>
      <c r="P2799">
        <v>2.2000000000000002</v>
      </c>
      <c r="Q2799">
        <v>1000</v>
      </c>
      <c r="R2799">
        <v>84</v>
      </c>
      <c r="S2799" t="s">
        <v>78</v>
      </c>
      <c r="T2799" t="s">
        <v>30</v>
      </c>
      <c r="U2799" t="s">
        <v>4616</v>
      </c>
      <c r="V2799" t="s">
        <v>36</v>
      </c>
      <c r="W2799" t="s">
        <v>82</v>
      </c>
      <c r="X2799">
        <v>4</v>
      </c>
    </row>
    <row r="2800" spans="2:24">
      <c r="B2800" t="s">
        <v>2958</v>
      </c>
      <c r="C2800" t="s">
        <v>160</v>
      </c>
      <c r="D2800" t="s">
        <v>55</v>
      </c>
      <c r="E2800" t="s">
        <v>3549</v>
      </c>
      <c r="F2800" t="s">
        <v>154</v>
      </c>
      <c r="G2800" t="s">
        <v>46</v>
      </c>
      <c r="H2800">
        <v>31</v>
      </c>
      <c r="I2800" t="s">
        <v>3550</v>
      </c>
      <c r="J2800" t="s">
        <v>28</v>
      </c>
      <c r="K2800" t="s">
        <v>42</v>
      </c>
      <c r="L2800" t="s">
        <v>39</v>
      </c>
      <c r="M2800" t="s">
        <v>107</v>
      </c>
      <c r="N2800" t="s">
        <v>80</v>
      </c>
      <c r="O2800" t="s">
        <v>20</v>
      </c>
      <c r="P2800">
        <v>2.2000000000000002</v>
      </c>
      <c r="Q2800">
        <v>1000</v>
      </c>
      <c r="R2800">
        <v>84</v>
      </c>
      <c r="S2800" t="s">
        <v>78</v>
      </c>
      <c r="T2800" t="s">
        <v>30</v>
      </c>
      <c r="U2800" t="s">
        <v>4617</v>
      </c>
      <c r="V2800" t="s">
        <v>36</v>
      </c>
      <c r="W2800" t="s">
        <v>82</v>
      </c>
      <c r="X2800">
        <v>4</v>
      </c>
    </row>
    <row r="2801" spans="2:24">
      <c r="B2801" t="s">
        <v>2959</v>
      </c>
      <c r="C2801" t="s">
        <v>160</v>
      </c>
      <c r="D2801" t="s">
        <v>55</v>
      </c>
      <c r="E2801" t="s">
        <v>3549</v>
      </c>
      <c r="F2801" t="s">
        <v>154</v>
      </c>
      <c r="G2801" t="s">
        <v>46</v>
      </c>
      <c r="H2801">
        <v>31</v>
      </c>
      <c r="I2801" t="s">
        <v>3550</v>
      </c>
      <c r="J2801" t="s">
        <v>79</v>
      </c>
      <c r="K2801" t="s">
        <v>42</v>
      </c>
      <c r="L2801" t="s">
        <v>39</v>
      </c>
      <c r="M2801" t="s">
        <v>107</v>
      </c>
      <c r="N2801" t="s">
        <v>80</v>
      </c>
      <c r="O2801" t="s">
        <v>20</v>
      </c>
      <c r="P2801">
        <v>2.2000000000000002</v>
      </c>
      <c r="Q2801">
        <v>1000</v>
      </c>
      <c r="R2801">
        <v>84</v>
      </c>
      <c r="S2801" t="s">
        <v>78</v>
      </c>
      <c r="T2801" t="s">
        <v>30</v>
      </c>
      <c r="U2801" t="s">
        <v>4618</v>
      </c>
      <c r="V2801" t="s">
        <v>36</v>
      </c>
      <c r="W2801" t="s">
        <v>82</v>
      </c>
      <c r="X2801">
        <v>4</v>
      </c>
    </row>
    <row r="2802" spans="2:24">
      <c r="B2802" t="s">
        <v>2960</v>
      </c>
      <c r="C2802" t="s">
        <v>160</v>
      </c>
      <c r="D2802" t="s">
        <v>55</v>
      </c>
      <c r="E2802" t="s">
        <v>3549</v>
      </c>
      <c r="F2802" t="s">
        <v>154</v>
      </c>
      <c r="G2802" t="s">
        <v>46</v>
      </c>
      <c r="H2802">
        <v>31</v>
      </c>
      <c r="I2802" t="s">
        <v>3550</v>
      </c>
      <c r="J2802" t="s">
        <v>30</v>
      </c>
      <c r="K2802" t="s">
        <v>42</v>
      </c>
      <c r="L2802" t="s">
        <v>39</v>
      </c>
      <c r="M2802" t="s">
        <v>107</v>
      </c>
      <c r="N2802" t="s">
        <v>80</v>
      </c>
      <c r="O2802" t="s">
        <v>20</v>
      </c>
      <c r="P2802">
        <v>2.2000000000000002</v>
      </c>
      <c r="Q2802">
        <v>1000</v>
      </c>
      <c r="R2802">
        <v>84</v>
      </c>
      <c r="S2802" t="s">
        <v>78</v>
      </c>
      <c r="T2802" t="s">
        <v>30</v>
      </c>
      <c r="U2802" t="s">
        <v>4619</v>
      </c>
      <c r="V2802" t="s">
        <v>36</v>
      </c>
      <c r="W2802" t="s">
        <v>82</v>
      </c>
      <c r="X2802">
        <v>4</v>
      </c>
    </row>
    <row r="2803" spans="2:24">
      <c r="B2803" t="s">
        <v>2961</v>
      </c>
      <c r="C2803" t="s">
        <v>160</v>
      </c>
      <c r="D2803" t="s">
        <v>41</v>
      </c>
      <c r="E2803" t="s">
        <v>3549</v>
      </c>
      <c r="F2803" t="s">
        <v>154</v>
      </c>
      <c r="G2803" t="s">
        <v>46</v>
      </c>
      <c r="H2803">
        <v>36</v>
      </c>
      <c r="I2803" t="s">
        <v>3550</v>
      </c>
      <c r="J2803" t="s">
        <v>63</v>
      </c>
      <c r="K2803" t="s">
        <v>43</v>
      </c>
      <c r="L2803" t="s">
        <v>39</v>
      </c>
      <c r="M2803" t="s">
        <v>107</v>
      </c>
      <c r="N2803" t="s">
        <v>80</v>
      </c>
      <c r="O2803" t="s">
        <v>20</v>
      </c>
      <c r="P2803">
        <v>2</v>
      </c>
      <c r="Q2803">
        <v>1200</v>
      </c>
      <c r="R2803">
        <v>81</v>
      </c>
      <c r="S2803" t="s">
        <v>78</v>
      </c>
      <c r="T2803" t="s">
        <v>30</v>
      </c>
      <c r="U2803" t="s">
        <v>4620</v>
      </c>
      <c r="V2803" t="s">
        <v>36</v>
      </c>
      <c r="W2803" t="s">
        <v>82</v>
      </c>
      <c r="X2803">
        <v>4</v>
      </c>
    </row>
    <row r="2804" spans="2:24">
      <c r="B2804" t="s">
        <v>2962</v>
      </c>
      <c r="C2804" t="s">
        <v>160</v>
      </c>
      <c r="D2804" t="s">
        <v>41</v>
      </c>
      <c r="E2804" t="s">
        <v>3549</v>
      </c>
      <c r="F2804" t="s">
        <v>154</v>
      </c>
      <c r="G2804" t="s">
        <v>46</v>
      </c>
      <c r="H2804">
        <v>36</v>
      </c>
      <c r="I2804" t="s">
        <v>3550</v>
      </c>
      <c r="J2804" t="s">
        <v>28</v>
      </c>
      <c r="K2804" t="s">
        <v>43</v>
      </c>
      <c r="L2804" t="s">
        <v>39</v>
      </c>
      <c r="M2804" t="s">
        <v>107</v>
      </c>
      <c r="N2804" t="s">
        <v>80</v>
      </c>
      <c r="O2804" t="s">
        <v>20</v>
      </c>
      <c r="P2804">
        <v>2</v>
      </c>
      <c r="Q2804">
        <v>1200</v>
      </c>
      <c r="R2804">
        <v>81</v>
      </c>
      <c r="S2804" t="s">
        <v>78</v>
      </c>
      <c r="T2804" t="s">
        <v>30</v>
      </c>
      <c r="U2804" t="s">
        <v>4621</v>
      </c>
      <c r="V2804" t="s">
        <v>36</v>
      </c>
      <c r="W2804" t="s">
        <v>82</v>
      </c>
      <c r="X2804">
        <v>4</v>
      </c>
    </row>
    <row r="2805" spans="2:24">
      <c r="B2805" t="s">
        <v>2963</v>
      </c>
      <c r="C2805" t="s">
        <v>160</v>
      </c>
      <c r="D2805" t="s">
        <v>41</v>
      </c>
      <c r="E2805" t="s">
        <v>3549</v>
      </c>
      <c r="F2805" t="s">
        <v>154</v>
      </c>
      <c r="G2805" t="s">
        <v>46</v>
      </c>
      <c r="H2805">
        <v>36</v>
      </c>
      <c r="I2805" t="s">
        <v>3550</v>
      </c>
      <c r="J2805" t="s">
        <v>79</v>
      </c>
      <c r="K2805" t="s">
        <v>43</v>
      </c>
      <c r="L2805" t="s">
        <v>39</v>
      </c>
      <c r="M2805" t="s">
        <v>107</v>
      </c>
      <c r="N2805" t="s">
        <v>80</v>
      </c>
      <c r="O2805" t="s">
        <v>20</v>
      </c>
      <c r="P2805">
        <v>2</v>
      </c>
      <c r="Q2805">
        <v>1200</v>
      </c>
      <c r="R2805">
        <v>81</v>
      </c>
      <c r="S2805" t="s">
        <v>78</v>
      </c>
      <c r="T2805" t="s">
        <v>30</v>
      </c>
      <c r="U2805" t="s">
        <v>4622</v>
      </c>
      <c r="V2805" t="s">
        <v>36</v>
      </c>
      <c r="W2805" t="s">
        <v>82</v>
      </c>
      <c r="X2805">
        <v>4</v>
      </c>
    </row>
    <row r="2806" spans="2:24">
      <c r="B2806" t="s">
        <v>2964</v>
      </c>
      <c r="C2806" t="s">
        <v>160</v>
      </c>
      <c r="D2806" t="s">
        <v>41</v>
      </c>
      <c r="E2806" t="s">
        <v>3549</v>
      </c>
      <c r="F2806" t="s">
        <v>154</v>
      </c>
      <c r="G2806" t="s">
        <v>46</v>
      </c>
      <c r="H2806">
        <v>36</v>
      </c>
      <c r="I2806" t="s">
        <v>3550</v>
      </c>
      <c r="J2806" t="s">
        <v>30</v>
      </c>
      <c r="K2806" t="s">
        <v>43</v>
      </c>
      <c r="L2806" t="s">
        <v>39</v>
      </c>
      <c r="M2806" t="s">
        <v>107</v>
      </c>
      <c r="N2806" t="s">
        <v>80</v>
      </c>
      <c r="O2806" t="s">
        <v>20</v>
      </c>
      <c r="P2806">
        <v>2</v>
      </c>
      <c r="Q2806">
        <v>1200</v>
      </c>
      <c r="R2806">
        <v>81</v>
      </c>
      <c r="S2806" t="s">
        <v>78</v>
      </c>
      <c r="T2806" t="s">
        <v>30</v>
      </c>
      <c r="U2806" t="s">
        <v>4623</v>
      </c>
      <c r="V2806" t="s">
        <v>36</v>
      </c>
      <c r="W2806" t="s">
        <v>82</v>
      </c>
      <c r="X2806">
        <v>4</v>
      </c>
    </row>
    <row r="2807" spans="2:24">
      <c r="B2807" t="s">
        <v>2965</v>
      </c>
      <c r="C2807" t="s">
        <v>160</v>
      </c>
      <c r="D2807" t="s">
        <v>55</v>
      </c>
      <c r="E2807" t="s">
        <v>3549</v>
      </c>
      <c r="F2807" t="s">
        <v>154</v>
      </c>
      <c r="G2807" t="s">
        <v>46</v>
      </c>
      <c r="H2807">
        <v>37</v>
      </c>
      <c r="I2807" t="s">
        <v>3550</v>
      </c>
      <c r="J2807" t="s">
        <v>63</v>
      </c>
      <c r="K2807" t="s">
        <v>42</v>
      </c>
      <c r="L2807" t="s">
        <v>39</v>
      </c>
      <c r="M2807" t="s">
        <v>107</v>
      </c>
      <c r="N2807" t="s">
        <v>80</v>
      </c>
      <c r="O2807" t="s">
        <v>35</v>
      </c>
      <c r="P2807">
        <v>2.9</v>
      </c>
      <c r="Q2807">
        <v>1200</v>
      </c>
      <c r="R2807">
        <v>84</v>
      </c>
      <c r="S2807" t="s">
        <v>78</v>
      </c>
      <c r="T2807" t="s">
        <v>30</v>
      </c>
      <c r="U2807" t="s">
        <v>4624</v>
      </c>
      <c r="V2807" t="s">
        <v>36</v>
      </c>
      <c r="W2807" t="s">
        <v>82</v>
      </c>
      <c r="X2807">
        <v>4</v>
      </c>
    </row>
    <row r="2808" spans="2:24">
      <c r="B2808" t="s">
        <v>2966</v>
      </c>
      <c r="C2808" t="s">
        <v>160</v>
      </c>
      <c r="D2808" t="s">
        <v>55</v>
      </c>
      <c r="E2808" t="s">
        <v>3549</v>
      </c>
      <c r="F2808" t="s">
        <v>154</v>
      </c>
      <c r="G2808" t="s">
        <v>46</v>
      </c>
      <c r="H2808">
        <v>37</v>
      </c>
      <c r="I2808" t="s">
        <v>3550</v>
      </c>
      <c r="J2808" t="s">
        <v>28</v>
      </c>
      <c r="K2808" t="s">
        <v>42</v>
      </c>
      <c r="L2808" t="s">
        <v>39</v>
      </c>
      <c r="M2808" t="s">
        <v>107</v>
      </c>
      <c r="N2808" t="s">
        <v>80</v>
      </c>
      <c r="O2808" t="s">
        <v>35</v>
      </c>
      <c r="P2808">
        <v>2.9</v>
      </c>
      <c r="Q2808">
        <v>1200</v>
      </c>
      <c r="R2808">
        <v>84</v>
      </c>
      <c r="S2808" t="s">
        <v>78</v>
      </c>
      <c r="T2808" t="s">
        <v>30</v>
      </c>
      <c r="U2808" t="s">
        <v>4625</v>
      </c>
      <c r="V2808" t="s">
        <v>36</v>
      </c>
      <c r="W2808" t="s">
        <v>82</v>
      </c>
      <c r="X2808">
        <v>4</v>
      </c>
    </row>
    <row r="2809" spans="2:24">
      <c r="B2809" t="s">
        <v>2967</v>
      </c>
      <c r="C2809" t="s">
        <v>160</v>
      </c>
      <c r="D2809" t="s">
        <v>55</v>
      </c>
      <c r="E2809" t="s">
        <v>3549</v>
      </c>
      <c r="F2809" t="s">
        <v>154</v>
      </c>
      <c r="G2809" t="s">
        <v>46</v>
      </c>
      <c r="H2809">
        <v>37</v>
      </c>
      <c r="I2809" t="s">
        <v>3550</v>
      </c>
      <c r="J2809" t="s">
        <v>79</v>
      </c>
      <c r="K2809" t="s">
        <v>42</v>
      </c>
      <c r="L2809" t="s">
        <v>39</v>
      </c>
      <c r="M2809" t="s">
        <v>107</v>
      </c>
      <c r="N2809" t="s">
        <v>80</v>
      </c>
      <c r="O2809" t="s">
        <v>35</v>
      </c>
      <c r="P2809">
        <v>2.9</v>
      </c>
      <c r="Q2809">
        <v>1200</v>
      </c>
      <c r="R2809">
        <v>84</v>
      </c>
      <c r="S2809" t="s">
        <v>78</v>
      </c>
      <c r="T2809" t="s">
        <v>30</v>
      </c>
      <c r="U2809" t="s">
        <v>4626</v>
      </c>
      <c r="V2809" t="s">
        <v>36</v>
      </c>
      <c r="W2809" t="s">
        <v>82</v>
      </c>
      <c r="X2809">
        <v>4</v>
      </c>
    </row>
    <row r="2810" spans="2:24">
      <c r="B2810" t="s">
        <v>2968</v>
      </c>
      <c r="C2810" t="s">
        <v>160</v>
      </c>
      <c r="D2810" t="s">
        <v>55</v>
      </c>
      <c r="E2810" t="s">
        <v>3549</v>
      </c>
      <c r="F2810" t="s">
        <v>154</v>
      </c>
      <c r="G2810" t="s">
        <v>46</v>
      </c>
      <c r="H2810">
        <v>37</v>
      </c>
      <c r="I2810" t="s">
        <v>3550</v>
      </c>
      <c r="J2810" t="s">
        <v>30</v>
      </c>
      <c r="K2810" t="s">
        <v>42</v>
      </c>
      <c r="L2810" t="s">
        <v>39</v>
      </c>
      <c r="M2810" t="s">
        <v>107</v>
      </c>
      <c r="N2810" t="s">
        <v>80</v>
      </c>
      <c r="O2810" t="s">
        <v>35</v>
      </c>
      <c r="P2810">
        <v>2.9</v>
      </c>
      <c r="Q2810">
        <v>1200</v>
      </c>
      <c r="R2810">
        <v>84</v>
      </c>
      <c r="S2810" t="s">
        <v>78</v>
      </c>
      <c r="T2810" t="s">
        <v>30</v>
      </c>
      <c r="U2810" t="s">
        <v>4627</v>
      </c>
      <c r="V2810" t="s">
        <v>36</v>
      </c>
      <c r="W2810" t="s">
        <v>82</v>
      </c>
      <c r="X2810">
        <v>4</v>
      </c>
    </row>
    <row r="2811" spans="2:24">
      <c r="B2811" t="s">
        <v>2969</v>
      </c>
      <c r="C2811" t="s">
        <v>160</v>
      </c>
      <c r="D2811" t="s">
        <v>55</v>
      </c>
      <c r="E2811" t="s">
        <v>3549</v>
      </c>
      <c r="F2811" t="s">
        <v>154</v>
      </c>
      <c r="G2811" t="s">
        <v>46</v>
      </c>
      <c r="H2811">
        <v>39</v>
      </c>
      <c r="I2811" t="s">
        <v>3550</v>
      </c>
      <c r="J2811" t="s">
        <v>63</v>
      </c>
      <c r="K2811" t="s">
        <v>42</v>
      </c>
      <c r="L2811" t="s">
        <v>39</v>
      </c>
      <c r="M2811" t="s">
        <v>107</v>
      </c>
      <c r="N2811" t="s">
        <v>80</v>
      </c>
      <c r="O2811" t="s">
        <v>35</v>
      </c>
      <c r="P2811">
        <v>2.9</v>
      </c>
      <c r="Q2811">
        <v>1200</v>
      </c>
      <c r="R2811">
        <v>87</v>
      </c>
      <c r="S2811" t="s">
        <v>78</v>
      </c>
      <c r="T2811" t="s">
        <v>30</v>
      </c>
      <c r="U2811" t="s">
        <v>4628</v>
      </c>
      <c r="V2811" t="s">
        <v>36</v>
      </c>
      <c r="W2811" t="s">
        <v>82</v>
      </c>
      <c r="X2811">
        <v>4</v>
      </c>
    </row>
    <row r="2812" spans="2:24">
      <c r="B2812" t="s">
        <v>2970</v>
      </c>
      <c r="C2812" t="s">
        <v>160</v>
      </c>
      <c r="D2812" t="s">
        <v>55</v>
      </c>
      <c r="E2812" t="s">
        <v>3549</v>
      </c>
      <c r="F2812" t="s">
        <v>154</v>
      </c>
      <c r="G2812" t="s">
        <v>46</v>
      </c>
      <c r="H2812">
        <v>39</v>
      </c>
      <c r="I2812" t="s">
        <v>3550</v>
      </c>
      <c r="J2812" t="s">
        <v>28</v>
      </c>
      <c r="K2812" t="s">
        <v>42</v>
      </c>
      <c r="L2812" t="s">
        <v>39</v>
      </c>
      <c r="M2812" t="s">
        <v>107</v>
      </c>
      <c r="N2812" t="s">
        <v>80</v>
      </c>
      <c r="O2812" t="s">
        <v>35</v>
      </c>
      <c r="P2812">
        <v>2.9</v>
      </c>
      <c r="Q2812">
        <v>1200</v>
      </c>
      <c r="R2812">
        <v>87</v>
      </c>
      <c r="S2812" t="s">
        <v>78</v>
      </c>
      <c r="T2812" t="s">
        <v>30</v>
      </c>
      <c r="U2812" t="s">
        <v>4629</v>
      </c>
      <c r="V2812" t="s">
        <v>36</v>
      </c>
      <c r="W2812" t="s">
        <v>82</v>
      </c>
      <c r="X2812">
        <v>4</v>
      </c>
    </row>
    <row r="2813" spans="2:24">
      <c r="B2813" t="s">
        <v>2971</v>
      </c>
      <c r="C2813" t="s">
        <v>160</v>
      </c>
      <c r="D2813" t="s">
        <v>55</v>
      </c>
      <c r="E2813" t="s">
        <v>3549</v>
      </c>
      <c r="F2813" t="s">
        <v>154</v>
      </c>
      <c r="G2813" t="s">
        <v>46</v>
      </c>
      <c r="H2813">
        <v>39</v>
      </c>
      <c r="I2813" t="s">
        <v>3550</v>
      </c>
      <c r="J2813" t="s">
        <v>79</v>
      </c>
      <c r="K2813" t="s">
        <v>42</v>
      </c>
      <c r="L2813" t="s">
        <v>39</v>
      </c>
      <c r="M2813" t="s">
        <v>107</v>
      </c>
      <c r="N2813" t="s">
        <v>80</v>
      </c>
      <c r="O2813" t="s">
        <v>35</v>
      </c>
      <c r="P2813">
        <v>2.9</v>
      </c>
      <c r="Q2813">
        <v>1200</v>
      </c>
      <c r="R2813">
        <v>87</v>
      </c>
      <c r="S2813" t="s">
        <v>78</v>
      </c>
      <c r="T2813" t="s">
        <v>30</v>
      </c>
      <c r="U2813" t="s">
        <v>4630</v>
      </c>
      <c r="V2813" t="s">
        <v>36</v>
      </c>
      <c r="W2813" t="s">
        <v>82</v>
      </c>
      <c r="X2813">
        <v>4</v>
      </c>
    </row>
    <row r="2814" spans="2:24">
      <c r="B2814" t="s">
        <v>2972</v>
      </c>
      <c r="C2814" t="s">
        <v>160</v>
      </c>
      <c r="D2814" t="s">
        <v>55</v>
      </c>
      <c r="E2814" t="s">
        <v>3549</v>
      </c>
      <c r="F2814" t="s">
        <v>154</v>
      </c>
      <c r="G2814" t="s">
        <v>46</v>
      </c>
      <c r="H2814">
        <v>39</v>
      </c>
      <c r="I2814" t="s">
        <v>3550</v>
      </c>
      <c r="J2814" t="s">
        <v>30</v>
      </c>
      <c r="K2814" t="s">
        <v>42</v>
      </c>
      <c r="L2814" t="s">
        <v>39</v>
      </c>
      <c r="M2814" t="s">
        <v>107</v>
      </c>
      <c r="N2814" t="s">
        <v>80</v>
      </c>
      <c r="O2814" t="s">
        <v>35</v>
      </c>
      <c r="P2814">
        <v>2.9</v>
      </c>
      <c r="Q2814">
        <v>1200</v>
      </c>
      <c r="R2814">
        <v>87</v>
      </c>
      <c r="S2814" t="s">
        <v>78</v>
      </c>
      <c r="T2814" t="s">
        <v>30</v>
      </c>
      <c r="U2814" t="s">
        <v>4631</v>
      </c>
      <c r="V2814" t="s">
        <v>36</v>
      </c>
      <c r="W2814" t="s">
        <v>82</v>
      </c>
      <c r="X2814">
        <v>4</v>
      </c>
    </row>
    <row r="2815" spans="2:24">
      <c r="B2815" t="s">
        <v>2973</v>
      </c>
      <c r="C2815" t="s">
        <v>160</v>
      </c>
      <c r="D2815" t="s">
        <v>41</v>
      </c>
      <c r="E2815" t="s">
        <v>3549</v>
      </c>
      <c r="F2815" t="s">
        <v>154</v>
      </c>
      <c r="G2815" t="s">
        <v>47</v>
      </c>
      <c r="H2815">
        <v>18</v>
      </c>
      <c r="I2815" t="s">
        <v>3550</v>
      </c>
      <c r="J2815" t="s">
        <v>63</v>
      </c>
      <c r="K2815" t="s">
        <v>43</v>
      </c>
      <c r="L2815" t="s">
        <v>39</v>
      </c>
      <c r="M2815" t="s">
        <v>107</v>
      </c>
      <c r="N2815" t="s">
        <v>81</v>
      </c>
      <c r="O2815" t="s">
        <v>3552</v>
      </c>
      <c r="P2815">
        <v>1.7</v>
      </c>
      <c r="Q2815">
        <v>600</v>
      </c>
      <c r="R2815">
        <v>78</v>
      </c>
      <c r="S2815" t="s">
        <v>78</v>
      </c>
      <c r="T2815" t="s">
        <v>30</v>
      </c>
      <c r="U2815" t="s">
        <v>4632</v>
      </c>
      <c r="V2815" t="s">
        <v>36</v>
      </c>
      <c r="W2815" t="s">
        <v>82</v>
      </c>
      <c r="X2815">
        <v>4</v>
      </c>
    </row>
    <row r="2816" spans="2:24">
      <c r="B2816" t="s">
        <v>2974</v>
      </c>
      <c r="C2816" t="s">
        <v>160</v>
      </c>
      <c r="D2816" t="s">
        <v>41</v>
      </c>
      <c r="E2816" t="s">
        <v>3549</v>
      </c>
      <c r="F2816" t="s">
        <v>154</v>
      </c>
      <c r="G2816" t="s">
        <v>47</v>
      </c>
      <c r="H2816">
        <v>18</v>
      </c>
      <c r="I2816" t="s">
        <v>3550</v>
      </c>
      <c r="J2816" t="s">
        <v>28</v>
      </c>
      <c r="K2816" t="s">
        <v>43</v>
      </c>
      <c r="L2816" t="s">
        <v>39</v>
      </c>
      <c r="M2816" t="s">
        <v>107</v>
      </c>
      <c r="N2816" t="s">
        <v>81</v>
      </c>
      <c r="O2816" t="s">
        <v>3552</v>
      </c>
      <c r="P2816">
        <v>1.7</v>
      </c>
      <c r="Q2816">
        <v>600</v>
      </c>
      <c r="R2816">
        <v>78</v>
      </c>
      <c r="S2816" t="s">
        <v>78</v>
      </c>
      <c r="T2816" t="s">
        <v>30</v>
      </c>
      <c r="U2816" t="s">
        <v>4633</v>
      </c>
      <c r="V2816" t="s">
        <v>36</v>
      </c>
      <c r="W2816" t="s">
        <v>82</v>
      </c>
      <c r="X2816">
        <v>4</v>
      </c>
    </row>
    <row r="2817" spans="2:24">
      <c r="B2817" t="s">
        <v>2975</v>
      </c>
      <c r="C2817" t="s">
        <v>160</v>
      </c>
      <c r="D2817" t="s">
        <v>41</v>
      </c>
      <c r="E2817" t="s">
        <v>3549</v>
      </c>
      <c r="F2817" t="s">
        <v>154</v>
      </c>
      <c r="G2817" t="s">
        <v>47</v>
      </c>
      <c r="H2817">
        <v>18</v>
      </c>
      <c r="I2817" t="s">
        <v>3550</v>
      </c>
      <c r="J2817" t="s">
        <v>79</v>
      </c>
      <c r="K2817" t="s">
        <v>43</v>
      </c>
      <c r="L2817" t="s">
        <v>39</v>
      </c>
      <c r="M2817" t="s">
        <v>107</v>
      </c>
      <c r="N2817" t="s">
        <v>81</v>
      </c>
      <c r="O2817" t="s">
        <v>3552</v>
      </c>
      <c r="P2817">
        <v>1.7</v>
      </c>
      <c r="Q2817">
        <v>600</v>
      </c>
      <c r="R2817">
        <v>78</v>
      </c>
      <c r="S2817" t="s">
        <v>78</v>
      </c>
      <c r="T2817" t="s">
        <v>30</v>
      </c>
      <c r="U2817" t="s">
        <v>4634</v>
      </c>
      <c r="V2817" t="s">
        <v>36</v>
      </c>
      <c r="W2817" t="s">
        <v>82</v>
      </c>
      <c r="X2817">
        <v>4</v>
      </c>
    </row>
    <row r="2818" spans="2:24">
      <c r="B2818" t="s">
        <v>2976</v>
      </c>
      <c r="C2818" t="s">
        <v>160</v>
      </c>
      <c r="D2818" t="s">
        <v>41</v>
      </c>
      <c r="E2818" t="s">
        <v>3549</v>
      </c>
      <c r="F2818" t="s">
        <v>154</v>
      </c>
      <c r="G2818" t="s">
        <v>47</v>
      </c>
      <c r="H2818">
        <v>18</v>
      </c>
      <c r="I2818" t="s">
        <v>3550</v>
      </c>
      <c r="J2818" t="s">
        <v>30</v>
      </c>
      <c r="K2818" t="s">
        <v>43</v>
      </c>
      <c r="L2818" t="s">
        <v>39</v>
      </c>
      <c r="M2818" t="s">
        <v>107</v>
      </c>
      <c r="N2818" t="s">
        <v>81</v>
      </c>
      <c r="O2818" t="s">
        <v>3552</v>
      </c>
      <c r="P2818">
        <v>1.7</v>
      </c>
      <c r="Q2818">
        <v>600</v>
      </c>
      <c r="R2818">
        <v>78</v>
      </c>
      <c r="S2818" t="s">
        <v>78</v>
      </c>
      <c r="T2818" t="s">
        <v>30</v>
      </c>
      <c r="U2818" t="s">
        <v>4635</v>
      </c>
      <c r="V2818" t="s">
        <v>36</v>
      </c>
      <c r="W2818" t="s">
        <v>82</v>
      </c>
      <c r="X2818">
        <v>4</v>
      </c>
    </row>
    <row r="2819" spans="2:24">
      <c r="B2819" t="s">
        <v>2977</v>
      </c>
      <c r="C2819" t="s">
        <v>160</v>
      </c>
      <c r="D2819" t="s">
        <v>55</v>
      </c>
      <c r="E2819" t="s">
        <v>3549</v>
      </c>
      <c r="F2819" t="s">
        <v>154</v>
      </c>
      <c r="G2819" t="s">
        <v>47</v>
      </c>
      <c r="H2819">
        <v>19</v>
      </c>
      <c r="I2819" t="s">
        <v>3550</v>
      </c>
      <c r="J2819" t="s">
        <v>63</v>
      </c>
      <c r="K2819" t="s">
        <v>42</v>
      </c>
      <c r="L2819" t="s">
        <v>39</v>
      </c>
      <c r="M2819" t="s">
        <v>107</v>
      </c>
      <c r="N2819" t="s">
        <v>81</v>
      </c>
      <c r="O2819" t="s">
        <v>20</v>
      </c>
      <c r="P2819">
        <v>0.8</v>
      </c>
      <c r="Q2819">
        <v>600</v>
      </c>
      <c r="R2819">
        <v>81</v>
      </c>
      <c r="S2819" t="s">
        <v>78</v>
      </c>
      <c r="T2819" t="s">
        <v>30</v>
      </c>
      <c r="U2819" t="s">
        <v>4636</v>
      </c>
      <c r="V2819" t="s">
        <v>36</v>
      </c>
      <c r="W2819" t="s">
        <v>82</v>
      </c>
      <c r="X2819">
        <v>4</v>
      </c>
    </row>
    <row r="2820" spans="2:24">
      <c r="B2820" t="s">
        <v>2978</v>
      </c>
      <c r="C2820" t="s">
        <v>160</v>
      </c>
      <c r="D2820" t="s">
        <v>55</v>
      </c>
      <c r="E2820" t="s">
        <v>3549</v>
      </c>
      <c r="F2820" t="s">
        <v>154</v>
      </c>
      <c r="G2820" t="s">
        <v>47</v>
      </c>
      <c r="H2820">
        <v>19</v>
      </c>
      <c r="I2820" t="s">
        <v>3550</v>
      </c>
      <c r="J2820" t="s">
        <v>28</v>
      </c>
      <c r="K2820" t="s">
        <v>42</v>
      </c>
      <c r="L2820" t="s">
        <v>39</v>
      </c>
      <c r="M2820" t="s">
        <v>107</v>
      </c>
      <c r="N2820" t="s">
        <v>81</v>
      </c>
      <c r="O2820" t="s">
        <v>20</v>
      </c>
      <c r="P2820">
        <v>0.8</v>
      </c>
      <c r="Q2820">
        <v>600</v>
      </c>
      <c r="R2820">
        <v>81</v>
      </c>
      <c r="S2820" t="s">
        <v>78</v>
      </c>
      <c r="T2820" t="s">
        <v>30</v>
      </c>
      <c r="U2820" t="s">
        <v>4637</v>
      </c>
      <c r="V2820" t="s">
        <v>36</v>
      </c>
      <c r="W2820" t="s">
        <v>82</v>
      </c>
      <c r="X2820">
        <v>4</v>
      </c>
    </row>
    <row r="2821" spans="2:24">
      <c r="B2821" t="s">
        <v>2979</v>
      </c>
      <c r="C2821" t="s">
        <v>160</v>
      </c>
      <c r="D2821" t="s">
        <v>55</v>
      </c>
      <c r="E2821" t="s">
        <v>3549</v>
      </c>
      <c r="F2821" t="s">
        <v>154</v>
      </c>
      <c r="G2821" t="s">
        <v>47</v>
      </c>
      <c r="H2821">
        <v>19</v>
      </c>
      <c r="I2821" t="s">
        <v>3550</v>
      </c>
      <c r="J2821" t="s">
        <v>79</v>
      </c>
      <c r="K2821" t="s">
        <v>42</v>
      </c>
      <c r="L2821" t="s">
        <v>39</v>
      </c>
      <c r="M2821" t="s">
        <v>107</v>
      </c>
      <c r="N2821" t="s">
        <v>81</v>
      </c>
      <c r="O2821" t="s">
        <v>20</v>
      </c>
      <c r="P2821">
        <v>0.8</v>
      </c>
      <c r="Q2821">
        <v>600</v>
      </c>
      <c r="R2821">
        <v>81</v>
      </c>
      <c r="S2821" t="s">
        <v>78</v>
      </c>
      <c r="T2821" t="s">
        <v>30</v>
      </c>
      <c r="U2821" t="s">
        <v>4638</v>
      </c>
      <c r="V2821" t="s">
        <v>36</v>
      </c>
      <c r="W2821" t="s">
        <v>82</v>
      </c>
      <c r="X2821">
        <v>4</v>
      </c>
    </row>
    <row r="2822" spans="2:24">
      <c r="B2822" t="s">
        <v>2980</v>
      </c>
      <c r="C2822" t="s">
        <v>160</v>
      </c>
      <c r="D2822" t="s">
        <v>55</v>
      </c>
      <c r="E2822" t="s">
        <v>3549</v>
      </c>
      <c r="F2822" t="s">
        <v>154</v>
      </c>
      <c r="G2822" t="s">
        <v>47</v>
      </c>
      <c r="H2822">
        <v>19</v>
      </c>
      <c r="I2822" t="s">
        <v>3550</v>
      </c>
      <c r="J2822" t="s">
        <v>30</v>
      </c>
      <c r="K2822" t="s">
        <v>42</v>
      </c>
      <c r="L2822" t="s">
        <v>39</v>
      </c>
      <c r="M2822" t="s">
        <v>107</v>
      </c>
      <c r="N2822" t="s">
        <v>81</v>
      </c>
      <c r="O2822" t="s">
        <v>20</v>
      </c>
      <c r="P2822">
        <v>0.8</v>
      </c>
      <c r="Q2822">
        <v>600</v>
      </c>
      <c r="R2822">
        <v>81</v>
      </c>
      <c r="S2822" t="s">
        <v>78</v>
      </c>
      <c r="T2822" t="s">
        <v>30</v>
      </c>
      <c r="U2822" t="s">
        <v>4639</v>
      </c>
      <c r="V2822" t="s">
        <v>36</v>
      </c>
      <c r="W2822" t="s">
        <v>82</v>
      </c>
      <c r="X2822">
        <v>4</v>
      </c>
    </row>
    <row r="2823" spans="2:24">
      <c r="B2823" t="s">
        <v>2981</v>
      </c>
      <c r="C2823" t="s">
        <v>160</v>
      </c>
      <c r="D2823" t="s">
        <v>41</v>
      </c>
      <c r="E2823" t="s">
        <v>3549</v>
      </c>
      <c r="F2823" t="s">
        <v>154</v>
      </c>
      <c r="G2823" t="s">
        <v>47</v>
      </c>
      <c r="H2823">
        <v>24</v>
      </c>
      <c r="I2823" t="s">
        <v>3550</v>
      </c>
      <c r="J2823" t="s">
        <v>63</v>
      </c>
      <c r="K2823" t="s">
        <v>43</v>
      </c>
      <c r="L2823" t="s">
        <v>39</v>
      </c>
      <c r="M2823" t="s">
        <v>107</v>
      </c>
      <c r="N2823" t="s">
        <v>81</v>
      </c>
      <c r="O2823" t="s">
        <v>3552</v>
      </c>
      <c r="P2823">
        <v>1.7</v>
      </c>
      <c r="Q2823">
        <v>800</v>
      </c>
      <c r="R2823">
        <v>78</v>
      </c>
      <c r="S2823" t="s">
        <v>78</v>
      </c>
      <c r="T2823" t="s">
        <v>30</v>
      </c>
      <c r="U2823" t="s">
        <v>4640</v>
      </c>
      <c r="V2823" t="s">
        <v>36</v>
      </c>
      <c r="W2823" t="s">
        <v>82</v>
      </c>
      <c r="X2823">
        <v>4</v>
      </c>
    </row>
    <row r="2824" spans="2:24">
      <c r="B2824" t="s">
        <v>2982</v>
      </c>
      <c r="C2824" t="s">
        <v>160</v>
      </c>
      <c r="D2824" t="s">
        <v>41</v>
      </c>
      <c r="E2824" t="s">
        <v>3549</v>
      </c>
      <c r="F2824" t="s">
        <v>154</v>
      </c>
      <c r="G2824" t="s">
        <v>47</v>
      </c>
      <c r="H2824">
        <v>24</v>
      </c>
      <c r="I2824" t="s">
        <v>3550</v>
      </c>
      <c r="J2824" t="s">
        <v>28</v>
      </c>
      <c r="K2824" t="s">
        <v>43</v>
      </c>
      <c r="L2824" t="s">
        <v>39</v>
      </c>
      <c r="M2824" t="s">
        <v>107</v>
      </c>
      <c r="N2824" t="s">
        <v>81</v>
      </c>
      <c r="O2824" t="s">
        <v>3552</v>
      </c>
      <c r="P2824">
        <v>1.7</v>
      </c>
      <c r="Q2824">
        <v>800</v>
      </c>
      <c r="R2824">
        <v>78</v>
      </c>
      <c r="S2824" t="s">
        <v>78</v>
      </c>
      <c r="T2824" t="s">
        <v>30</v>
      </c>
      <c r="U2824" t="s">
        <v>4641</v>
      </c>
      <c r="V2824" t="s">
        <v>36</v>
      </c>
      <c r="W2824" t="s">
        <v>82</v>
      </c>
      <c r="X2824">
        <v>4</v>
      </c>
    </row>
    <row r="2825" spans="2:24">
      <c r="B2825" t="s">
        <v>2983</v>
      </c>
      <c r="C2825" t="s">
        <v>160</v>
      </c>
      <c r="D2825" t="s">
        <v>41</v>
      </c>
      <c r="E2825" t="s">
        <v>3549</v>
      </c>
      <c r="F2825" t="s">
        <v>154</v>
      </c>
      <c r="G2825" t="s">
        <v>47</v>
      </c>
      <c r="H2825">
        <v>24</v>
      </c>
      <c r="I2825" t="s">
        <v>3550</v>
      </c>
      <c r="J2825" t="s">
        <v>79</v>
      </c>
      <c r="K2825" t="s">
        <v>43</v>
      </c>
      <c r="L2825" t="s">
        <v>39</v>
      </c>
      <c r="M2825" t="s">
        <v>107</v>
      </c>
      <c r="N2825" t="s">
        <v>81</v>
      </c>
      <c r="O2825" t="s">
        <v>3552</v>
      </c>
      <c r="P2825">
        <v>1.7</v>
      </c>
      <c r="Q2825">
        <v>800</v>
      </c>
      <c r="R2825">
        <v>78</v>
      </c>
      <c r="S2825" t="s">
        <v>78</v>
      </c>
      <c r="T2825" t="s">
        <v>30</v>
      </c>
      <c r="U2825" t="s">
        <v>4642</v>
      </c>
      <c r="V2825" t="s">
        <v>36</v>
      </c>
      <c r="W2825" t="s">
        <v>82</v>
      </c>
      <c r="X2825">
        <v>4</v>
      </c>
    </row>
    <row r="2826" spans="2:24">
      <c r="B2826" t="s">
        <v>2984</v>
      </c>
      <c r="C2826" t="s">
        <v>160</v>
      </c>
      <c r="D2826" t="s">
        <v>41</v>
      </c>
      <c r="E2826" t="s">
        <v>3549</v>
      </c>
      <c r="F2826" t="s">
        <v>154</v>
      </c>
      <c r="G2826" t="s">
        <v>47</v>
      </c>
      <c r="H2826">
        <v>24</v>
      </c>
      <c r="I2826" t="s">
        <v>3550</v>
      </c>
      <c r="J2826" t="s">
        <v>30</v>
      </c>
      <c r="K2826" t="s">
        <v>43</v>
      </c>
      <c r="L2826" t="s">
        <v>39</v>
      </c>
      <c r="M2826" t="s">
        <v>107</v>
      </c>
      <c r="N2826" t="s">
        <v>81</v>
      </c>
      <c r="O2826" t="s">
        <v>3552</v>
      </c>
      <c r="P2826">
        <v>1.7</v>
      </c>
      <c r="Q2826">
        <v>800</v>
      </c>
      <c r="R2826">
        <v>78</v>
      </c>
      <c r="S2826" t="s">
        <v>78</v>
      </c>
      <c r="T2826" t="s">
        <v>30</v>
      </c>
      <c r="U2826" t="s">
        <v>4643</v>
      </c>
      <c r="V2826" t="s">
        <v>36</v>
      </c>
      <c r="W2826" t="s">
        <v>82</v>
      </c>
      <c r="X2826">
        <v>4</v>
      </c>
    </row>
    <row r="2827" spans="2:24">
      <c r="B2827" t="s">
        <v>2985</v>
      </c>
      <c r="C2827" t="s">
        <v>160</v>
      </c>
      <c r="D2827" t="s">
        <v>55</v>
      </c>
      <c r="E2827" t="s">
        <v>3549</v>
      </c>
      <c r="F2827" t="s">
        <v>154</v>
      </c>
      <c r="G2827" t="s">
        <v>47</v>
      </c>
      <c r="H2827">
        <v>25</v>
      </c>
      <c r="I2827" t="s">
        <v>3550</v>
      </c>
      <c r="J2827" t="s">
        <v>63</v>
      </c>
      <c r="K2827" t="s">
        <v>42</v>
      </c>
      <c r="L2827" t="s">
        <v>39</v>
      </c>
      <c r="M2827" t="s">
        <v>107</v>
      </c>
      <c r="N2827" t="s">
        <v>81</v>
      </c>
      <c r="O2827" t="s">
        <v>20</v>
      </c>
      <c r="P2827">
        <v>1.7</v>
      </c>
      <c r="Q2827">
        <v>800</v>
      </c>
      <c r="R2827">
        <v>81</v>
      </c>
      <c r="S2827" t="s">
        <v>78</v>
      </c>
      <c r="T2827" t="s">
        <v>30</v>
      </c>
      <c r="U2827" t="s">
        <v>4644</v>
      </c>
      <c r="V2827" t="s">
        <v>36</v>
      </c>
      <c r="W2827" t="s">
        <v>82</v>
      </c>
      <c r="X2827">
        <v>4</v>
      </c>
    </row>
    <row r="2828" spans="2:24">
      <c r="B2828" t="s">
        <v>2986</v>
      </c>
      <c r="C2828" t="s">
        <v>160</v>
      </c>
      <c r="D2828" t="s">
        <v>55</v>
      </c>
      <c r="E2828" t="s">
        <v>3549</v>
      </c>
      <c r="F2828" t="s">
        <v>154</v>
      </c>
      <c r="G2828" t="s">
        <v>47</v>
      </c>
      <c r="H2828">
        <v>25</v>
      </c>
      <c r="I2828" t="s">
        <v>3550</v>
      </c>
      <c r="J2828" t="s">
        <v>28</v>
      </c>
      <c r="K2828" t="s">
        <v>42</v>
      </c>
      <c r="L2828" t="s">
        <v>39</v>
      </c>
      <c r="M2828" t="s">
        <v>107</v>
      </c>
      <c r="N2828" t="s">
        <v>81</v>
      </c>
      <c r="O2828" t="s">
        <v>20</v>
      </c>
      <c r="P2828">
        <v>1.7</v>
      </c>
      <c r="Q2828">
        <v>800</v>
      </c>
      <c r="R2828">
        <v>81</v>
      </c>
      <c r="S2828" t="s">
        <v>78</v>
      </c>
      <c r="T2828" t="s">
        <v>30</v>
      </c>
      <c r="U2828" t="s">
        <v>4645</v>
      </c>
      <c r="V2828" t="s">
        <v>36</v>
      </c>
      <c r="W2828" t="s">
        <v>82</v>
      </c>
      <c r="X2828">
        <v>4</v>
      </c>
    </row>
    <row r="2829" spans="2:24">
      <c r="B2829" t="s">
        <v>2987</v>
      </c>
      <c r="C2829" t="s">
        <v>160</v>
      </c>
      <c r="D2829" t="s">
        <v>55</v>
      </c>
      <c r="E2829" t="s">
        <v>3549</v>
      </c>
      <c r="F2829" t="s">
        <v>154</v>
      </c>
      <c r="G2829" t="s">
        <v>47</v>
      </c>
      <c r="H2829">
        <v>25</v>
      </c>
      <c r="I2829" t="s">
        <v>3550</v>
      </c>
      <c r="J2829" t="s">
        <v>79</v>
      </c>
      <c r="K2829" t="s">
        <v>42</v>
      </c>
      <c r="L2829" t="s">
        <v>39</v>
      </c>
      <c r="M2829" t="s">
        <v>107</v>
      </c>
      <c r="N2829" t="s">
        <v>81</v>
      </c>
      <c r="O2829" t="s">
        <v>20</v>
      </c>
      <c r="P2829">
        <v>1.7</v>
      </c>
      <c r="Q2829">
        <v>800</v>
      </c>
      <c r="R2829">
        <v>81</v>
      </c>
      <c r="S2829" t="s">
        <v>78</v>
      </c>
      <c r="T2829" t="s">
        <v>30</v>
      </c>
      <c r="U2829" t="s">
        <v>4646</v>
      </c>
      <c r="V2829" t="s">
        <v>36</v>
      </c>
      <c r="W2829" t="s">
        <v>82</v>
      </c>
      <c r="X2829">
        <v>4</v>
      </c>
    </row>
    <row r="2830" spans="2:24">
      <c r="B2830" t="s">
        <v>2988</v>
      </c>
      <c r="C2830" t="s">
        <v>160</v>
      </c>
      <c r="D2830" t="s">
        <v>55</v>
      </c>
      <c r="E2830" t="s">
        <v>3549</v>
      </c>
      <c r="F2830" t="s">
        <v>154</v>
      </c>
      <c r="G2830" t="s">
        <v>47</v>
      </c>
      <c r="H2830">
        <v>25</v>
      </c>
      <c r="I2830" t="s">
        <v>3550</v>
      </c>
      <c r="J2830" t="s">
        <v>30</v>
      </c>
      <c r="K2830" t="s">
        <v>42</v>
      </c>
      <c r="L2830" t="s">
        <v>39</v>
      </c>
      <c r="M2830" t="s">
        <v>107</v>
      </c>
      <c r="N2830" t="s">
        <v>81</v>
      </c>
      <c r="O2830" t="s">
        <v>20</v>
      </c>
      <c r="P2830">
        <v>1.7</v>
      </c>
      <c r="Q2830">
        <v>800</v>
      </c>
      <c r="R2830">
        <v>81</v>
      </c>
      <c r="S2830" t="s">
        <v>78</v>
      </c>
      <c r="T2830" t="s">
        <v>30</v>
      </c>
      <c r="U2830" t="s">
        <v>4647</v>
      </c>
      <c r="V2830" t="s">
        <v>36</v>
      </c>
      <c r="W2830" t="s">
        <v>82</v>
      </c>
      <c r="X2830">
        <v>4</v>
      </c>
    </row>
    <row r="2831" spans="2:24">
      <c r="B2831" t="s">
        <v>2989</v>
      </c>
      <c r="C2831" t="s">
        <v>160</v>
      </c>
      <c r="D2831" t="s">
        <v>41</v>
      </c>
      <c r="E2831" t="s">
        <v>3549</v>
      </c>
      <c r="F2831" t="s">
        <v>154</v>
      </c>
      <c r="G2831" t="s">
        <v>47</v>
      </c>
      <c r="H2831">
        <v>30</v>
      </c>
      <c r="I2831" t="s">
        <v>3550</v>
      </c>
      <c r="J2831" t="s">
        <v>63</v>
      </c>
      <c r="K2831" t="s">
        <v>43</v>
      </c>
      <c r="L2831" t="s">
        <v>39</v>
      </c>
      <c r="M2831" t="s">
        <v>107</v>
      </c>
      <c r="N2831" t="s">
        <v>81</v>
      </c>
      <c r="O2831" t="s">
        <v>20</v>
      </c>
      <c r="P2831">
        <v>2</v>
      </c>
      <c r="Q2831">
        <v>1000</v>
      </c>
      <c r="R2831">
        <v>81</v>
      </c>
      <c r="S2831" t="s">
        <v>78</v>
      </c>
      <c r="T2831" t="s">
        <v>30</v>
      </c>
      <c r="U2831" t="s">
        <v>4648</v>
      </c>
      <c r="V2831" t="s">
        <v>36</v>
      </c>
      <c r="W2831" t="s">
        <v>82</v>
      </c>
      <c r="X2831">
        <v>4</v>
      </c>
    </row>
    <row r="2832" spans="2:24">
      <c r="B2832" t="s">
        <v>2990</v>
      </c>
      <c r="C2832" t="s">
        <v>160</v>
      </c>
      <c r="D2832" t="s">
        <v>41</v>
      </c>
      <c r="E2832" t="s">
        <v>3549</v>
      </c>
      <c r="F2832" t="s">
        <v>154</v>
      </c>
      <c r="G2832" t="s">
        <v>47</v>
      </c>
      <c r="H2832">
        <v>30</v>
      </c>
      <c r="I2832" t="s">
        <v>3550</v>
      </c>
      <c r="J2832" t="s">
        <v>28</v>
      </c>
      <c r="K2832" t="s">
        <v>43</v>
      </c>
      <c r="L2832" t="s">
        <v>39</v>
      </c>
      <c r="M2832" t="s">
        <v>107</v>
      </c>
      <c r="N2832" t="s">
        <v>81</v>
      </c>
      <c r="O2832" t="s">
        <v>20</v>
      </c>
      <c r="P2832">
        <v>2</v>
      </c>
      <c r="Q2832">
        <v>1000</v>
      </c>
      <c r="R2832">
        <v>81</v>
      </c>
      <c r="S2832" t="s">
        <v>78</v>
      </c>
      <c r="T2832" t="s">
        <v>30</v>
      </c>
      <c r="U2832" t="s">
        <v>4649</v>
      </c>
      <c r="V2832" t="s">
        <v>36</v>
      </c>
      <c r="W2832" t="s">
        <v>82</v>
      </c>
      <c r="X2832">
        <v>4</v>
      </c>
    </row>
    <row r="2833" spans="2:24">
      <c r="B2833" t="s">
        <v>2991</v>
      </c>
      <c r="C2833" t="s">
        <v>160</v>
      </c>
      <c r="D2833" t="s">
        <v>41</v>
      </c>
      <c r="E2833" t="s">
        <v>3549</v>
      </c>
      <c r="F2833" t="s">
        <v>154</v>
      </c>
      <c r="G2833" t="s">
        <v>47</v>
      </c>
      <c r="H2833">
        <v>30</v>
      </c>
      <c r="I2833" t="s">
        <v>3550</v>
      </c>
      <c r="J2833" t="s">
        <v>79</v>
      </c>
      <c r="K2833" t="s">
        <v>43</v>
      </c>
      <c r="L2833" t="s">
        <v>39</v>
      </c>
      <c r="M2833" t="s">
        <v>107</v>
      </c>
      <c r="N2833" t="s">
        <v>81</v>
      </c>
      <c r="O2833" t="s">
        <v>20</v>
      </c>
      <c r="P2833">
        <v>2</v>
      </c>
      <c r="Q2833">
        <v>1000</v>
      </c>
      <c r="R2833">
        <v>81</v>
      </c>
      <c r="S2833" t="s">
        <v>78</v>
      </c>
      <c r="T2833" t="s">
        <v>30</v>
      </c>
      <c r="U2833" t="s">
        <v>4650</v>
      </c>
      <c r="V2833" t="s">
        <v>36</v>
      </c>
      <c r="W2833" t="s">
        <v>82</v>
      </c>
      <c r="X2833">
        <v>4</v>
      </c>
    </row>
    <row r="2834" spans="2:24">
      <c r="B2834" t="s">
        <v>2992</v>
      </c>
      <c r="C2834" t="s">
        <v>160</v>
      </c>
      <c r="D2834" t="s">
        <v>41</v>
      </c>
      <c r="E2834" t="s">
        <v>3549</v>
      </c>
      <c r="F2834" t="s">
        <v>154</v>
      </c>
      <c r="G2834" t="s">
        <v>47</v>
      </c>
      <c r="H2834">
        <v>30</v>
      </c>
      <c r="I2834" t="s">
        <v>3550</v>
      </c>
      <c r="J2834" t="s">
        <v>30</v>
      </c>
      <c r="K2834" t="s">
        <v>43</v>
      </c>
      <c r="L2834" t="s">
        <v>39</v>
      </c>
      <c r="M2834" t="s">
        <v>107</v>
      </c>
      <c r="N2834" t="s">
        <v>81</v>
      </c>
      <c r="O2834" t="s">
        <v>20</v>
      </c>
      <c r="P2834">
        <v>2</v>
      </c>
      <c r="Q2834">
        <v>1000</v>
      </c>
      <c r="R2834">
        <v>81</v>
      </c>
      <c r="S2834" t="s">
        <v>78</v>
      </c>
      <c r="T2834" t="s">
        <v>30</v>
      </c>
      <c r="U2834" t="s">
        <v>4651</v>
      </c>
      <c r="V2834" t="s">
        <v>36</v>
      </c>
      <c r="W2834" t="s">
        <v>82</v>
      </c>
      <c r="X2834">
        <v>4</v>
      </c>
    </row>
    <row r="2835" spans="2:24">
      <c r="B2835" t="s">
        <v>2993</v>
      </c>
      <c r="C2835" t="s">
        <v>160</v>
      </c>
      <c r="D2835" t="s">
        <v>55</v>
      </c>
      <c r="E2835" t="s">
        <v>3549</v>
      </c>
      <c r="F2835" t="s">
        <v>154</v>
      </c>
      <c r="G2835" t="s">
        <v>47</v>
      </c>
      <c r="H2835">
        <v>31</v>
      </c>
      <c r="I2835" t="s">
        <v>3550</v>
      </c>
      <c r="J2835" t="s">
        <v>63</v>
      </c>
      <c r="K2835" t="s">
        <v>42</v>
      </c>
      <c r="L2835" t="s">
        <v>39</v>
      </c>
      <c r="M2835" t="s">
        <v>107</v>
      </c>
      <c r="N2835" t="s">
        <v>81</v>
      </c>
      <c r="O2835" t="s">
        <v>20</v>
      </c>
      <c r="P2835">
        <v>2.2000000000000002</v>
      </c>
      <c r="Q2835">
        <v>1000</v>
      </c>
      <c r="R2835">
        <v>84</v>
      </c>
      <c r="S2835" t="s">
        <v>78</v>
      </c>
      <c r="T2835" t="s">
        <v>30</v>
      </c>
      <c r="U2835" t="s">
        <v>4652</v>
      </c>
      <c r="V2835" t="s">
        <v>36</v>
      </c>
      <c r="W2835" t="s">
        <v>82</v>
      </c>
      <c r="X2835">
        <v>4</v>
      </c>
    </row>
    <row r="2836" spans="2:24">
      <c r="B2836" t="s">
        <v>2994</v>
      </c>
      <c r="C2836" t="s">
        <v>160</v>
      </c>
      <c r="D2836" t="s">
        <v>55</v>
      </c>
      <c r="E2836" t="s">
        <v>3549</v>
      </c>
      <c r="F2836" t="s">
        <v>154</v>
      </c>
      <c r="G2836" t="s">
        <v>47</v>
      </c>
      <c r="H2836">
        <v>31</v>
      </c>
      <c r="I2836" t="s">
        <v>3550</v>
      </c>
      <c r="J2836" t="s">
        <v>28</v>
      </c>
      <c r="K2836" t="s">
        <v>42</v>
      </c>
      <c r="L2836" t="s">
        <v>39</v>
      </c>
      <c r="M2836" t="s">
        <v>107</v>
      </c>
      <c r="N2836" t="s">
        <v>81</v>
      </c>
      <c r="O2836" t="s">
        <v>20</v>
      </c>
      <c r="P2836">
        <v>2.2000000000000002</v>
      </c>
      <c r="Q2836">
        <v>1000</v>
      </c>
      <c r="R2836">
        <v>84</v>
      </c>
      <c r="S2836" t="s">
        <v>78</v>
      </c>
      <c r="T2836" t="s">
        <v>30</v>
      </c>
      <c r="U2836" t="s">
        <v>4653</v>
      </c>
      <c r="V2836" t="s">
        <v>36</v>
      </c>
      <c r="W2836" t="s">
        <v>82</v>
      </c>
      <c r="X2836">
        <v>4</v>
      </c>
    </row>
    <row r="2837" spans="2:24">
      <c r="B2837" t="s">
        <v>2995</v>
      </c>
      <c r="C2837" t="s">
        <v>160</v>
      </c>
      <c r="D2837" t="s">
        <v>55</v>
      </c>
      <c r="E2837" t="s">
        <v>3549</v>
      </c>
      <c r="F2837" t="s">
        <v>154</v>
      </c>
      <c r="G2837" t="s">
        <v>47</v>
      </c>
      <c r="H2837">
        <v>31</v>
      </c>
      <c r="I2837" t="s">
        <v>3550</v>
      </c>
      <c r="J2837" t="s">
        <v>79</v>
      </c>
      <c r="K2837" t="s">
        <v>42</v>
      </c>
      <c r="L2837" t="s">
        <v>39</v>
      </c>
      <c r="M2837" t="s">
        <v>107</v>
      </c>
      <c r="N2837" t="s">
        <v>81</v>
      </c>
      <c r="O2837" t="s">
        <v>20</v>
      </c>
      <c r="P2837">
        <v>2.2000000000000002</v>
      </c>
      <c r="Q2837">
        <v>1000</v>
      </c>
      <c r="R2837">
        <v>84</v>
      </c>
      <c r="S2837" t="s">
        <v>78</v>
      </c>
      <c r="T2837" t="s">
        <v>30</v>
      </c>
      <c r="U2837" t="s">
        <v>4654</v>
      </c>
      <c r="V2837" t="s">
        <v>36</v>
      </c>
      <c r="W2837" t="s">
        <v>82</v>
      </c>
      <c r="X2837">
        <v>4</v>
      </c>
    </row>
    <row r="2838" spans="2:24">
      <c r="B2838" t="s">
        <v>2996</v>
      </c>
      <c r="C2838" t="s">
        <v>160</v>
      </c>
      <c r="D2838" t="s">
        <v>55</v>
      </c>
      <c r="E2838" t="s">
        <v>3549</v>
      </c>
      <c r="F2838" t="s">
        <v>154</v>
      </c>
      <c r="G2838" t="s">
        <v>47</v>
      </c>
      <c r="H2838">
        <v>31</v>
      </c>
      <c r="I2838" t="s">
        <v>3550</v>
      </c>
      <c r="J2838" t="s">
        <v>30</v>
      </c>
      <c r="K2838" t="s">
        <v>42</v>
      </c>
      <c r="L2838" t="s">
        <v>39</v>
      </c>
      <c r="M2838" t="s">
        <v>107</v>
      </c>
      <c r="N2838" t="s">
        <v>81</v>
      </c>
      <c r="O2838" t="s">
        <v>20</v>
      </c>
      <c r="P2838">
        <v>2.2000000000000002</v>
      </c>
      <c r="Q2838">
        <v>1000</v>
      </c>
      <c r="R2838">
        <v>84</v>
      </c>
      <c r="S2838" t="s">
        <v>78</v>
      </c>
      <c r="T2838" t="s">
        <v>30</v>
      </c>
      <c r="U2838" t="s">
        <v>4655</v>
      </c>
      <c r="V2838" t="s">
        <v>36</v>
      </c>
      <c r="W2838" t="s">
        <v>82</v>
      </c>
      <c r="X2838">
        <v>4</v>
      </c>
    </row>
    <row r="2839" spans="2:24">
      <c r="B2839" t="s">
        <v>2997</v>
      </c>
      <c r="C2839" t="s">
        <v>160</v>
      </c>
      <c r="D2839" t="s">
        <v>41</v>
      </c>
      <c r="E2839" t="s">
        <v>3549</v>
      </c>
      <c r="F2839" t="s">
        <v>154</v>
      </c>
      <c r="G2839" t="s">
        <v>47</v>
      </c>
      <c r="H2839">
        <v>36</v>
      </c>
      <c r="I2839" t="s">
        <v>3550</v>
      </c>
      <c r="J2839" t="s">
        <v>63</v>
      </c>
      <c r="K2839" t="s">
        <v>43</v>
      </c>
      <c r="L2839" t="s">
        <v>39</v>
      </c>
      <c r="M2839" t="s">
        <v>107</v>
      </c>
      <c r="N2839" t="s">
        <v>81</v>
      </c>
      <c r="O2839" t="s">
        <v>20</v>
      </c>
      <c r="P2839">
        <v>2</v>
      </c>
      <c r="Q2839">
        <v>1200</v>
      </c>
      <c r="R2839">
        <v>81</v>
      </c>
      <c r="S2839" t="s">
        <v>78</v>
      </c>
      <c r="T2839" t="s">
        <v>30</v>
      </c>
      <c r="U2839" t="s">
        <v>4656</v>
      </c>
      <c r="V2839" t="s">
        <v>36</v>
      </c>
      <c r="W2839" t="s">
        <v>82</v>
      </c>
      <c r="X2839">
        <v>4</v>
      </c>
    </row>
    <row r="2840" spans="2:24">
      <c r="B2840" t="s">
        <v>2998</v>
      </c>
      <c r="C2840" t="s">
        <v>160</v>
      </c>
      <c r="D2840" t="s">
        <v>41</v>
      </c>
      <c r="E2840" t="s">
        <v>3549</v>
      </c>
      <c r="F2840" t="s">
        <v>154</v>
      </c>
      <c r="G2840" t="s">
        <v>47</v>
      </c>
      <c r="H2840">
        <v>36</v>
      </c>
      <c r="I2840" t="s">
        <v>3550</v>
      </c>
      <c r="J2840" t="s">
        <v>28</v>
      </c>
      <c r="K2840" t="s">
        <v>43</v>
      </c>
      <c r="L2840" t="s">
        <v>39</v>
      </c>
      <c r="M2840" t="s">
        <v>107</v>
      </c>
      <c r="N2840" t="s">
        <v>81</v>
      </c>
      <c r="O2840" t="s">
        <v>20</v>
      </c>
      <c r="P2840">
        <v>2</v>
      </c>
      <c r="Q2840">
        <v>1200</v>
      </c>
      <c r="R2840">
        <v>81</v>
      </c>
      <c r="S2840" t="s">
        <v>78</v>
      </c>
      <c r="T2840" t="s">
        <v>30</v>
      </c>
      <c r="U2840" t="s">
        <v>4657</v>
      </c>
      <c r="V2840" t="s">
        <v>36</v>
      </c>
      <c r="W2840" t="s">
        <v>82</v>
      </c>
      <c r="X2840">
        <v>4</v>
      </c>
    </row>
    <row r="2841" spans="2:24">
      <c r="B2841" t="s">
        <v>2999</v>
      </c>
      <c r="C2841" t="s">
        <v>160</v>
      </c>
      <c r="D2841" t="s">
        <v>41</v>
      </c>
      <c r="E2841" t="s">
        <v>3549</v>
      </c>
      <c r="F2841" t="s">
        <v>154</v>
      </c>
      <c r="G2841" t="s">
        <v>47</v>
      </c>
      <c r="H2841">
        <v>36</v>
      </c>
      <c r="I2841" t="s">
        <v>3550</v>
      </c>
      <c r="J2841" t="s">
        <v>79</v>
      </c>
      <c r="K2841" t="s">
        <v>43</v>
      </c>
      <c r="L2841" t="s">
        <v>39</v>
      </c>
      <c r="M2841" t="s">
        <v>107</v>
      </c>
      <c r="N2841" t="s">
        <v>81</v>
      </c>
      <c r="O2841" t="s">
        <v>20</v>
      </c>
      <c r="P2841">
        <v>2</v>
      </c>
      <c r="Q2841">
        <v>1200</v>
      </c>
      <c r="R2841">
        <v>81</v>
      </c>
      <c r="S2841" t="s">
        <v>78</v>
      </c>
      <c r="T2841" t="s">
        <v>30</v>
      </c>
      <c r="U2841" t="s">
        <v>4658</v>
      </c>
      <c r="V2841" t="s">
        <v>36</v>
      </c>
      <c r="W2841" t="s">
        <v>82</v>
      </c>
      <c r="X2841">
        <v>4</v>
      </c>
    </row>
    <row r="2842" spans="2:24">
      <c r="B2842" t="s">
        <v>3000</v>
      </c>
      <c r="C2842" t="s">
        <v>160</v>
      </c>
      <c r="D2842" t="s">
        <v>41</v>
      </c>
      <c r="E2842" t="s">
        <v>3549</v>
      </c>
      <c r="F2842" t="s">
        <v>154</v>
      </c>
      <c r="G2842" t="s">
        <v>47</v>
      </c>
      <c r="H2842">
        <v>36</v>
      </c>
      <c r="I2842" t="s">
        <v>3550</v>
      </c>
      <c r="J2842" t="s">
        <v>30</v>
      </c>
      <c r="K2842" t="s">
        <v>43</v>
      </c>
      <c r="L2842" t="s">
        <v>39</v>
      </c>
      <c r="M2842" t="s">
        <v>107</v>
      </c>
      <c r="N2842" t="s">
        <v>81</v>
      </c>
      <c r="O2842" t="s">
        <v>20</v>
      </c>
      <c r="P2842">
        <v>2</v>
      </c>
      <c r="Q2842">
        <v>1200</v>
      </c>
      <c r="R2842">
        <v>81</v>
      </c>
      <c r="S2842" t="s">
        <v>78</v>
      </c>
      <c r="T2842" t="s">
        <v>30</v>
      </c>
      <c r="U2842" t="s">
        <v>4659</v>
      </c>
      <c r="V2842" t="s">
        <v>36</v>
      </c>
      <c r="W2842" t="s">
        <v>82</v>
      </c>
      <c r="X2842">
        <v>4</v>
      </c>
    </row>
    <row r="2843" spans="2:24">
      <c r="B2843" t="s">
        <v>3001</v>
      </c>
      <c r="C2843" t="s">
        <v>160</v>
      </c>
      <c r="D2843" t="s">
        <v>55</v>
      </c>
      <c r="E2843" t="s">
        <v>3549</v>
      </c>
      <c r="F2843" t="s">
        <v>154</v>
      </c>
      <c r="G2843" t="s">
        <v>47</v>
      </c>
      <c r="H2843">
        <v>37</v>
      </c>
      <c r="I2843" t="s">
        <v>3550</v>
      </c>
      <c r="J2843" t="s">
        <v>63</v>
      </c>
      <c r="K2843" t="s">
        <v>42</v>
      </c>
      <c r="L2843" t="s">
        <v>39</v>
      </c>
      <c r="M2843" t="s">
        <v>107</v>
      </c>
      <c r="N2843" t="s">
        <v>81</v>
      </c>
      <c r="O2843" t="s">
        <v>35</v>
      </c>
      <c r="P2843">
        <v>2.9</v>
      </c>
      <c r="Q2843">
        <v>1200</v>
      </c>
      <c r="R2843">
        <v>84</v>
      </c>
      <c r="S2843" t="s">
        <v>78</v>
      </c>
      <c r="T2843" t="s">
        <v>30</v>
      </c>
      <c r="U2843" t="s">
        <v>4660</v>
      </c>
      <c r="V2843" t="s">
        <v>36</v>
      </c>
      <c r="W2843" t="s">
        <v>82</v>
      </c>
      <c r="X2843">
        <v>4</v>
      </c>
    </row>
    <row r="2844" spans="2:24">
      <c r="B2844" t="s">
        <v>3002</v>
      </c>
      <c r="C2844" t="s">
        <v>160</v>
      </c>
      <c r="D2844" t="s">
        <v>55</v>
      </c>
      <c r="E2844" t="s">
        <v>3549</v>
      </c>
      <c r="F2844" t="s">
        <v>154</v>
      </c>
      <c r="G2844" t="s">
        <v>47</v>
      </c>
      <c r="H2844">
        <v>37</v>
      </c>
      <c r="I2844" t="s">
        <v>3550</v>
      </c>
      <c r="J2844" t="s">
        <v>28</v>
      </c>
      <c r="K2844" t="s">
        <v>42</v>
      </c>
      <c r="L2844" t="s">
        <v>39</v>
      </c>
      <c r="M2844" t="s">
        <v>107</v>
      </c>
      <c r="N2844" t="s">
        <v>81</v>
      </c>
      <c r="O2844" t="s">
        <v>35</v>
      </c>
      <c r="P2844">
        <v>2.9</v>
      </c>
      <c r="Q2844">
        <v>1200</v>
      </c>
      <c r="R2844">
        <v>84</v>
      </c>
      <c r="S2844" t="s">
        <v>78</v>
      </c>
      <c r="T2844" t="s">
        <v>30</v>
      </c>
      <c r="U2844" t="s">
        <v>4661</v>
      </c>
      <c r="V2844" t="s">
        <v>36</v>
      </c>
      <c r="W2844" t="s">
        <v>82</v>
      </c>
      <c r="X2844">
        <v>4</v>
      </c>
    </row>
    <row r="2845" spans="2:24">
      <c r="B2845" t="s">
        <v>3003</v>
      </c>
      <c r="C2845" t="s">
        <v>160</v>
      </c>
      <c r="D2845" t="s">
        <v>55</v>
      </c>
      <c r="E2845" t="s">
        <v>3549</v>
      </c>
      <c r="F2845" t="s">
        <v>154</v>
      </c>
      <c r="G2845" t="s">
        <v>47</v>
      </c>
      <c r="H2845">
        <v>37</v>
      </c>
      <c r="I2845" t="s">
        <v>3550</v>
      </c>
      <c r="J2845" t="s">
        <v>79</v>
      </c>
      <c r="K2845" t="s">
        <v>42</v>
      </c>
      <c r="L2845" t="s">
        <v>39</v>
      </c>
      <c r="M2845" t="s">
        <v>107</v>
      </c>
      <c r="N2845" t="s">
        <v>81</v>
      </c>
      <c r="O2845" t="s">
        <v>35</v>
      </c>
      <c r="P2845">
        <v>2.9</v>
      </c>
      <c r="Q2845">
        <v>1200</v>
      </c>
      <c r="R2845">
        <v>84</v>
      </c>
      <c r="S2845" t="s">
        <v>78</v>
      </c>
      <c r="T2845" t="s">
        <v>30</v>
      </c>
      <c r="U2845" t="s">
        <v>4662</v>
      </c>
      <c r="V2845" t="s">
        <v>36</v>
      </c>
      <c r="W2845" t="s">
        <v>82</v>
      </c>
      <c r="X2845">
        <v>4</v>
      </c>
    </row>
    <row r="2846" spans="2:24">
      <c r="B2846" t="s">
        <v>3004</v>
      </c>
      <c r="C2846" t="s">
        <v>160</v>
      </c>
      <c r="D2846" t="s">
        <v>55</v>
      </c>
      <c r="E2846" t="s">
        <v>3549</v>
      </c>
      <c r="F2846" t="s">
        <v>154</v>
      </c>
      <c r="G2846" t="s">
        <v>47</v>
      </c>
      <c r="H2846">
        <v>37</v>
      </c>
      <c r="I2846" t="s">
        <v>3550</v>
      </c>
      <c r="J2846" t="s">
        <v>30</v>
      </c>
      <c r="K2846" t="s">
        <v>42</v>
      </c>
      <c r="L2846" t="s">
        <v>39</v>
      </c>
      <c r="M2846" t="s">
        <v>107</v>
      </c>
      <c r="N2846" t="s">
        <v>81</v>
      </c>
      <c r="O2846" t="s">
        <v>35</v>
      </c>
      <c r="P2846">
        <v>2.9</v>
      </c>
      <c r="Q2846">
        <v>1200</v>
      </c>
      <c r="R2846">
        <v>84</v>
      </c>
      <c r="S2846" t="s">
        <v>78</v>
      </c>
      <c r="T2846" t="s">
        <v>30</v>
      </c>
      <c r="U2846" t="s">
        <v>4663</v>
      </c>
      <c r="V2846" t="s">
        <v>36</v>
      </c>
      <c r="W2846" t="s">
        <v>82</v>
      </c>
      <c r="X2846">
        <v>4</v>
      </c>
    </row>
    <row r="2847" spans="2:24">
      <c r="B2847" t="s">
        <v>3005</v>
      </c>
      <c r="C2847" t="s">
        <v>160</v>
      </c>
      <c r="D2847" t="s">
        <v>55</v>
      </c>
      <c r="E2847" t="s">
        <v>3549</v>
      </c>
      <c r="F2847" t="s">
        <v>154</v>
      </c>
      <c r="G2847" t="s">
        <v>47</v>
      </c>
      <c r="H2847">
        <v>39</v>
      </c>
      <c r="I2847" t="s">
        <v>3550</v>
      </c>
      <c r="J2847" t="s">
        <v>63</v>
      </c>
      <c r="K2847" t="s">
        <v>42</v>
      </c>
      <c r="L2847" t="s">
        <v>39</v>
      </c>
      <c r="M2847" t="s">
        <v>107</v>
      </c>
      <c r="N2847" t="s">
        <v>81</v>
      </c>
      <c r="O2847" t="s">
        <v>35</v>
      </c>
      <c r="P2847">
        <v>2.9</v>
      </c>
      <c r="Q2847">
        <v>1200</v>
      </c>
      <c r="R2847">
        <v>87</v>
      </c>
      <c r="S2847" t="s">
        <v>78</v>
      </c>
      <c r="T2847" t="s">
        <v>30</v>
      </c>
      <c r="U2847" t="s">
        <v>4664</v>
      </c>
      <c r="V2847" t="s">
        <v>36</v>
      </c>
      <c r="W2847" t="s">
        <v>82</v>
      </c>
      <c r="X2847">
        <v>4</v>
      </c>
    </row>
    <row r="2848" spans="2:24">
      <c r="B2848" t="s">
        <v>3006</v>
      </c>
      <c r="C2848" t="s">
        <v>160</v>
      </c>
      <c r="D2848" t="s">
        <v>55</v>
      </c>
      <c r="E2848" t="s">
        <v>3549</v>
      </c>
      <c r="F2848" t="s">
        <v>154</v>
      </c>
      <c r="G2848" t="s">
        <v>47</v>
      </c>
      <c r="H2848">
        <v>39</v>
      </c>
      <c r="I2848" t="s">
        <v>3550</v>
      </c>
      <c r="J2848" t="s">
        <v>28</v>
      </c>
      <c r="K2848" t="s">
        <v>42</v>
      </c>
      <c r="L2848" t="s">
        <v>39</v>
      </c>
      <c r="M2848" t="s">
        <v>107</v>
      </c>
      <c r="N2848" t="s">
        <v>81</v>
      </c>
      <c r="O2848" t="s">
        <v>35</v>
      </c>
      <c r="P2848">
        <v>2.9</v>
      </c>
      <c r="Q2848">
        <v>1200</v>
      </c>
      <c r="R2848">
        <v>87</v>
      </c>
      <c r="S2848" t="s">
        <v>78</v>
      </c>
      <c r="T2848" t="s">
        <v>30</v>
      </c>
      <c r="U2848" t="s">
        <v>4665</v>
      </c>
      <c r="V2848" t="s">
        <v>36</v>
      </c>
      <c r="W2848" t="s">
        <v>82</v>
      </c>
      <c r="X2848">
        <v>4</v>
      </c>
    </row>
    <row r="2849" spans="2:24">
      <c r="B2849" t="s">
        <v>3007</v>
      </c>
      <c r="C2849" t="s">
        <v>160</v>
      </c>
      <c r="D2849" t="s">
        <v>55</v>
      </c>
      <c r="E2849" t="s">
        <v>3549</v>
      </c>
      <c r="F2849" t="s">
        <v>154</v>
      </c>
      <c r="G2849" t="s">
        <v>47</v>
      </c>
      <c r="H2849">
        <v>39</v>
      </c>
      <c r="I2849" t="s">
        <v>3550</v>
      </c>
      <c r="J2849" t="s">
        <v>79</v>
      </c>
      <c r="K2849" t="s">
        <v>42</v>
      </c>
      <c r="L2849" t="s">
        <v>39</v>
      </c>
      <c r="M2849" t="s">
        <v>107</v>
      </c>
      <c r="N2849" t="s">
        <v>81</v>
      </c>
      <c r="O2849" t="s">
        <v>35</v>
      </c>
      <c r="P2849">
        <v>2.9</v>
      </c>
      <c r="Q2849">
        <v>1200</v>
      </c>
      <c r="R2849">
        <v>87</v>
      </c>
      <c r="S2849" t="s">
        <v>78</v>
      </c>
      <c r="T2849" t="s">
        <v>30</v>
      </c>
      <c r="U2849" t="s">
        <v>4666</v>
      </c>
      <c r="V2849" t="s">
        <v>36</v>
      </c>
      <c r="W2849" t="s">
        <v>82</v>
      </c>
      <c r="X2849">
        <v>4</v>
      </c>
    </row>
    <row r="2850" spans="2:24">
      <c r="B2850" t="s">
        <v>3008</v>
      </c>
      <c r="C2850" t="s">
        <v>160</v>
      </c>
      <c r="D2850" t="s">
        <v>55</v>
      </c>
      <c r="E2850" t="s">
        <v>3549</v>
      </c>
      <c r="F2850" t="s">
        <v>154</v>
      </c>
      <c r="G2850" t="s">
        <v>47</v>
      </c>
      <c r="H2850">
        <v>39</v>
      </c>
      <c r="I2850" t="s">
        <v>3550</v>
      </c>
      <c r="J2850" t="s">
        <v>30</v>
      </c>
      <c r="K2850" t="s">
        <v>42</v>
      </c>
      <c r="L2850" t="s">
        <v>39</v>
      </c>
      <c r="M2850" t="s">
        <v>107</v>
      </c>
      <c r="N2850" t="s">
        <v>81</v>
      </c>
      <c r="O2850" t="s">
        <v>35</v>
      </c>
      <c r="P2850">
        <v>2.9</v>
      </c>
      <c r="Q2850">
        <v>1200</v>
      </c>
      <c r="R2850">
        <v>87</v>
      </c>
      <c r="S2850" t="s">
        <v>78</v>
      </c>
      <c r="T2850" t="s">
        <v>30</v>
      </c>
      <c r="U2850" t="s">
        <v>4667</v>
      </c>
      <c r="V2850" t="s">
        <v>36</v>
      </c>
      <c r="W2850" t="s">
        <v>82</v>
      </c>
      <c r="X2850">
        <v>4</v>
      </c>
    </row>
    <row r="2851" spans="2:24">
      <c r="B2851" t="s">
        <v>3009</v>
      </c>
      <c r="C2851" t="s">
        <v>160</v>
      </c>
      <c r="D2851" t="s">
        <v>41</v>
      </c>
      <c r="E2851" t="s">
        <v>3549</v>
      </c>
      <c r="F2851" t="s">
        <v>155</v>
      </c>
      <c r="G2851" t="s">
        <v>45</v>
      </c>
      <c r="H2851">
        <v>18</v>
      </c>
      <c r="I2851" t="s">
        <v>3550</v>
      </c>
      <c r="J2851" t="s">
        <v>63</v>
      </c>
      <c r="K2851" t="s">
        <v>43</v>
      </c>
      <c r="L2851" t="s">
        <v>39</v>
      </c>
      <c r="M2851" t="s">
        <v>107</v>
      </c>
      <c r="N2851" t="s">
        <v>33</v>
      </c>
      <c r="O2851" t="s">
        <v>3552</v>
      </c>
      <c r="P2851">
        <v>1.7</v>
      </c>
      <c r="Q2851">
        <v>600</v>
      </c>
      <c r="R2851">
        <v>78</v>
      </c>
      <c r="S2851" t="s">
        <v>78</v>
      </c>
      <c r="T2851" t="s">
        <v>30</v>
      </c>
      <c r="U2851" t="s">
        <v>4668</v>
      </c>
      <c r="V2851" t="s">
        <v>36</v>
      </c>
      <c r="W2851" t="s">
        <v>82</v>
      </c>
      <c r="X2851">
        <v>4</v>
      </c>
    </row>
    <row r="2852" spans="2:24">
      <c r="B2852" t="s">
        <v>3010</v>
      </c>
      <c r="C2852" t="s">
        <v>160</v>
      </c>
      <c r="D2852" t="s">
        <v>41</v>
      </c>
      <c r="E2852" t="s">
        <v>3549</v>
      </c>
      <c r="F2852" t="s">
        <v>155</v>
      </c>
      <c r="G2852" t="s">
        <v>45</v>
      </c>
      <c r="H2852">
        <v>18</v>
      </c>
      <c r="I2852" t="s">
        <v>3550</v>
      </c>
      <c r="J2852" t="s">
        <v>28</v>
      </c>
      <c r="K2852" t="s">
        <v>43</v>
      </c>
      <c r="L2852" t="s">
        <v>39</v>
      </c>
      <c r="M2852" t="s">
        <v>107</v>
      </c>
      <c r="N2852" t="s">
        <v>33</v>
      </c>
      <c r="O2852" t="s">
        <v>3552</v>
      </c>
      <c r="P2852">
        <v>1.7</v>
      </c>
      <c r="Q2852">
        <v>600</v>
      </c>
      <c r="R2852">
        <v>78</v>
      </c>
      <c r="S2852" t="s">
        <v>78</v>
      </c>
      <c r="T2852" t="s">
        <v>30</v>
      </c>
      <c r="U2852" t="s">
        <v>4669</v>
      </c>
      <c r="V2852" t="s">
        <v>36</v>
      </c>
      <c r="W2852" t="s">
        <v>82</v>
      </c>
      <c r="X2852">
        <v>4</v>
      </c>
    </row>
    <row r="2853" spans="2:24">
      <c r="B2853" t="s">
        <v>3011</v>
      </c>
      <c r="C2853" t="s">
        <v>160</v>
      </c>
      <c r="D2853" t="s">
        <v>41</v>
      </c>
      <c r="E2853" t="s">
        <v>3549</v>
      </c>
      <c r="F2853" t="s">
        <v>155</v>
      </c>
      <c r="G2853" t="s">
        <v>45</v>
      </c>
      <c r="H2853">
        <v>18</v>
      </c>
      <c r="I2853" t="s">
        <v>3550</v>
      </c>
      <c r="J2853" t="s">
        <v>79</v>
      </c>
      <c r="K2853" t="s">
        <v>43</v>
      </c>
      <c r="L2853" t="s">
        <v>39</v>
      </c>
      <c r="M2853" t="s">
        <v>107</v>
      </c>
      <c r="N2853" t="s">
        <v>33</v>
      </c>
      <c r="O2853" t="s">
        <v>3552</v>
      </c>
      <c r="P2853">
        <v>1.7</v>
      </c>
      <c r="Q2853">
        <v>600</v>
      </c>
      <c r="R2853">
        <v>78</v>
      </c>
      <c r="S2853" t="s">
        <v>78</v>
      </c>
      <c r="T2853" t="s">
        <v>30</v>
      </c>
      <c r="U2853" t="s">
        <v>4670</v>
      </c>
      <c r="V2853" t="s">
        <v>36</v>
      </c>
      <c r="W2853" t="s">
        <v>82</v>
      </c>
      <c r="X2853">
        <v>4</v>
      </c>
    </row>
    <row r="2854" spans="2:24">
      <c r="B2854" t="s">
        <v>3012</v>
      </c>
      <c r="C2854" t="s">
        <v>160</v>
      </c>
      <c r="D2854" t="s">
        <v>41</v>
      </c>
      <c r="E2854" t="s">
        <v>3549</v>
      </c>
      <c r="F2854" t="s">
        <v>155</v>
      </c>
      <c r="G2854" t="s">
        <v>45</v>
      </c>
      <c r="H2854">
        <v>18</v>
      </c>
      <c r="I2854" t="s">
        <v>3550</v>
      </c>
      <c r="J2854" t="s">
        <v>30</v>
      </c>
      <c r="K2854" t="s">
        <v>43</v>
      </c>
      <c r="L2854" t="s">
        <v>39</v>
      </c>
      <c r="M2854" t="s">
        <v>107</v>
      </c>
      <c r="N2854" t="s">
        <v>33</v>
      </c>
      <c r="O2854" t="s">
        <v>3552</v>
      </c>
      <c r="P2854">
        <v>1.7</v>
      </c>
      <c r="Q2854">
        <v>600</v>
      </c>
      <c r="R2854">
        <v>78</v>
      </c>
      <c r="S2854" t="s">
        <v>78</v>
      </c>
      <c r="T2854" t="s">
        <v>30</v>
      </c>
      <c r="U2854" t="s">
        <v>4671</v>
      </c>
      <c r="V2854" t="s">
        <v>36</v>
      </c>
      <c r="W2854" t="s">
        <v>82</v>
      </c>
      <c r="X2854">
        <v>4</v>
      </c>
    </row>
    <row r="2855" spans="2:24">
      <c r="B2855" t="s">
        <v>3013</v>
      </c>
      <c r="C2855" t="s">
        <v>160</v>
      </c>
      <c r="D2855" t="s">
        <v>55</v>
      </c>
      <c r="E2855" t="s">
        <v>3549</v>
      </c>
      <c r="F2855" t="s">
        <v>155</v>
      </c>
      <c r="G2855" t="s">
        <v>45</v>
      </c>
      <c r="H2855">
        <v>19</v>
      </c>
      <c r="I2855" t="s">
        <v>3550</v>
      </c>
      <c r="J2855" t="s">
        <v>63</v>
      </c>
      <c r="K2855" t="s">
        <v>42</v>
      </c>
      <c r="L2855" t="s">
        <v>39</v>
      </c>
      <c r="M2855" t="s">
        <v>107</v>
      </c>
      <c r="N2855" t="s">
        <v>33</v>
      </c>
      <c r="O2855" t="s">
        <v>20</v>
      </c>
      <c r="P2855">
        <v>0.8</v>
      </c>
      <c r="Q2855">
        <v>600</v>
      </c>
      <c r="R2855">
        <v>81</v>
      </c>
      <c r="S2855" t="s">
        <v>78</v>
      </c>
      <c r="T2855" t="s">
        <v>30</v>
      </c>
      <c r="U2855" t="s">
        <v>4672</v>
      </c>
      <c r="V2855" t="s">
        <v>36</v>
      </c>
      <c r="W2855" t="s">
        <v>82</v>
      </c>
      <c r="X2855">
        <v>4</v>
      </c>
    </row>
    <row r="2856" spans="2:24">
      <c r="B2856" t="s">
        <v>3014</v>
      </c>
      <c r="C2856" t="s">
        <v>160</v>
      </c>
      <c r="D2856" t="s">
        <v>55</v>
      </c>
      <c r="E2856" t="s">
        <v>3549</v>
      </c>
      <c r="F2856" t="s">
        <v>155</v>
      </c>
      <c r="G2856" t="s">
        <v>45</v>
      </c>
      <c r="H2856">
        <v>19</v>
      </c>
      <c r="I2856" t="s">
        <v>3550</v>
      </c>
      <c r="J2856" t="s">
        <v>28</v>
      </c>
      <c r="K2856" t="s">
        <v>42</v>
      </c>
      <c r="L2856" t="s">
        <v>39</v>
      </c>
      <c r="M2856" t="s">
        <v>107</v>
      </c>
      <c r="N2856" t="s">
        <v>33</v>
      </c>
      <c r="O2856" t="s">
        <v>20</v>
      </c>
      <c r="P2856">
        <v>0.8</v>
      </c>
      <c r="Q2856">
        <v>600</v>
      </c>
      <c r="R2856">
        <v>81</v>
      </c>
      <c r="S2856" t="s">
        <v>78</v>
      </c>
      <c r="T2856" t="s">
        <v>30</v>
      </c>
      <c r="U2856" t="s">
        <v>4673</v>
      </c>
      <c r="V2856" t="s">
        <v>36</v>
      </c>
      <c r="W2856" t="s">
        <v>82</v>
      </c>
      <c r="X2856">
        <v>4</v>
      </c>
    </row>
    <row r="2857" spans="2:24">
      <c r="B2857" t="s">
        <v>3015</v>
      </c>
      <c r="C2857" t="s">
        <v>160</v>
      </c>
      <c r="D2857" t="s">
        <v>55</v>
      </c>
      <c r="E2857" t="s">
        <v>3549</v>
      </c>
      <c r="F2857" t="s">
        <v>155</v>
      </c>
      <c r="G2857" t="s">
        <v>45</v>
      </c>
      <c r="H2857">
        <v>19</v>
      </c>
      <c r="I2857" t="s">
        <v>3550</v>
      </c>
      <c r="J2857" t="s">
        <v>79</v>
      </c>
      <c r="K2857" t="s">
        <v>42</v>
      </c>
      <c r="L2857" t="s">
        <v>39</v>
      </c>
      <c r="M2857" t="s">
        <v>107</v>
      </c>
      <c r="N2857" t="s">
        <v>33</v>
      </c>
      <c r="O2857" t="s">
        <v>20</v>
      </c>
      <c r="P2857">
        <v>0.8</v>
      </c>
      <c r="Q2857">
        <v>600</v>
      </c>
      <c r="R2857">
        <v>81</v>
      </c>
      <c r="S2857" t="s">
        <v>78</v>
      </c>
      <c r="T2857" t="s">
        <v>30</v>
      </c>
      <c r="U2857" t="s">
        <v>4674</v>
      </c>
      <c r="V2857" t="s">
        <v>36</v>
      </c>
      <c r="W2857" t="s">
        <v>82</v>
      </c>
      <c r="X2857">
        <v>4</v>
      </c>
    </row>
    <row r="2858" spans="2:24">
      <c r="B2858" t="s">
        <v>3016</v>
      </c>
      <c r="C2858" t="s">
        <v>160</v>
      </c>
      <c r="D2858" t="s">
        <v>55</v>
      </c>
      <c r="E2858" t="s">
        <v>3549</v>
      </c>
      <c r="F2858" t="s">
        <v>155</v>
      </c>
      <c r="G2858" t="s">
        <v>45</v>
      </c>
      <c r="H2858">
        <v>19</v>
      </c>
      <c r="I2858" t="s">
        <v>3550</v>
      </c>
      <c r="J2858" t="s">
        <v>30</v>
      </c>
      <c r="K2858" t="s">
        <v>42</v>
      </c>
      <c r="L2858" t="s">
        <v>39</v>
      </c>
      <c r="M2858" t="s">
        <v>107</v>
      </c>
      <c r="N2858" t="s">
        <v>33</v>
      </c>
      <c r="O2858" t="s">
        <v>20</v>
      </c>
      <c r="P2858">
        <v>0.8</v>
      </c>
      <c r="Q2858">
        <v>600</v>
      </c>
      <c r="R2858">
        <v>81</v>
      </c>
      <c r="S2858" t="s">
        <v>78</v>
      </c>
      <c r="T2858" t="s">
        <v>30</v>
      </c>
      <c r="U2858" t="s">
        <v>4675</v>
      </c>
      <c r="V2858" t="s">
        <v>36</v>
      </c>
      <c r="W2858" t="s">
        <v>82</v>
      </c>
      <c r="X2858">
        <v>4</v>
      </c>
    </row>
    <row r="2859" spans="2:24">
      <c r="B2859" t="s">
        <v>3017</v>
      </c>
      <c r="C2859" t="s">
        <v>160</v>
      </c>
      <c r="D2859" t="s">
        <v>41</v>
      </c>
      <c r="E2859" t="s">
        <v>3549</v>
      </c>
      <c r="F2859" t="s">
        <v>155</v>
      </c>
      <c r="G2859" t="s">
        <v>45</v>
      </c>
      <c r="H2859">
        <v>24</v>
      </c>
      <c r="I2859" t="s">
        <v>3550</v>
      </c>
      <c r="J2859" t="s">
        <v>63</v>
      </c>
      <c r="K2859" t="s">
        <v>43</v>
      </c>
      <c r="L2859" t="s">
        <v>39</v>
      </c>
      <c r="M2859" t="s">
        <v>107</v>
      </c>
      <c r="N2859" t="s">
        <v>33</v>
      </c>
      <c r="O2859" t="s">
        <v>3552</v>
      </c>
      <c r="P2859">
        <v>1.7</v>
      </c>
      <c r="Q2859">
        <v>800</v>
      </c>
      <c r="R2859">
        <v>78</v>
      </c>
      <c r="S2859" t="s">
        <v>78</v>
      </c>
      <c r="T2859" t="s">
        <v>30</v>
      </c>
      <c r="U2859" t="s">
        <v>4676</v>
      </c>
      <c r="V2859" t="s">
        <v>36</v>
      </c>
      <c r="W2859" t="s">
        <v>82</v>
      </c>
      <c r="X2859">
        <v>4</v>
      </c>
    </row>
    <row r="2860" spans="2:24">
      <c r="B2860" t="s">
        <v>3018</v>
      </c>
      <c r="C2860" t="s">
        <v>160</v>
      </c>
      <c r="D2860" t="s">
        <v>41</v>
      </c>
      <c r="E2860" t="s">
        <v>3549</v>
      </c>
      <c r="F2860" t="s">
        <v>155</v>
      </c>
      <c r="G2860" t="s">
        <v>45</v>
      </c>
      <c r="H2860">
        <v>24</v>
      </c>
      <c r="I2860" t="s">
        <v>3550</v>
      </c>
      <c r="J2860" t="s">
        <v>28</v>
      </c>
      <c r="K2860" t="s">
        <v>43</v>
      </c>
      <c r="L2860" t="s">
        <v>39</v>
      </c>
      <c r="M2860" t="s">
        <v>107</v>
      </c>
      <c r="N2860" t="s">
        <v>33</v>
      </c>
      <c r="O2860" t="s">
        <v>3552</v>
      </c>
      <c r="P2860">
        <v>1.7</v>
      </c>
      <c r="Q2860">
        <v>800</v>
      </c>
      <c r="R2860">
        <v>78</v>
      </c>
      <c r="S2860" t="s">
        <v>78</v>
      </c>
      <c r="T2860" t="s">
        <v>30</v>
      </c>
      <c r="U2860" t="s">
        <v>4677</v>
      </c>
      <c r="V2860" t="s">
        <v>36</v>
      </c>
      <c r="W2860" t="s">
        <v>82</v>
      </c>
      <c r="X2860">
        <v>4</v>
      </c>
    </row>
    <row r="2861" spans="2:24">
      <c r="B2861" t="s">
        <v>3019</v>
      </c>
      <c r="C2861" t="s">
        <v>160</v>
      </c>
      <c r="D2861" t="s">
        <v>41</v>
      </c>
      <c r="E2861" t="s">
        <v>3549</v>
      </c>
      <c r="F2861" t="s">
        <v>155</v>
      </c>
      <c r="G2861" t="s">
        <v>45</v>
      </c>
      <c r="H2861">
        <v>24</v>
      </c>
      <c r="I2861" t="s">
        <v>3550</v>
      </c>
      <c r="J2861" t="s">
        <v>79</v>
      </c>
      <c r="K2861" t="s">
        <v>43</v>
      </c>
      <c r="L2861" t="s">
        <v>39</v>
      </c>
      <c r="M2861" t="s">
        <v>107</v>
      </c>
      <c r="N2861" t="s">
        <v>33</v>
      </c>
      <c r="O2861" t="s">
        <v>3552</v>
      </c>
      <c r="P2861">
        <v>1.7</v>
      </c>
      <c r="Q2861">
        <v>800</v>
      </c>
      <c r="R2861">
        <v>78</v>
      </c>
      <c r="S2861" t="s">
        <v>78</v>
      </c>
      <c r="T2861" t="s">
        <v>30</v>
      </c>
      <c r="U2861" t="s">
        <v>4678</v>
      </c>
      <c r="V2861" t="s">
        <v>36</v>
      </c>
      <c r="W2861" t="s">
        <v>82</v>
      </c>
      <c r="X2861">
        <v>4</v>
      </c>
    </row>
    <row r="2862" spans="2:24">
      <c r="B2862" t="s">
        <v>3020</v>
      </c>
      <c r="C2862" t="s">
        <v>160</v>
      </c>
      <c r="D2862" t="s">
        <v>41</v>
      </c>
      <c r="E2862" t="s">
        <v>3549</v>
      </c>
      <c r="F2862" t="s">
        <v>155</v>
      </c>
      <c r="G2862" t="s">
        <v>45</v>
      </c>
      <c r="H2862">
        <v>24</v>
      </c>
      <c r="I2862" t="s">
        <v>3550</v>
      </c>
      <c r="J2862" t="s">
        <v>30</v>
      </c>
      <c r="K2862" t="s">
        <v>43</v>
      </c>
      <c r="L2862" t="s">
        <v>39</v>
      </c>
      <c r="M2862" t="s">
        <v>107</v>
      </c>
      <c r="N2862" t="s">
        <v>33</v>
      </c>
      <c r="O2862" t="s">
        <v>3552</v>
      </c>
      <c r="P2862">
        <v>1.7</v>
      </c>
      <c r="Q2862">
        <v>800</v>
      </c>
      <c r="R2862">
        <v>78</v>
      </c>
      <c r="S2862" t="s">
        <v>78</v>
      </c>
      <c r="T2862" t="s">
        <v>30</v>
      </c>
      <c r="U2862" t="s">
        <v>4679</v>
      </c>
      <c r="V2862" t="s">
        <v>36</v>
      </c>
      <c r="W2862" t="s">
        <v>82</v>
      </c>
      <c r="X2862">
        <v>4</v>
      </c>
    </row>
    <row r="2863" spans="2:24">
      <c r="B2863" t="s">
        <v>3021</v>
      </c>
      <c r="C2863" t="s">
        <v>160</v>
      </c>
      <c r="D2863" t="s">
        <v>55</v>
      </c>
      <c r="E2863" t="s">
        <v>3549</v>
      </c>
      <c r="F2863" t="s">
        <v>155</v>
      </c>
      <c r="G2863" t="s">
        <v>45</v>
      </c>
      <c r="H2863">
        <v>25</v>
      </c>
      <c r="I2863" t="s">
        <v>3550</v>
      </c>
      <c r="J2863" t="s">
        <v>63</v>
      </c>
      <c r="K2863" t="s">
        <v>42</v>
      </c>
      <c r="L2863" t="s">
        <v>39</v>
      </c>
      <c r="M2863" t="s">
        <v>107</v>
      </c>
      <c r="N2863" t="s">
        <v>33</v>
      </c>
      <c r="O2863" t="s">
        <v>20</v>
      </c>
      <c r="P2863">
        <v>1.7</v>
      </c>
      <c r="Q2863">
        <v>800</v>
      </c>
      <c r="R2863">
        <v>81</v>
      </c>
      <c r="S2863" t="s">
        <v>78</v>
      </c>
      <c r="T2863" t="s">
        <v>30</v>
      </c>
      <c r="U2863" t="s">
        <v>4680</v>
      </c>
      <c r="V2863" t="s">
        <v>36</v>
      </c>
      <c r="W2863" t="s">
        <v>82</v>
      </c>
      <c r="X2863">
        <v>4</v>
      </c>
    </row>
    <row r="2864" spans="2:24">
      <c r="B2864" t="s">
        <v>3022</v>
      </c>
      <c r="C2864" t="s">
        <v>160</v>
      </c>
      <c r="D2864" t="s">
        <v>55</v>
      </c>
      <c r="E2864" t="s">
        <v>3549</v>
      </c>
      <c r="F2864" t="s">
        <v>155</v>
      </c>
      <c r="G2864" t="s">
        <v>45</v>
      </c>
      <c r="H2864">
        <v>25</v>
      </c>
      <c r="I2864" t="s">
        <v>3550</v>
      </c>
      <c r="J2864" t="s">
        <v>28</v>
      </c>
      <c r="K2864" t="s">
        <v>42</v>
      </c>
      <c r="L2864" t="s">
        <v>39</v>
      </c>
      <c r="M2864" t="s">
        <v>107</v>
      </c>
      <c r="N2864" t="s">
        <v>33</v>
      </c>
      <c r="O2864" t="s">
        <v>20</v>
      </c>
      <c r="P2864">
        <v>1.7</v>
      </c>
      <c r="Q2864">
        <v>800</v>
      </c>
      <c r="R2864">
        <v>81</v>
      </c>
      <c r="S2864" t="s">
        <v>78</v>
      </c>
      <c r="T2864" t="s">
        <v>30</v>
      </c>
      <c r="U2864" t="s">
        <v>4681</v>
      </c>
      <c r="V2864" t="s">
        <v>36</v>
      </c>
      <c r="W2864" t="s">
        <v>82</v>
      </c>
      <c r="X2864">
        <v>4</v>
      </c>
    </row>
    <row r="2865" spans="2:24">
      <c r="B2865" t="s">
        <v>3023</v>
      </c>
      <c r="C2865" t="s">
        <v>160</v>
      </c>
      <c r="D2865" t="s">
        <v>55</v>
      </c>
      <c r="E2865" t="s">
        <v>3549</v>
      </c>
      <c r="F2865" t="s">
        <v>155</v>
      </c>
      <c r="G2865" t="s">
        <v>45</v>
      </c>
      <c r="H2865">
        <v>25</v>
      </c>
      <c r="I2865" t="s">
        <v>3550</v>
      </c>
      <c r="J2865" t="s">
        <v>79</v>
      </c>
      <c r="K2865" t="s">
        <v>42</v>
      </c>
      <c r="L2865" t="s">
        <v>39</v>
      </c>
      <c r="M2865" t="s">
        <v>107</v>
      </c>
      <c r="N2865" t="s">
        <v>33</v>
      </c>
      <c r="O2865" t="s">
        <v>20</v>
      </c>
      <c r="P2865">
        <v>1.7</v>
      </c>
      <c r="Q2865">
        <v>800</v>
      </c>
      <c r="R2865">
        <v>81</v>
      </c>
      <c r="S2865" t="s">
        <v>78</v>
      </c>
      <c r="T2865" t="s">
        <v>30</v>
      </c>
      <c r="U2865" t="s">
        <v>4682</v>
      </c>
      <c r="V2865" t="s">
        <v>36</v>
      </c>
      <c r="W2865" t="s">
        <v>82</v>
      </c>
      <c r="X2865">
        <v>4</v>
      </c>
    </row>
    <row r="2866" spans="2:24">
      <c r="B2866" t="s">
        <v>3024</v>
      </c>
      <c r="C2866" t="s">
        <v>160</v>
      </c>
      <c r="D2866" t="s">
        <v>55</v>
      </c>
      <c r="E2866" t="s">
        <v>3549</v>
      </c>
      <c r="F2866" t="s">
        <v>155</v>
      </c>
      <c r="G2866" t="s">
        <v>45</v>
      </c>
      <c r="H2866">
        <v>25</v>
      </c>
      <c r="I2866" t="s">
        <v>3550</v>
      </c>
      <c r="J2866" t="s">
        <v>30</v>
      </c>
      <c r="K2866" t="s">
        <v>42</v>
      </c>
      <c r="L2866" t="s">
        <v>39</v>
      </c>
      <c r="M2866" t="s">
        <v>107</v>
      </c>
      <c r="N2866" t="s">
        <v>33</v>
      </c>
      <c r="O2866" t="s">
        <v>20</v>
      </c>
      <c r="P2866">
        <v>1.7</v>
      </c>
      <c r="Q2866">
        <v>800</v>
      </c>
      <c r="R2866">
        <v>81</v>
      </c>
      <c r="S2866" t="s">
        <v>78</v>
      </c>
      <c r="T2866" t="s">
        <v>30</v>
      </c>
      <c r="U2866" t="s">
        <v>4683</v>
      </c>
      <c r="V2866" t="s">
        <v>36</v>
      </c>
      <c r="W2866" t="s">
        <v>82</v>
      </c>
      <c r="X2866">
        <v>4</v>
      </c>
    </row>
    <row r="2867" spans="2:24">
      <c r="B2867" t="s">
        <v>3025</v>
      </c>
      <c r="C2867" t="s">
        <v>160</v>
      </c>
      <c r="D2867" t="s">
        <v>41</v>
      </c>
      <c r="E2867" t="s">
        <v>3549</v>
      </c>
      <c r="F2867" t="s">
        <v>155</v>
      </c>
      <c r="G2867" t="s">
        <v>45</v>
      </c>
      <c r="H2867">
        <v>30</v>
      </c>
      <c r="I2867" t="s">
        <v>3550</v>
      </c>
      <c r="J2867" t="s">
        <v>63</v>
      </c>
      <c r="K2867" t="s">
        <v>43</v>
      </c>
      <c r="L2867" t="s">
        <v>39</v>
      </c>
      <c r="M2867" t="s">
        <v>107</v>
      </c>
      <c r="N2867" t="s">
        <v>33</v>
      </c>
      <c r="O2867" t="s">
        <v>20</v>
      </c>
      <c r="P2867">
        <v>2</v>
      </c>
      <c r="Q2867">
        <v>1000</v>
      </c>
      <c r="R2867">
        <v>81</v>
      </c>
      <c r="S2867" t="s">
        <v>78</v>
      </c>
      <c r="T2867" t="s">
        <v>30</v>
      </c>
      <c r="U2867" t="s">
        <v>4684</v>
      </c>
      <c r="V2867" t="s">
        <v>36</v>
      </c>
      <c r="W2867" t="s">
        <v>82</v>
      </c>
      <c r="X2867">
        <v>4</v>
      </c>
    </row>
    <row r="2868" spans="2:24">
      <c r="B2868" t="s">
        <v>3026</v>
      </c>
      <c r="C2868" t="s">
        <v>160</v>
      </c>
      <c r="D2868" t="s">
        <v>41</v>
      </c>
      <c r="E2868" t="s">
        <v>3549</v>
      </c>
      <c r="F2868" t="s">
        <v>155</v>
      </c>
      <c r="G2868" t="s">
        <v>45</v>
      </c>
      <c r="H2868">
        <v>30</v>
      </c>
      <c r="I2868" t="s">
        <v>3550</v>
      </c>
      <c r="J2868" t="s">
        <v>28</v>
      </c>
      <c r="K2868" t="s">
        <v>43</v>
      </c>
      <c r="L2868" t="s">
        <v>39</v>
      </c>
      <c r="M2868" t="s">
        <v>107</v>
      </c>
      <c r="N2868" t="s">
        <v>33</v>
      </c>
      <c r="O2868" t="s">
        <v>20</v>
      </c>
      <c r="P2868">
        <v>2</v>
      </c>
      <c r="Q2868">
        <v>1000</v>
      </c>
      <c r="R2868">
        <v>81</v>
      </c>
      <c r="S2868" t="s">
        <v>78</v>
      </c>
      <c r="T2868" t="s">
        <v>30</v>
      </c>
      <c r="U2868" t="s">
        <v>4685</v>
      </c>
      <c r="V2868" t="s">
        <v>36</v>
      </c>
      <c r="W2868" t="s">
        <v>82</v>
      </c>
      <c r="X2868">
        <v>4</v>
      </c>
    </row>
    <row r="2869" spans="2:24">
      <c r="B2869" t="s">
        <v>3027</v>
      </c>
      <c r="C2869" t="s">
        <v>160</v>
      </c>
      <c r="D2869" t="s">
        <v>41</v>
      </c>
      <c r="E2869" t="s">
        <v>3549</v>
      </c>
      <c r="F2869" t="s">
        <v>155</v>
      </c>
      <c r="G2869" t="s">
        <v>45</v>
      </c>
      <c r="H2869">
        <v>30</v>
      </c>
      <c r="I2869" t="s">
        <v>3550</v>
      </c>
      <c r="J2869" t="s">
        <v>79</v>
      </c>
      <c r="K2869" t="s">
        <v>43</v>
      </c>
      <c r="L2869" t="s">
        <v>39</v>
      </c>
      <c r="M2869" t="s">
        <v>107</v>
      </c>
      <c r="N2869" t="s">
        <v>33</v>
      </c>
      <c r="O2869" t="s">
        <v>20</v>
      </c>
      <c r="P2869">
        <v>2</v>
      </c>
      <c r="Q2869">
        <v>1000</v>
      </c>
      <c r="R2869">
        <v>81</v>
      </c>
      <c r="S2869" t="s">
        <v>78</v>
      </c>
      <c r="T2869" t="s">
        <v>30</v>
      </c>
      <c r="U2869" t="s">
        <v>4686</v>
      </c>
      <c r="V2869" t="s">
        <v>36</v>
      </c>
      <c r="W2869" t="s">
        <v>82</v>
      </c>
      <c r="X2869">
        <v>4</v>
      </c>
    </row>
    <row r="2870" spans="2:24">
      <c r="B2870" t="s">
        <v>3028</v>
      </c>
      <c r="C2870" t="s">
        <v>160</v>
      </c>
      <c r="D2870" t="s">
        <v>41</v>
      </c>
      <c r="E2870" t="s">
        <v>3549</v>
      </c>
      <c r="F2870" t="s">
        <v>155</v>
      </c>
      <c r="G2870" t="s">
        <v>45</v>
      </c>
      <c r="H2870">
        <v>30</v>
      </c>
      <c r="I2870" t="s">
        <v>3550</v>
      </c>
      <c r="J2870" t="s">
        <v>30</v>
      </c>
      <c r="K2870" t="s">
        <v>43</v>
      </c>
      <c r="L2870" t="s">
        <v>39</v>
      </c>
      <c r="M2870" t="s">
        <v>107</v>
      </c>
      <c r="N2870" t="s">
        <v>33</v>
      </c>
      <c r="O2870" t="s">
        <v>20</v>
      </c>
      <c r="P2870">
        <v>2</v>
      </c>
      <c r="Q2870">
        <v>1000</v>
      </c>
      <c r="R2870">
        <v>81</v>
      </c>
      <c r="S2870" t="s">
        <v>78</v>
      </c>
      <c r="T2870" t="s">
        <v>30</v>
      </c>
      <c r="U2870" t="s">
        <v>4687</v>
      </c>
      <c r="V2870" t="s">
        <v>36</v>
      </c>
      <c r="W2870" t="s">
        <v>82</v>
      </c>
      <c r="X2870">
        <v>4</v>
      </c>
    </row>
    <row r="2871" spans="2:24">
      <c r="B2871" t="s">
        <v>3029</v>
      </c>
      <c r="C2871" t="s">
        <v>160</v>
      </c>
      <c r="D2871" t="s">
        <v>55</v>
      </c>
      <c r="E2871" t="s">
        <v>3549</v>
      </c>
      <c r="F2871" t="s">
        <v>155</v>
      </c>
      <c r="G2871" t="s">
        <v>45</v>
      </c>
      <c r="H2871">
        <v>31</v>
      </c>
      <c r="I2871" t="s">
        <v>3550</v>
      </c>
      <c r="J2871" t="s">
        <v>63</v>
      </c>
      <c r="K2871" t="s">
        <v>42</v>
      </c>
      <c r="L2871" t="s">
        <v>39</v>
      </c>
      <c r="M2871" t="s">
        <v>107</v>
      </c>
      <c r="N2871" t="s">
        <v>33</v>
      </c>
      <c r="O2871" t="s">
        <v>20</v>
      </c>
      <c r="P2871">
        <v>2.2000000000000002</v>
      </c>
      <c r="Q2871">
        <v>1000</v>
      </c>
      <c r="R2871">
        <v>84</v>
      </c>
      <c r="S2871" t="s">
        <v>78</v>
      </c>
      <c r="T2871" t="s">
        <v>30</v>
      </c>
      <c r="U2871" t="s">
        <v>4688</v>
      </c>
      <c r="V2871" t="s">
        <v>36</v>
      </c>
      <c r="W2871" t="s">
        <v>82</v>
      </c>
      <c r="X2871">
        <v>4</v>
      </c>
    </row>
    <row r="2872" spans="2:24">
      <c r="B2872" t="s">
        <v>3030</v>
      </c>
      <c r="C2872" t="s">
        <v>160</v>
      </c>
      <c r="D2872" t="s">
        <v>55</v>
      </c>
      <c r="E2872" t="s">
        <v>3549</v>
      </c>
      <c r="F2872" t="s">
        <v>155</v>
      </c>
      <c r="G2872" t="s">
        <v>45</v>
      </c>
      <c r="H2872">
        <v>31</v>
      </c>
      <c r="I2872" t="s">
        <v>3550</v>
      </c>
      <c r="J2872" t="s">
        <v>28</v>
      </c>
      <c r="K2872" t="s">
        <v>42</v>
      </c>
      <c r="L2872" t="s">
        <v>39</v>
      </c>
      <c r="M2872" t="s">
        <v>107</v>
      </c>
      <c r="N2872" t="s">
        <v>33</v>
      </c>
      <c r="O2872" t="s">
        <v>20</v>
      </c>
      <c r="P2872">
        <v>2.2000000000000002</v>
      </c>
      <c r="Q2872">
        <v>1000</v>
      </c>
      <c r="R2872">
        <v>84</v>
      </c>
      <c r="S2872" t="s">
        <v>78</v>
      </c>
      <c r="T2872" t="s">
        <v>30</v>
      </c>
      <c r="U2872" t="s">
        <v>4689</v>
      </c>
      <c r="V2872" t="s">
        <v>36</v>
      </c>
      <c r="W2872" t="s">
        <v>82</v>
      </c>
      <c r="X2872">
        <v>4</v>
      </c>
    </row>
    <row r="2873" spans="2:24">
      <c r="B2873" t="s">
        <v>3031</v>
      </c>
      <c r="C2873" t="s">
        <v>160</v>
      </c>
      <c r="D2873" t="s">
        <v>55</v>
      </c>
      <c r="E2873" t="s">
        <v>3549</v>
      </c>
      <c r="F2873" t="s">
        <v>155</v>
      </c>
      <c r="G2873" t="s">
        <v>45</v>
      </c>
      <c r="H2873">
        <v>31</v>
      </c>
      <c r="I2873" t="s">
        <v>3550</v>
      </c>
      <c r="J2873" t="s">
        <v>79</v>
      </c>
      <c r="K2873" t="s">
        <v>42</v>
      </c>
      <c r="L2873" t="s">
        <v>39</v>
      </c>
      <c r="M2873" t="s">
        <v>107</v>
      </c>
      <c r="N2873" t="s">
        <v>33</v>
      </c>
      <c r="O2873" t="s">
        <v>20</v>
      </c>
      <c r="P2873">
        <v>2.2000000000000002</v>
      </c>
      <c r="Q2873">
        <v>1000</v>
      </c>
      <c r="R2873">
        <v>84</v>
      </c>
      <c r="S2873" t="s">
        <v>78</v>
      </c>
      <c r="T2873" t="s">
        <v>30</v>
      </c>
      <c r="U2873" t="s">
        <v>4690</v>
      </c>
      <c r="V2873" t="s">
        <v>36</v>
      </c>
      <c r="W2873" t="s">
        <v>82</v>
      </c>
      <c r="X2873">
        <v>4</v>
      </c>
    </row>
    <row r="2874" spans="2:24">
      <c r="B2874" t="s">
        <v>3032</v>
      </c>
      <c r="C2874" t="s">
        <v>160</v>
      </c>
      <c r="D2874" t="s">
        <v>55</v>
      </c>
      <c r="E2874" t="s">
        <v>3549</v>
      </c>
      <c r="F2874" t="s">
        <v>155</v>
      </c>
      <c r="G2874" t="s">
        <v>45</v>
      </c>
      <c r="H2874">
        <v>31</v>
      </c>
      <c r="I2874" t="s">
        <v>3550</v>
      </c>
      <c r="J2874" t="s">
        <v>30</v>
      </c>
      <c r="K2874" t="s">
        <v>42</v>
      </c>
      <c r="L2874" t="s">
        <v>39</v>
      </c>
      <c r="M2874" t="s">
        <v>107</v>
      </c>
      <c r="N2874" t="s">
        <v>33</v>
      </c>
      <c r="O2874" t="s">
        <v>20</v>
      </c>
      <c r="P2874">
        <v>2.2000000000000002</v>
      </c>
      <c r="Q2874">
        <v>1000</v>
      </c>
      <c r="R2874">
        <v>84</v>
      </c>
      <c r="S2874" t="s">
        <v>78</v>
      </c>
      <c r="T2874" t="s">
        <v>30</v>
      </c>
      <c r="U2874" t="s">
        <v>4691</v>
      </c>
      <c r="V2874" t="s">
        <v>36</v>
      </c>
      <c r="W2874" t="s">
        <v>82</v>
      </c>
      <c r="X2874">
        <v>4</v>
      </c>
    </row>
    <row r="2875" spans="2:24">
      <c r="B2875" t="s">
        <v>3033</v>
      </c>
      <c r="C2875" t="s">
        <v>160</v>
      </c>
      <c r="D2875" t="s">
        <v>41</v>
      </c>
      <c r="E2875" t="s">
        <v>3549</v>
      </c>
      <c r="F2875" t="s">
        <v>155</v>
      </c>
      <c r="G2875" t="s">
        <v>45</v>
      </c>
      <c r="H2875">
        <v>36</v>
      </c>
      <c r="I2875" t="s">
        <v>3550</v>
      </c>
      <c r="J2875" t="s">
        <v>63</v>
      </c>
      <c r="K2875" t="s">
        <v>43</v>
      </c>
      <c r="L2875" t="s">
        <v>39</v>
      </c>
      <c r="M2875" t="s">
        <v>107</v>
      </c>
      <c r="N2875" t="s">
        <v>33</v>
      </c>
      <c r="O2875" t="s">
        <v>20</v>
      </c>
      <c r="P2875">
        <v>2</v>
      </c>
      <c r="Q2875">
        <v>1200</v>
      </c>
      <c r="R2875">
        <v>81</v>
      </c>
      <c r="S2875" t="s">
        <v>78</v>
      </c>
      <c r="T2875" t="s">
        <v>30</v>
      </c>
      <c r="U2875" t="s">
        <v>4692</v>
      </c>
      <c r="V2875" t="s">
        <v>36</v>
      </c>
      <c r="W2875" t="s">
        <v>82</v>
      </c>
      <c r="X2875">
        <v>4</v>
      </c>
    </row>
    <row r="2876" spans="2:24">
      <c r="B2876" t="s">
        <v>3034</v>
      </c>
      <c r="C2876" t="s">
        <v>160</v>
      </c>
      <c r="D2876" t="s">
        <v>41</v>
      </c>
      <c r="E2876" t="s">
        <v>3549</v>
      </c>
      <c r="F2876" t="s">
        <v>155</v>
      </c>
      <c r="G2876" t="s">
        <v>45</v>
      </c>
      <c r="H2876">
        <v>36</v>
      </c>
      <c r="I2876" t="s">
        <v>3550</v>
      </c>
      <c r="J2876" t="s">
        <v>28</v>
      </c>
      <c r="K2876" t="s">
        <v>43</v>
      </c>
      <c r="L2876" t="s">
        <v>39</v>
      </c>
      <c r="M2876" t="s">
        <v>107</v>
      </c>
      <c r="N2876" t="s">
        <v>33</v>
      </c>
      <c r="O2876" t="s">
        <v>20</v>
      </c>
      <c r="P2876">
        <v>2</v>
      </c>
      <c r="Q2876">
        <v>1200</v>
      </c>
      <c r="R2876">
        <v>81</v>
      </c>
      <c r="S2876" t="s">
        <v>78</v>
      </c>
      <c r="T2876" t="s">
        <v>30</v>
      </c>
      <c r="U2876" t="s">
        <v>4693</v>
      </c>
      <c r="V2876" t="s">
        <v>36</v>
      </c>
      <c r="W2876" t="s">
        <v>82</v>
      </c>
      <c r="X2876">
        <v>4</v>
      </c>
    </row>
    <row r="2877" spans="2:24">
      <c r="B2877" t="s">
        <v>3035</v>
      </c>
      <c r="C2877" t="s">
        <v>160</v>
      </c>
      <c r="D2877" t="s">
        <v>41</v>
      </c>
      <c r="E2877" t="s">
        <v>3549</v>
      </c>
      <c r="F2877" t="s">
        <v>155</v>
      </c>
      <c r="G2877" t="s">
        <v>45</v>
      </c>
      <c r="H2877">
        <v>36</v>
      </c>
      <c r="I2877" t="s">
        <v>3550</v>
      </c>
      <c r="J2877" t="s">
        <v>79</v>
      </c>
      <c r="K2877" t="s">
        <v>43</v>
      </c>
      <c r="L2877" t="s">
        <v>39</v>
      </c>
      <c r="M2877" t="s">
        <v>107</v>
      </c>
      <c r="N2877" t="s">
        <v>33</v>
      </c>
      <c r="O2877" t="s">
        <v>20</v>
      </c>
      <c r="P2877">
        <v>2</v>
      </c>
      <c r="Q2877">
        <v>1200</v>
      </c>
      <c r="R2877">
        <v>81</v>
      </c>
      <c r="S2877" t="s">
        <v>78</v>
      </c>
      <c r="T2877" t="s">
        <v>30</v>
      </c>
      <c r="U2877" t="s">
        <v>4694</v>
      </c>
      <c r="V2877" t="s">
        <v>36</v>
      </c>
      <c r="W2877" t="s">
        <v>82</v>
      </c>
      <c r="X2877">
        <v>4</v>
      </c>
    </row>
    <row r="2878" spans="2:24">
      <c r="B2878" t="s">
        <v>3036</v>
      </c>
      <c r="C2878" t="s">
        <v>160</v>
      </c>
      <c r="D2878" t="s">
        <v>41</v>
      </c>
      <c r="E2878" t="s">
        <v>3549</v>
      </c>
      <c r="F2878" t="s">
        <v>155</v>
      </c>
      <c r="G2878" t="s">
        <v>45</v>
      </c>
      <c r="H2878">
        <v>36</v>
      </c>
      <c r="I2878" t="s">
        <v>3550</v>
      </c>
      <c r="J2878" t="s">
        <v>30</v>
      </c>
      <c r="K2878" t="s">
        <v>43</v>
      </c>
      <c r="L2878" t="s">
        <v>39</v>
      </c>
      <c r="M2878" t="s">
        <v>107</v>
      </c>
      <c r="N2878" t="s">
        <v>33</v>
      </c>
      <c r="O2878" t="s">
        <v>20</v>
      </c>
      <c r="P2878">
        <v>2</v>
      </c>
      <c r="Q2878">
        <v>1200</v>
      </c>
      <c r="R2878">
        <v>81</v>
      </c>
      <c r="S2878" t="s">
        <v>78</v>
      </c>
      <c r="T2878" t="s">
        <v>30</v>
      </c>
      <c r="U2878" t="s">
        <v>4695</v>
      </c>
      <c r="V2878" t="s">
        <v>36</v>
      </c>
      <c r="W2878" t="s">
        <v>82</v>
      </c>
      <c r="X2878">
        <v>4</v>
      </c>
    </row>
    <row r="2879" spans="2:24">
      <c r="B2879" t="s">
        <v>3037</v>
      </c>
      <c r="C2879" t="s">
        <v>160</v>
      </c>
      <c r="D2879" t="s">
        <v>55</v>
      </c>
      <c r="E2879" t="s">
        <v>3549</v>
      </c>
      <c r="F2879" t="s">
        <v>155</v>
      </c>
      <c r="G2879" t="s">
        <v>45</v>
      </c>
      <c r="H2879">
        <v>37</v>
      </c>
      <c r="I2879" t="s">
        <v>3550</v>
      </c>
      <c r="J2879" t="s">
        <v>63</v>
      </c>
      <c r="K2879" t="s">
        <v>42</v>
      </c>
      <c r="L2879" t="s">
        <v>39</v>
      </c>
      <c r="M2879" t="s">
        <v>107</v>
      </c>
      <c r="N2879" t="s">
        <v>33</v>
      </c>
      <c r="O2879" t="s">
        <v>35</v>
      </c>
      <c r="P2879">
        <v>2.9</v>
      </c>
      <c r="Q2879">
        <v>1200</v>
      </c>
      <c r="R2879">
        <v>84</v>
      </c>
      <c r="S2879" t="s">
        <v>78</v>
      </c>
      <c r="T2879" t="s">
        <v>30</v>
      </c>
      <c r="U2879" t="s">
        <v>4696</v>
      </c>
      <c r="V2879" t="s">
        <v>36</v>
      </c>
      <c r="W2879" t="s">
        <v>82</v>
      </c>
      <c r="X2879">
        <v>4</v>
      </c>
    </row>
    <row r="2880" spans="2:24">
      <c r="B2880" t="s">
        <v>3038</v>
      </c>
      <c r="C2880" t="s">
        <v>160</v>
      </c>
      <c r="D2880" t="s">
        <v>55</v>
      </c>
      <c r="E2880" t="s">
        <v>3549</v>
      </c>
      <c r="F2880" t="s">
        <v>155</v>
      </c>
      <c r="G2880" t="s">
        <v>45</v>
      </c>
      <c r="H2880">
        <v>37</v>
      </c>
      <c r="I2880" t="s">
        <v>3550</v>
      </c>
      <c r="J2880" t="s">
        <v>28</v>
      </c>
      <c r="K2880" t="s">
        <v>42</v>
      </c>
      <c r="L2880" t="s">
        <v>39</v>
      </c>
      <c r="M2880" t="s">
        <v>107</v>
      </c>
      <c r="N2880" t="s">
        <v>33</v>
      </c>
      <c r="O2880" t="s">
        <v>35</v>
      </c>
      <c r="P2880">
        <v>2.9</v>
      </c>
      <c r="Q2880">
        <v>1200</v>
      </c>
      <c r="R2880">
        <v>84</v>
      </c>
      <c r="S2880" t="s">
        <v>78</v>
      </c>
      <c r="T2880" t="s">
        <v>30</v>
      </c>
      <c r="U2880" t="s">
        <v>4697</v>
      </c>
      <c r="V2880" t="s">
        <v>36</v>
      </c>
      <c r="W2880" t="s">
        <v>82</v>
      </c>
      <c r="X2880">
        <v>4</v>
      </c>
    </row>
    <row r="2881" spans="2:24">
      <c r="B2881" t="s">
        <v>3039</v>
      </c>
      <c r="C2881" t="s">
        <v>160</v>
      </c>
      <c r="D2881" t="s">
        <v>55</v>
      </c>
      <c r="E2881" t="s">
        <v>3549</v>
      </c>
      <c r="F2881" t="s">
        <v>155</v>
      </c>
      <c r="G2881" t="s">
        <v>45</v>
      </c>
      <c r="H2881">
        <v>37</v>
      </c>
      <c r="I2881" t="s">
        <v>3550</v>
      </c>
      <c r="J2881" t="s">
        <v>79</v>
      </c>
      <c r="K2881" t="s">
        <v>42</v>
      </c>
      <c r="L2881" t="s">
        <v>39</v>
      </c>
      <c r="M2881" t="s">
        <v>107</v>
      </c>
      <c r="N2881" t="s">
        <v>33</v>
      </c>
      <c r="O2881" t="s">
        <v>35</v>
      </c>
      <c r="P2881">
        <v>2.9</v>
      </c>
      <c r="Q2881">
        <v>1200</v>
      </c>
      <c r="R2881">
        <v>84</v>
      </c>
      <c r="S2881" t="s">
        <v>78</v>
      </c>
      <c r="T2881" t="s">
        <v>30</v>
      </c>
      <c r="U2881" t="s">
        <v>4698</v>
      </c>
      <c r="V2881" t="s">
        <v>36</v>
      </c>
      <c r="W2881" t="s">
        <v>82</v>
      </c>
      <c r="X2881">
        <v>4</v>
      </c>
    </row>
    <row r="2882" spans="2:24">
      <c r="B2882" t="s">
        <v>3040</v>
      </c>
      <c r="C2882" t="s">
        <v>160</v>
      </c>
      <c r="D2882" t="s">
        <v>55</v>
      </c>
      <c r="E2882" t="s">
        <v>3549</v>
      </c>
      <c r="F2882" t="s">
        <v>155</v>
      </c>
      <c r="G2882" t="s">
        <v>45</v>
      </c>
      <c r="H2882">
        <v>37</v>
      </c>
      <c r="I2882" t="s">
        <v>3550</v>
      </c>
      <c r="J2882" t="s">
        <v>30</v>
      </c>
      <c r="K2882" t="s">
        <v>42</v>
      </c>
      <c r="L2882" t="s">
        <v>39</v>
      </c>
      <c r="M2882" t="s">
        <v>107</v>
      </c>
      <c r="N2882" t="s">
        <v>33</v>
      </c>
      <c r="O2882" t="s">
        <v>35</v>
      </c>
      <c r="P2882">
        <v>2.9</v>
      </c>
      <c r="Q2882">
        <v>1200</v>
      </c>
      <c r="R2882">
        <v>84</v>
      </c>
      <c r="S2882" t="s">
        <v>78</v>
      </c>
      <c r="T2882" t="s">
        <v>30</v>
      </c>
      <c r="U2882" t="s">
        <v>4699</v>
      </c>
      <c r="V2882" t="s">
        <v>36</v>
      </c>
      <c r="W2882" t="s">
        <v>82</v>
      </c>
      <c r="X2882">
        <v>4</v>
      </c>
    </row>
    <row r="2883" spans="2:24">
      <c r="B2883" t="s">
        <v>3041</v>
      </c>
      <c r="C2883" t="s">
        <v>160</v>
      </c>
      <c r="D2883" t="s">
        <v>55</v>
      </c>
      <c r="E2883" t="s">
        <v>3549</v>
      </c>
      <c r="F2883" t="s">
        <v>155</v>
      </c>
      <c r="G2883" t="s">
        <v>45</v>
      </c>
      <c r="H2883">
        <v>39</v>
      </c>
      <c r="I2883" t="s">
        <v>3550</v>
      </c>
      <c r="J2883" t="s">
        <v>63</v>
      </c>
      <c r="K2883" t="s">
        <v>42</v>
      </c>
      <c r="L2883" t="s">
        <v>39</v>
      </c>
      <c r="M2883" t="s">
        <v>107</v>
      </c>
      <c r="N2883" t="s">
        <v>33</v>
      </c>
      <c r="O2883" t="s">
        <v>35</v>
      </c>
      <c r="P2883">
        <v>2.9</v>
      </c>
      <c r="Q2883">
        <v>1200</v>
      </c>
      <c r="R2883">
        <v>87</v>
      </c>
      <c r="S2883" t="s">
        <v>78</v>
      </c>
      <c r="T2883" t="s">
        <v>30</v>
      </c>
      <c r="U2883" t="s">
        <v>4700</v>
      </c>
      <c r="V2883" t="s">
        <v>36</v>
      </c>
      <c r="W2883" t="s">
        <v>82</v>
      </c>
      <c r="X2883">
        <v>4</v>
      </c>
    </row>
    <row r="2884" spans="2:24">
      <c r="B2884" t="s">
        <v>3042</v>
      </c>
      <c r="C2884" t="s">
        <v>160</v>
      </c>
      <c r="D2884" t="s">
        <v>55</v>
      </c>
      <c r="E2884" t="s">
        <v>3549</v>
      </c>
      <c r="F2884" t="s">
        <v>155</v>
      </c>
      <c r="G2884" t="s">
        <v>45</v>
      </c>
      <c r="H2884">
        <v>39</v>
      </c>
      <c r="I2884" t="s">
        <v>3550</v>
      </c>
      <c r="J2884" t="s">
        <v>28</v>
      </c>
      <c r="K2884" t="s">
        <v>42</v>
      </c>
      <c r="L2884" t="s">
        <v>39</v>
      </c>
      <c r="M2884" t="s">
        <v>107</v>
      </c>
      <c r="N2884" t="s">
        <v>33</v>
      </c>
      <c r="O2884" t="s">
        <v>35</v>
      </c>
      <c r="P2884">
        <v>2.9</v>
      </c>
      <c r="Q2884">
        <v>1200</v>
      </c>
      <c r="R2884">
        <v>87</v>
      </c>
      <c r="S2884" t="s">
        <v>78</v>
      </c>
      <c r="T2884" t="s">
        <v>30</v>
      </c>
      <c r="U2884" t="s">
        <v>4701</v>
      </c>
      <c r="V2884" t="s">
        <v>36</v>
      </c>
      <c r="W2884" t="s">
        <v>82</v>
      </c>
      <c r="X2884">
        <v>4</v>
      </c>
    </row>
    <row r="2885" spans="2:24">
      <c r="B2885" t="s">
        <v>3043</v>
      </c>
      <c r="C2885" t="s">
        <v>160</v>
      </c>
      <c r="D2885" t="s">
        <v>55</v>
      </c>
      <c r="E2885" t="s">
        <v>3549</v>
      </c>
      <c r="F2885" t="s">
        <v>155</v>
      </c>
      <c r="G2885" t="s">
        <v>45</v>
      </c>
      <c r="H2885">
        <v>39</v>
      </c>
      <c r="I2885" t="s">
        <v>3550</v>
      </c>
      <c r="J2885" t="s">
        <v>79</v>
      </c>
      <c r="K2885" t="s">
        <v>42</v>
      </c>
      <c r="L2885" t="s">
        <v>39</v>
      </c>
      <c r="M2885" t="s">
        <v>107</v>
      </c>
      <c r="N2885" t="s">
        <v>33</v>
      </c>
      <c r="O2885" t="s">
        <v>35</v>
      </c>
      <c r="P2885">
        <v>2.9</v>
      </c>
      <c r="Q2885">
        <v>1200</v>
      </c>
      <c r="R2885">
        <v>87</v>
      </c>
      <c r="S2885" t="s">
        <v>78</v>
      </c>
      <c r="T2885" t="s">
        <v>30</v>
      </c>
      <c r="U2885" t="s">
        <v>4702</v>
      </c>
      <c r="V2885" t="s">
        <v>36</v>
      </c>
      <c r="W2885" t="s">
        <v>82</v>
      </c>
      <c r="X2885">
        <v>4</v>
      </c>
    </row>
    <row r="2886" spans="2:24">
      <c r="B2886" t="s">
        <v>3044</v>
      </c>
      <c r="C2886" t="s">
        <v>160</v>
      </c>
      <c r="D2886" t="s">
        <v>55</v>
      </c>
      <c r="E2886" t="s">
        <v>3549</v>
      </c>
      <c r="F2886" t="s">
        <v>155</v>
      </c>
      <c r="G2886" t="s">
        <v>45</v>
      </c>
      <c r="H2886">
        <v>39</v>
      </c>
      <c r="I2886" t="s">
        <v>3550</v>
      </c>
      <c r="J2886" t="s">
        <v>30</v>
      </c>
      <c r="K2886" t="s">
        <v>42</v>
      </c>
      <c r="L2886" t="s">
        <v>39</v>
      </c>
      <c r="M2886" t="s">
        <v>107</v>
      </c>
      <c r="N2886" t="s">
        <v>33</v>
      </c>
      <c r="O2886" t="s">
        <v>35</v>
      </c>
      <c r="P2886">
        <v>2.9</v>
      </c>
      <c r="Q2886">
        <v>1200</v>
      </c>
      <c r="R2886">
        <v>87</v>
      </c>
      <c r="S2886" t="s">
        <v>78</v>
      </c>
      <c r="T2886" t="s">
        <v>30</v>
      </c>
      <c r="U2886" t="s">
        <v>4703</v>
      </c>
      <c r="V2886" t="s">
        <v>36</v>
      </c>
      <c r="W2886" t="s">
        <v>82</v>
      </c>
      <c r="X2886">
        <v>4</v>
      </c>
    </row>
    <row r="2887" spans="2:24">
      <c r="B2887" t="s">
        <v>3045</v>
      </c>
      <c r="C2887" t="s">
        <v>160</v>
      </c>
      <c r="D2887" t="s">
        <v>41</v>
      </c>
      <c r="E2887" t="s">
        <v>3549</v>
      </c>
      <c r="F2887" t="s">
        <v>155</v>
      </c>
      <c r="G2887" t="s">
        <v>46</v>
      </c>
      <c r="H2887">
        <v>18</v>
      </c>
      <c r="I2887" t="s">
        <v>3550</v>
      </c>
      <c r="J2887" t="s">
        <v>63</v>
      </c>
      <c r="K2887" t="s">
        <v>43</v>
      </c>
      <c r="L2887" t="s">
        <v>39</v>
      </c>
      <c r="M2887" t="s">
        <v>107</v>
      </c>
      <c r="N2887" t="s">
        <v>80</v>
      </c>
      <c r="O2887" t="s">
        <v>3552</v>
      </c>
      <c r="P2887">
        <v>1.7</v>
      </c>
      <c r="Q2887">
        <v>600</v>
      </c>
      <c r="R2887">
        <v>78</v>
      </c>
      <c r="S2887" t="s">
        <v>78</v>
      </c>
      <c r="T2887" t="s">
        <v>30</v>
      </c>
      <c r="U2887" t="s">
        <v>4704</v>
      </c>
      <c r="V2887" t="s">
        <v>36</v>
      </c>
      <c r="W2887" t="s">
        <v>82</v>
      </c>
      <c r="X2887">
        <v>4</v>
      </c>
    </row>
    <row r="2888" spans="2:24">
      <c r="B2888" t="s">
        <v>3046</v>
      </c>
      <c r="C2888" t="s">
        <v>160</v>
      </c>
      <c r="D2888" t="s">
        <v>41</v>
      </c>
      <c r="E2888" t="s">
        <v>3549</v>
      </c>
      <c r="F2888" t="s">
        <v>155</v>
      </c>
      <c r="G2888" t="s">
        <v>46</v>
      </c>
      <c r="H2888">
        <v>18</v>
      </c>
      <c r="I2888" t="s">
        <v>3550</v>
      </c>
      <c r="J2888" t="s">
        <v>28</v>
      </c>
      <c r="K2888" t="s">
        <v>43</v>
      </c>
      <c r="L2888" t="s">
        <v>39</v>
      </c>
      <c r="M2888" t="s">
        <v>107</v>
      </c>
      <c r="N2888" t="s">
        <v>80</v>
      </c>
      <c r="O2888" t="s">
        <v>3552</v>
      </c>
      <c r="P2888">
        <v>1.7</v>
      </c>
      <c r="Q2888">
        <v>600</v>
      </c>
      <c r="R2888">
        <v>78</v>
      </c>
      <c r="S2888" t="s">
        <v>78</v>
      </c>
      <c r="T2888" t="s">
        <v>30</v>
      </c>
      <c r="U2888" t="s">
        <v>4705</v>
      </c>
      <c r="V2888" t="s">
        <v>36</v>
      </c>
      <c r="W2888" t="s">
        <v>82</v>
      </c>
      <c r="X2888">
        <v>4</v>
      </c>
    </row>
    <row r="2889" spans="2:24">
      <c r="B2889" t="s">
        <v>3047</v>
      </c>
      <c r="C2889" t="s">
        <v>160</v>
      </c>
      <c r="D2889" t="s">
        <v>41</v>
      </c>
      <c r="E2889" t="s">
        <v>3549</v>
      </c>
      <c r="F2889" t="s">
        <v>155</v>
      </c>
      <c r="G2889" t="s">
        <v>46</v>
      </c>
      <c r="H2889">
        <v>18</v>
      </c>
      <c r="I2889" t="s">
        <v>3550</v>
      </c>
      <c r="J2889" t="s">
        <v>79</v>
      </c>
      <c r="K2889" t="s">
        <v>43</v>
      </c>
      <c r="L2889" t="s">
        <v>39</v>
      </c>
      <c r="M2889" t="s">
        <v>107</v>
      </c>
      <c r="N2889" t="s">
        <v>80</v>
      </c>
      <c r="O2889" t="s">
        <v>3552</v>
      </c>
      <c r="P2889">
        <v>1.7</v>
      </c>
      <c r="Q2889">
        <v>600</v>
      </c>
      <c r="R2889">
        <v>78</v>
      </c>
      <c r="S2889" t="s">
        <v>78</v>
      </c>
      <c r="T2889" t="s">
        <v>30</v>
      </c>
      <c r="U2889" t="s">
        <v>4706</v>
      </c>
      <c r="V2889" t="s">
        <v>36</v>
      </c>
      <c r="W2889" t="s">
        <v>82</v>
      </c>
      <c r="X2889">
        <v>4</v>
      </c>
    </row>
    <row r="2890" spans="2:24">
      <c r="B2890" t="s">
        <v>3048</v>
      </c>
      <c r="C2890" t="s">
        <v>160</v>
      </c>
      <c r="D2890" t="s">
        <v>41</v>
      </c>
      <c r="E2890" t="s">
        <v>3549</v>
      </c>
      <c r="F2890" t="s">
        <v>155</v>
      </c>
      <c r="G2890" t="s">
        <v>46</v>
      </c>
      <c r="H2890">
        <v>18</v>
      </c>
      <c r="I2890" t="s">
        <v>3550</v>
      </c>
      <c r="J2890" t="s">
        <v>30</v>
      </c>
      <c r="K2890" t="s">
        <v>43</v>
      </c>
      <c r="L2890" t="s">
        <v>39</v>
      </c>
      <c r="M2890" t="s">
        <v>107</v>
      </c>
      <c r="N2890" t="s">
        <v>80</v>
      </c>
      <c r="O2890" t="s">
        <v>3552</v>
      </c>
      <c r="P2890">
        <v>1.7</v>
      </c>
      <c r="Q2890">
        <v>600</v>
      </c>
      <c r="R2890">
        <v>78</v>
      </c>
      <c r="S2890" t="s">
        <v>78</v>
      </c>
      <c r="T2890" t="s">
        <v>30</v>
      </c>
      <c r="U2890" t="s">
        <v>4707</v>
      </c>
      <c r="V2890" t="s">
        <v>36</v>
      </c>
      <c r="W2890" t="s">
        <v>82</v>
      </c>
      <c r="X2890">
        <v>4</v>
      </c>
    </row>
    <row r="2891" spans="2:24">
      <c r="B2891" t="s">
        <v>3049</v>
      </c>
      <c r="C2891" t="s">
        <v>160</v>
      </c>
      <c r="D2891" t="s">
        <v>55</v>
      </c>
      <c r="E2891" t="s">
        <v>3549</v>
      </c>
      <c r="F2891" t="s">
        <v>155</v>
      </c>
      <c r="G2891" t="s">
        <v>46</v>
      </c>
      <c r="H2891">
        <v>19</v>
      </c>
      <c r="I2891" t="s">
        <v>3550</v>
      </c>
      <c r="J2891" t="s">
        <v>63</v>
      </c>
      <c r="K2891" t="s">
        <v>42</v>
      </c>
      <c r="L2891" t="s">
        <v>39</v>
      </c>
      <c r="M2891" t="s">
        <v>107</v>
      </c>
      <c r="N2891" t="s">
        <v>80</v>
      </c>
      <c r="O2891" t="s">
        <v>20</v>
      </c>
      <c r="P2891">
        <v>0.8</v>
      </c>
      <c r="Q2891">
        <v>600</v>
      </c>
      <c r="R2891">
        <v>81</v>
      </c>
      <c r="S2891" t="s">
        <v>78</v>
      </c>
      <c r="T2891" t="s">
        <v>30</v>
      </c>
      <c r="U2891" t="s">
        <v>4708</v>
      </c>
      <c r="V2891" t="s">
        <v>36</v>
      </c>
      <c r="W2891" t="s">
        <v>82</v>
      </c>
      <c r="X2891">
        <v>4</v>
      </c>
    </row>
    <row r="2892" spans="2:24">
      <c r="B2892" t="s">
        <v>3050</v>
      </c>
      <c r="C2892" t="s">
        <v>160</v>
      </c>
      <c r="D2892" t="s">
        <v>55</v>
      </c>
      <c r="E2892" t="s">
        <v>3549</v>
      </c>
      <c r="F2892" t="s">
        <v>155</v>
      </c>
      <c r="G2892" t="s">
        <v>46</v>
      </c>
      <c r="H2892">
        <v>19</v>
      </c>
      <c r="I2892" t="s">
        <v>3550</v>
      </c>
      <c r="J2892" t="s">
        <v>28</v>
      </c>
      <c r="K2892" t="s">
        <v>42</v>
      </c>
      <c r="L2892" t="s">
        <v>39</v>
      </c>
      <c r="M2892" t="s">
        <v>107</v>
      </c>
      <c r="N2892" t="s">
        <v>80</v>
      </c>
      <c r="O2892" t="s">
        <v>20</v>
      </c>
      <c r="P2892">
        <v>0.8</v>
      </c>
      <c r="Q2892">
        <v>600</v>
      </c>
      <c r="R2892">
        <v>81</v>
      </c>
      <c r="S2892" t="s">
        <v>78</v>
      </c>
      <c r="T2892" t="s">
        <v>30</v>
      </c>
      <c r="U2892" t="s">
        <v>4709</v>
      </c>
      <c r="V2892" t="s">
        <v>36</v>
      </c>
      <c r="W2892" t="s">
        <v>82</v>
      </c>
      <c r="X2892">
        <v>4</v>
      </c>
    </row>
    <row r="2893" spans="2:24">
      <c r="B2893" t="s">
        <v>3051</v>
      </c>
      <c r="C2893" t="s">
        <v>160</v>
      </c>
      <c r="D2893" t="s">
        <v>55</v>
      </c>
      <c r="E2893" t="s">
        <v>3549</v>
      </c>
      <c r="F2893" t="s">
        <v>155</v>
      </c>
      <c r="G2893" t="s">
        <v>46</v>
      </c>
      <c r="H2893">
        <v>19</v>
      </c>
      <c r="I2893" t="s">
        <v>3550</v>
      </c>
      <c r="J2893" t="s">
        <v>79</v>
      </c>
      <c r="K2893" t="s">
        <v>42</v>
      </c>
      <c r="L2893" t="s">
        <v>39</v>
      </c>
      <c r="M2893" t="s">
        <v>107</v>
      </c>
      <c r="N2893" t="s">
        <v>80</v>
      </c>
      <c r="O2893" t="s">
        <v>20</v>
      </c>
      <c r="P2893">
        <v>0.8</v>
      </c>
      <c r="Q2893">
        <v>600</v>
      </c>
      <c r="R2893">
        <v>81</v>
      </c>
      <c r="S2893" t="s">
        <v>78</v>
      </c>
      <c r="T2893" t="s">
        <v>30</v>
      </c>
      <c r="U2893" t="s">
        <v>4710</v>
      </c>
      <c r="V2893" t="s">
        <v>36</v>
      </c>
      <c r="W2893" t="s">
        <v>82</v>
      </c>
      <c r="X2893">
        <v>4</v>
      </c>
    </row>
    <row r="2894" spans="2:24">
      <c r="B2894" t="s">
        <v>3052</v>
      </c>
      <c r="C2894" t="s">
        <v>160</v>
      </c>
      <c r="D2894" t="s">
        <v>55</v>
      </c>
      <c r="E2894" t="s">
        <v>3549</v>
      </c>
      <c r="F2894" t="s">
        <v>155</v>
      </c>
      <c r="G2894" t="s">
        <v>46</v>
      </c>
      <c r="H2894">
        <v>19</v>
      </c>
      <c r="I2894" t="s">
        <v>3550</v>
      </c>
      <c r="J2894" t="s">
        <v>30</v>
      </c>
      <c r="K2894" t="s">
        <v>42</v>
      </c>
      <c r="L2894" t="s">
        <v>39</v>
      </c>
      <c r="M2894" t="s">
        <v>107</v>
      </c>
      <c r="N2894" t="s">
        <v>80</v>
      </c>
      <c r="O2894" t="s">
        <v>20</v>
      </c>
      <c r="P2894">
        <v>0.8</v>
      </c>
      <c r="Q2894">
        <v>600</v>
      </c>
      <c r="R2894">
        <v>81</v>
      </c>
      <c r="S2894" t="s">
        <v>78</v>
      </c>
      <c r="T2894" t="s">
        <v>30</v>
      </c>
      <c r="U2894" t="s">
        <v>4711</v>
      </c>
      <c r="V2894" t="s">
        <v>36</v>
      </c>
      <c r="W2894" t="s">
        <v>82</v>
      </c>
      <c r="X2894">
        <v>4</v>
      </c>
    </row>
    <row r="2895" spans="2:24">
      <c r="B2895" t="s">
        <v>3053</v>
      </c>
      <c r="C2895" t="s">
        <v>160</v>
      </c>
      <c r="D2895" t="s">
        <v>41</v>
      </c>
      <c r="E2895" t="s">
        <v>3549</v>
      </c>
      <c r="F2895" t="s">
        <v>155</v>
      </c>
      <c r="G2895" t="s">
        <v>46</v>
      </c>
      <c r="H2895">
        <v>24</v>
      </c>
      <c r="I2895" t="s">
        <v>3550</v>
      </c>
      <c r="J2895" t="s">
        <v>63</v>
      </c>
      <c r="K2895" t="s">
        <v>43</v>
      </c>
      <c r="L2895" t="s">
        <v>39</v>
      </c>
      <c r="M2895" t="s">
        <v>107</v>
      </c>
      <c r="N2895" t="s">
        <v>80</v>
      </c>
      <c r="O2895" t="s">
        <v>3552</v>
      </c>
      <c r="P2895">
        <v>1.7</v>
      </c>
      <c r="Q2895">
        <v>800</v>
      </c>
      <c r="R2895">
        <v>78</v>
      </c>
      <c r="S2895" t="s">
        <v>78</v>
      </c>
      <c r="T2895" t="s">
        <v>30</v>
      </c>
      <c r="U2895" t="s">
        <v>4712</v>
      </c>
      <c r="V2895" t="s">
        <v>36</v>
      </c>
      <c r="W2895" t="s">
        <v>82</v>
      </c>
      <c r="X2895">
        <v>4</v>
      </c>
    </row>
    <row r="2896" spans="2:24">
      <c r="B2896" t="s">
        <v>3054</v>
      </c>
      <c r="C2896" t="s">
        <v>160</v>
      </c>
      <c r="D2896" t="s">
        <v>41</v>
      </c>
      <c r="E2896" t="s">
        <v>3549</v>
      </c>
      <c r="F2896" t="s">
        <v>155</v>
      </c>
      <c r="G2896" t="s">
        <v>46</v>
      </c>
      <c r="H2896">
        <v>24</v>
      </c>
      <c r="I2896" t="s">
        <v>3550</v>
      </c>
      <c r="J2896" t="s">
        <v>28</v>
      </c>
      <c r="K2896" t="s">
        <v>43</v>
      </c>
      <c r="L2896" t="s">
        <v>39</v>
      </c>
      <c r="M2896" t="s">
        <v>107</v>
      </c>
      <c r="N2896" t="s">
        <v>80</v>
      </c>
      <c r="O2896" t="s">
        <v>3552</v>
      </c>
      <c r="P2896">
        <v>1.7</v>
      </c>
      <c r="Q2896">
        <v>800</v>
      </c>
      <c r="R2896">
        <v>78</v>
      </c>
      <c r="S2896" t="s">
        <v>78</v>
      </c>
      <c r="T2896" t="s">
        <v>30</v>
      </c>
      <c r="U2896" t="s">
        <v>4713</v>
      </c>
      <c r="V2896" t="s">
        <v>36</v>
      </c>
      <c r="W2896" t="s">
        <v>82</v>
      </c>
      <c r="X2896">
        <v>4</v>
      </c>
    </row>
    <row r="2897" spans="2:24">
      <c r="B2897" t="s">
        <v>3055</v>
      </c>
      <c r="C2897" t="s">
        <v>160</v>
      </c>
      <c r="D2897" t="s">
        <v>41</v>
      </c>
      <c r="E2897" t="s">
        <v>3549</v>
      </c>
      <c r="F2897" t="s">
        <v>155</v>
      </c>
      <c r="G2897" t="s">
        <v>46</v>
      </c>
      <c r="H2897">
        <v>24</v>
      </c>
      <c r="I2897" t="s">
        <v>3550</v>
      </c>
      <c r="J2897" t="s">
        <v>79</v>
      </c>
      <c r="K2897" t="s">
        <v>43</v>
      </c>
      <c r="L2897" t="s">
        <v>39</v>
      </c>
      <c r="M2897" t="s">
        <v>107</v>
      </c>
      <c r="N2897" t="s">
        <v>80</v>
      </c>
      <c r="O2897" t="s">
        <v>3552</v>
      </c>
      <c r="P2897">
        <v>1.7</v>
      </c>
      <c r="Q2897">
        <v>800</v>
      </c>
      <c r="R2897">
        <v>78</v>
      </c>
      <c r="S2897" t="s">
        <v>78</v>
      </c>
      <c r="T2897" t="s">
        <v>30</v>
      </c>
      <c r="U2897" t="s">
        <v>4714</v>
      </c>
      <c r="V2897" t="s">
        <v>36</v>
      </c>
      <c r="W2897" t="s">
        <v>82</v>
      </c>
      <c r="X2897">
        <v>4</v>
      </c>
    </row>
    <row r="2898" spans="2:24">
      <c r="B2898" t="s">
        <v>3056</v>
      </c>
      <c r="C2898" t="s">
        <v>160</v>
      </c>
      <c r="D2898" t="s">
        <v>41</v>
      </c>
      <c r="E2898" t="s">
        <v>3549</v>
      </c>
      <c r="F2898" t="s">
        <v>155</v>
      </c>
      <c r="G2898" t="s">
        <v>46</v>
      </c>
      <c r="H2898">
        <v>24</v>
      </c>
      <c r="I2898" t="s">
        <v>3550</v>
      </c>
      <c r="J2898" t="s">
        <v>30</v>
      </c>
      <c r="K2898" t="s">
        <v>43</v>
      </c>
      <c r="L2898" t="s">
        <v>39</v>
      </c>
      <c r="M2898" t="s">
        <v>107</v>
      </c>
      <c r="N2898" t="s">
        <v>80</v>
      </c>
      <c r="O2898" t="s">
        <v>3552</v>
      </c>
      <c r="P2898">
        <v>1.7</v>
      </c>
      <c r="Q2898">
        <v>800</v>
      </c>
      <c r="R2898">
        <v>78</v>
      </c>
      <c r="S2898" t="s">
        <v>78</v>
      </c>
      <c r="T2898" t="s">
        <v>30</v>
      </c>
      <c r="U2898" t="s">
        <v>4715</v>
      </c>
      <c r="V2898" t="s">
        <v>36</v>
      </c>
      <c r="W2898" t="s">
        <v>82</v>
      </c>
      <c r="X2898">
        <v>4</v>
      </c>
    </row>
    <row r="2899" spans="2:24">
      <c r="B2899" t="s">
        <v>3057</v>
      </c>
      <c r="C2899" t="s">
        <v>160</v>
      </c>
      <c r="D2899" t="s">
        <v>55</v>
      </c>
      <c r="E2899" t="s">
        <v>3549</v>
      </c>
      <c r="F2899" t="s">
        <v>155</v>
      </c>
      <c r="G2899" t="s">
        <v>46</v>
      </c>
      <c r="H2899">
        <v>25</v>
      </c>
      <c r="I2899" t="s">
        <v>3550</v>
      </c>
      <c r="J2899" t="s">
        <v>63</v>
      </c>
      <c r="K2899" t="s">
        <v>42</v>
      </c>
      <c r="L2899" t="s">
        <v>39</v>
      </c>
      <c r="M2899" t="s">
        <v>107</v>
      </c>
      <c r="N2899" t="s">
        <v>80</v>
      </c>
      <c r="O2899" t="s">
        <v>20</v>
      </c>
      <c r="P2899">
        <v>1.7</v>
      </c>
      <c r="Q2899">
        <v>800</v>
      </c>
      <c r="R2899">
        <v>81</v>
      </c>
      <c r="S2899" t="s">
        <v>78</v>
      </c>
      <c r="T2899" t="s">
        <v>30</v>
      </c>
      <c r="U2899" t="s">
        <v>4716</v>
      </c>
      <c r="V2899" t="s">
        <v>36</v>
      </c>
      <c r="W2899" t="s">
        <v>82</v>
      </c>
      <c r="X2899">
        <v>4</v>
      </c>
    </row>
    <row r="2900" spans="2:24">
      <c r="B2900" t="s">
        <v>3058</v>
      </c>
      <c r="C2900" t="s">
        <v>160</v>
      </c>
      <c r="D2900" t="s">
        <v>55</v>
      </c>
      <c r="E2900" t="s">
        <v>3549</v>
      </c>
      <c r="F2900" t="s">
        <v>155</v>
      </c>
      <c r="G2900" t="s">
        <v>46</v>
      </c>
      <c r="H2900">
        <v>25</v>
      </c>
      <c r="I2900" t="s">
        <v>3550</v>
      </c>
      <c r="J2900" t="s">
        <v>28</v>
      </c>
      <c r="K2900" t="s">
        <v>42</v>
      </c>
      <c r="L2900" t="s">
        <v>39</v>
      </c>
      <c r="M2900" t="s">
        <v>107</v>
      </c>
      <c r="N2900" t="s">
        <v>80</v>
      </c>
      <c r="O2900" t="s">
        <v>20</v>
      </c>
      <c r="P2900">
        <v>1.7</v>
      </c>
      <c r="Q2900">
        <v>800</v>
      </c>
      <c r="R2900">
        <v>81</v>
      </c>
      <c r="S2900" t="s">
        <v>78</v>
      </c>
      <c r="T2900" t="s">
        <v>30</v>
      </c>
      <c r="U2900" t="s">
        <v>4717</v>
      </c>
      <c r="V2900" t="s">
        <v>36</v>
      </c>
      <c r="W2900" t="s">
        <v>82</v>
      </c>
      <c r="X2900">
        <v>4</v>
      </c>
    </row>
    <row r="2901" spans="2:24">
      <c r="B2901" t="s">
        <v>3059</v>
      </c>
      <c r="C2901" t="s">
        <v>160</v>
      </c>
      <c r="D2901" t="s">
        <v>55</v>
      </c>
      <c r="E2901" t="s">
        <v>3549</v>
      </c>
      <c r="F2901" t="s">
        <v>155</v>
      </c>
      <c r="G2901" t="s">
        <v>46</v>
      </c>
      <c r="H2901">
        <v>25</v>
      </c>
      <c r="I2901" t="s">
        <v>3550</v>
      </c>
      <c r="J2901" t="s">
        <v>79</v>
      </c>
      <c r="K2901" t="s">
        <v>42</v>
      </c>
      <c r="L2901" t="s">
        <v>39</v>
      </c>
      <c r="M2901" t="s">
        <v>107</v>
      </c>
      <c r="N2901" t="s">
        <v>80</v>
      </c>
      <c r="O2901" t="s">
        <v>20</v>
      </c>
      <c r="P2901">
        <v>1.7</v>
      </c>
      <c r="Q2901">
        <v>800</v>
      </c>
      <c r="R2901">
        <v>81</v>
      </c>
      <c r="S2901" t="s">
        <v>78</v>
      </c>
      <c r="T2901" t="s">
        <v>30</v>
      </c>
      <c r="U2901" t="s">
        <v>4718</v>
      </c>
      <c r="V2901" t="s">
        <v>36</v>
      </c>
      <c r="W2901" t="s">
        <v>82</v>
      </c>
      <c r="X2901">
        <v>4</v>
      </c>
    </row>
    <row r="2902" spans="2:24">
      <c r="B2902" t="s">
        <v>3060</v>
      </c>
      <c r="C2902" t="s">
        <v>160</v>
      </c>
      <c r="D2902" t="s">
        <v>55</v>
      </c>
      <c r="E2902" t="s">
        <v>3549</v>
      </c>
      <c r="F2902" t="s">
        <v>155</v>
      </c>
      <c r="G2902" t="s">
        <v>46</v>
      </c>
      <c r="H2902">
        <v>25</v>
      </c>
      <c r="I2902" t="s">
        <v>3550</v>
      </c>
      <c r="J2902" t="s">
        <v>30</v>
      </c>
      <c r="K2902" t="s">
        <v>42</v>
      </c>
      <c r="L2902" t="s">
        <v>39</v>
      </c>
      <c r="M2902" t="s">
        <v>107</v>
      </c>
      <c r="N2902" t="s">
        <v>80</v>
      </c>
      <c r="O2902" t="s">
        <v>20</v>
      </c>
      <c r="P2902">
        <v>1.7</v>
      </c>
      <c r="Q2902">
        <v>800</v>
      </c>
      <c r="R2902">
        <v>81</v>
      </c>
      <c r="S2902" t="s">
        <v>78</v>
      </c>
      <c r="T2902" t="s">
        <v>30</v>
      </c>
      <c r="U2902" t="s">
        <v>4719</v>
      </c>
      <c r="V2902" t="s">
        <v>36</v>
      </c>
      <c r="W2902" t="s">
        <v>82</v>
      </c>
      <c r="X2902">
        <v>4</v>
      </c>
    </row>
    <row r="2903" spans="2:24">
      <c r="B2903" t="s">
        <v>3061</v>
      </c>
      <c r="C2903" t="s">
        <v>160</v>
      </c>
      <c r="D2903" t="s">
        <v>41</v>
      </c>
      <c r="E2903" t="s">
        <v>3549</v>
      </c>
      <c r="F2903" t="s">
        <v>155</v>
      </c>
      <c r="G2903" t="s">
        <v>46</v>
      </c>
      <c r="H2903">
        <v>30</v>
      </c>
      <c r="I2903" t="s">
        <v>3550</v>
      </c>
      <c r="J2903" t="s">
        <v>63</v>
      </c>
      <c r="K2903" t="s">
        <v>43</v>
      </c>
      <c r="L2903" t="s">
        <v>39</v>
      </c>
      <c r="M2903" t="s">
        <v>107</v>
      </c>
      <c r="N2903" t="s">
        <v>80</v>
      </c>
      <c r="O2903" t="s">
        <v>20</v>
      </c>
      <c r="P2903">
        <v>2</v>
      </c>
      <c r="Q2903">
        <v>1000</v>
      </c>
      <c r="R2903">
        <v>81</v>
      </c>
      <c r="S2903" t="s">
        <v>78</v>
      </c>
      <c r="T2903" t="s">
        <v>30</v>
      </c>
      <c r="U2903" t="s">
        <v>4720</v>
      </c>
      <c r="V2903" t="s">
        <v>36</v>
      </c>
      <c r="W2903" t="s">
        <v>82</v>
      </c>
      <c r="X2903">
        <v>4</v>
      </c>
    </row>
    <row r="2904" spans="2:24">
      <c r="B2904" t="s">
        <v>3062</v>
      </c>
      <c r="C2904" t="s">
        <v>160</v>
      </c>
      <c r="D2904" t="s">
        <v>41</v>
      </c>
      <c r="E2904" t="s">
        <v>3549</v>
      </c>
      <c r="F2904" t="s">
        <v>155</v>
      </c>
      <c r="G2904" t="s">
        <v>46</v>
      </c>
      <c r="H2904">
        <v>30</v>
      </c>
      <c r="I2904" t="s">
        <v>3550</v>
      </c>
      <c r="J2904" t="s">
        <v>28</v>
      </c>
      <c r="K2904" t="s">
        <v>43</v>
      </c>
      <c r="L2904" t="s">
        <v>39</v>
      </c>
      <c r="M2904" t="s">
        <v>107</v>
      </c>
      <c r="N2904" t="s">
        <v>80</v>
      </c>
      <c r="O2904" t="s">
        <v>20</v>
      </c>
      <c r="P2904">
        <v>2</v>
      </c>
      <c r="Q2904">
        <v>1000</v>
      </c>
      <c r="R2904">
        <v>81</v>
      </c>
      <c r="S2904" t="s">
        <v>78</v>
      </c>
      <c r="T2904" t="s">
        <v>30</v>
      </c>
      <c r="U2904" t="s">
        <v>4721</v>
      </c>
      <c r="V2904" t="s">
        <v>36</v>
      </c>
      <c r="W2904" t="s">
        <v>82</v>
      </c>
      <c r="X2904">
        <v>4</v>
      </c>
    </row>
    <row r="2905" spans="2:24">
      <c r="B2905" t="s">
        <v>3063</v>
      </c>
      <c r="C2905" t="s">
        <v>160</v>
      </c>
      <c r="D2905" t="s">
        <v>41</v>
      </c>
      <c r="E2905" t="s">
        <v>3549</v>
      </c>
      <c r="F2905" t="s">
        <v>155</v>
      </c>
      <c r="G2905" t="s">
        <v>46</v>
      </c>
      <c r="H2905">
        <v>30</v>
      </c>
      <c r="I2905" t="s">
        <v>3550</v>
      </c>
      <c r="J2905" t="s">
        <v>79</v>
      </c>
      <c r="K2905" t="s">
        <v>43</v>
      </c>
      <c r="L2905" t="s">
        <v>39</v>
      </c>
      <c r="M2905" t="s">
        <v>107</v>
      </c>
      <c r="N2905" t="s">
        <v>80</v>
      </c>
      <c r="O2905" t="s">
        <v>20</v>
      </c>
      <c r="P2905">
        <v>2</v>
      </c>
      <c r="Q2905">
        <v>1000</v>
      </c>
      <c r="R2905">
        <v>81</v>
      </c>
      <c r="S2905" t="s">
        <v>78</v>
      </c>
      <c r="T2905" t="s">
        <v>30</v>
      </c>
      <c r="U2905" t="s">
        <v>4722</v>
      </c>
      <c r="V2905" t="s">
        <v>36</v>
      </c>
      <c r="W2905" t="s">
        <v>82</v>
      </c>
      <c r="X2905">
        <v>4</v>
      </c>
    </row>
    <row r="2906" spans="2:24">
      <c r="B2906" t="s">
        <v>3064</v>
      </c>
      <c r="C2906" t="s">
        <v>160</v>
      </c>
      <c r="D2906" t="s">
        <v>41</v>
      </c>
      <c r="E2906" t="s">
        <v>3549</v>
      </c>
      <c r="F2906" t="s">
        <v>155</v>
      </c>
      <c r="G2906" t="s">
        <v>46</v>
      </c>
      <c r="H2906">
        <v>30</v>
      </c>
      <c r="I2906" t="s">
        <v>3550</v>
      </c>
      <c r="J2906" t="s">
        <v>30</v>
      </c>
      <c r="K2906" t="s">
        <v>43</v>
      </c>
      <c r="L2906" t="s">
        <v>39</v>
      </c>
      <c r="M2906" t="s">
        <v>107</v>
      </c>
      <c r="N2906" t="s">
        <v>80</v>
      </c>
      <c r="O2906" t="s">
        <v>20</v>
      </c>
      <c r="P2906">
        <v>2</v>
      </c>
      <c r="Q2906">
        <v>1000</v>
      </c>
      <c r="R2906">
        <v>81</v>
      </c>
      <c r="S2906" t="s">
        <v>78</v>
      </c>
      <c r="T2906" t="s">
        <v>30</v>
      </c>
      <c r="U2906" t="s">
        <v>4723</v>
      </c>
      <c r="V2906" t="s">
        <v>36</v>
      </c>
      <c r="W2906" t="s">
        <v>82</v>
      </c>
      <c r="X2906">
        <v>4</v>
      </c>
    </row>
    <row r="2907" spans="2:24">
      <c r="B2907" t="s">
        <v>3065</v>
      </c>
      <c r="C2907" t="s">
        <v>160</v>
      </c>
      <c r="D2907" t="s">
        <v>55</v>
      </c>
      <c r="E2907" t="s">
        <v>3549</v>
      </c>
      <c r="F2907" t="s">
        <v>155</v>
      </c>
      <c r="G2907" t="s">
        <v>46</v>
      </c>
      <c r="H2907">
        <v>31</v>
      </c>
      <c r="I2907" t="s">
        <v>3550</v>
      </c>
      <c r="J2907" t="s">
        <v>63</v>
      </c>
      <c r="K2907" t="s">
        <v>42</v>
      </c>
      <c r="L2907" t="s">
        <v>39</v>
      </c>
      <c r="M2907" t="s">
        <v>107</v>
      </c>
      <c r="N2907" t="s">
        <v>80</v>
      </c>
      <c r="O2907" t="s">
        <v>20</v>
      </c>
      <c r="P2907">
        <v>2.2000000000000002</v>
      </c>
      <c r="Q2907">
        <v>1000</v>
      </c>
      <c r="R2907">
        <v>84</v>
      </c>
      <c r="S2907" t="s">
        <v>78</v>
      </c>
      <c r="T2907" t="s">
        <v>30</v>
      </c>
      <c r="U2907" t="s">
        <v>4724</v>
      </c>
      <c r="V2907" t="s">
        <v>36</v>
      </c>
      <c r="W2907" t="s">
        <v>82</v>
      </c>
      <c r="X2907">
        <v>4</v>
      </c>
    </row>
    <row r="2908" spans="2:24">
      <c r="B2908" t="s">
        <v>3066</v>
      </c>
      <c r="C2908" t="s">
        <v>160</v>
      </c>
      <c r="D2908" t="s">
        <v>55</v>
      </c>
      <c r="E2908" t="s">
        <v>3549</v>
      </c>
      <c r="F2908" t="s">
        <v>155</v>
      </c>
      <c r="G2908" t="s">
        <v>46</v>
      </c>
      <c r="H2908">
        <v>31</v>
      </c>
      <c r="I2908" t="s">
        <v>3550</v>
      </c>
      <c r="J2908" t="s">
        <v>28</v>
      </c>
      <c r="K2908" t="s">
        <v>42</v>
      </c>
      <c r="L2908" t="s">
        <v>39</v>
      </c>
      <c r="M2908" t="s">
        <v>107</v>
      </c>
      <c r="N2908" t="s">
        <v>80</v>
      </c>
      <c r="O2908" t="s">
        <v>20</v>
      </c>
      <c r="P2908">
        <v>2.2000000000000002</v>
      </c>
      <c r="Q2908">
        <v>1000</v>
      </c>
      <c r="R2908">
        <v>84</v>
      </c>
      <c r="S2908" t="s">
        <v>78</v>
      </c>
      <c r="T2908" t="s">
        <v>30</v>
      </c>
      <c r="U2908" t="s">
        <v>4725</v>
      </c>
      <c r="V2908" t="s">
        <v>36</v>
      </c>
      <c r="W2908" t="s">
        <v>82</v>
      </c>
      <c r="X2908">
        <v>4</v>
      </c>
    </row>
    <row r="2909" spans="2:24">
      <c r="B2909" t="s">
        <v>3067</v>
      </c>
      <c r="C2909" t="s">
        <v>160</v>
      </c>
      <c r="D2909" t="s">
        <v>55</v>
      </c>
      <c r="E2909" t="s">
        <v>3549</v>
      </c>
      <c r="F2909" t="s">
        <v>155</v>
      </c>
      <c r="G2909" t="s">
        <v>46</v>
      </c>
      <c r="H2909">
        <v>31</v>
      </c>
      <c r="I2909" t="s">
        <v>3550</v>
      </c>
      <c r="J2909" t="s">
        <v>79</v>
      </c>
      <c r="K2909" t="s">
        <v>42</v>
      </c>
      <c r="L2909" t="s">
        <v>39</v>
      </c>
      <c r="M2909" t="s">
        <v>107</v>
      </c>
      <c r="N2909" t="s">
        <v>80</v>
      </c>
      <c r="O2909" t="s">
        <v>20</v>
      </c>
      <c r="P2909">
        <v>2.2000000000000002</v>
      </c>
      <c r="Q2909">
        <v>1000</v>
      </c>
      <c r="R2909">
        <v>84</v>
      </c>
      <c r="S2909" t="s">
        <v>78</v>
      </c>
      <c r="T2909" t="s">
        <v>30</v>
      </c>
      <c r="U2909" t="s">
        <v>4726</v>
      </c>
      <c r="V2909" t="s">
        <v>36</v>
      </c>
      <c r="W2909" t="s">
        <v>82</v>
      </c>
      <c r="X2909">
        <v>4</v>
      </c>
    </row>
    <row r="2910" spans="2:24">
      <c r="B2910" t="s">
        <v>3068</v>
      </c>
      <c r="C2910" t="s">
        <v>160</v>
      </c>
      <c r="D2910" t="s">
        <v>55</v>
      </c>
      <c r="E2910" t="s">
        <v>3549</v>
      </c>
      <c r="F2910" t="s">
        <v>155</v>
      </c>
      <c r="G2910" t="s">
        <v>46</v>
      </c>
      <c r="H2910">
        <v>31</v>
      </c>
      <c r="I2910" t="s">
        <v>3550</v>
      </c>
      <c r="J2910" t="s">
        <v>30</v>
      </c>
      <c r="K2910" t="s">
        <v>42</v>
      </c>
      <c r="L2910" t="s">
        <v>39</v>
      </c>
      <c r="M2910" t="s">
        <v>107</v>
      </c>
      <c r="N2910" t="s">
        <v>80</v>
      </c>
      <c r="O2910" t="s">
        <v>20</v>
      </c>
      <c r="P2910">
        <v>2.2000000000000002</v>
      </c>
      <c r="Q2910">
        <v>1000</v>
      </c>
      <c r="R2910">
        <v>84</v>
      </c>
      <c r="S2910" t="s">
        <v>78</v>
      </c>
      <c r="T2910" t="s">
        <v>30</v>
      </c>
      <c r="U2910" t="s">
        <v>4727</v>
      </c>
      <c r="V2910" t="s">
        <v>36</v>
      </c>
      <c r="W2910" t="s">
        <v>82</v>
      </c>
      <c r="X2910">
        <v>4</v>
      </c>
    </row>
    <row r="2911" spans="2:24">
      <c r="B2911" t="s">
        <v>3069</v>
      </c>
      <c r="C2911" t="s">
        <v>160</v>
      </c>
      <c r="D2911" t="s">
        <v>41</v>
      </c>
      <c r="E2911" t="s">
        <v>3549</v>
      </c>
      <c r="F2911" t="s">
        <v>155</v>
      </c>
      <c r="G2911" t="s">
        <v>46</v>
      </c>
      <c r="H2911">
        <v>36</v>
      </c>
      <c r="I2911" t="s">
        <v>3550</v>
      </c>
      <c r="J2911" t="s">
        <v>63</v>
      </c>
      <c r="K2911" t="s">
        <v>43</v>
      </c>
      <c r="L2911" t="s">
        <v>39</v>
      </c>
      <c r="M2911" t="s">
        <v>107</v>
      </c>
      <c r="N2911" t="s">
        <v>80</v>
      </c>
      <c r="O2911" t="s">
        <v>20</v>
      </c>
      <c r="P2911">
        <v>2</v>
      </c>
      <c r="Q2911">
        <v>1200</v>
      </c>
      <c r="R2911">
        <v>81</v>
      </c>
      <c r="S2911" t="s">
        <v>78</v>
      </c>
      <c r="T2911" t="s">
        <v>30</v>
      </c>
      <c r="U2911" t="s">
        <v>4728</v>
      </c>
      <c r="V2911" t="s">
        <v>36</v>
      </c>
      <c r="W2911" t="s">
        <v>82</v>
      </c>
      <c r="X2911">
        <v>4</v>
      </c>
    </row>
    <row r="2912" spans="2:24">
      <c r="B2912" t="s">
        <v>3070</v>
      </c>
      <c r="C2912" t="s">
        <v>160</v>
      </c>
      <c r="D2912" t="s">
        <v>41</v>
      </c>
      <c r="E2912" t="s">
        <v>3549</v>
      </c>
      <c r="F2912" t="s">
        <v>155</v>
      </c>
      <c r="G2912" t="s">
        <v>46</v>
      </c>
      <c r="H2912">
        <v>36</v>
      </c>
      <c r="I2912" t="s">
        <v>3550</v>
      </c>
      <c r="J2912" t="s">
        <v>28</v>
      </c>
      <c r="K2912" t="s">
        <v>43</v>
      </c>
      <c r="L2912" t="s">
        <v>39</v>
      </c>
      <c r="M2912" t="s">
        <v>107</v>
      </c>
      <c r="N2912" t="s">
        <v>80</v>
      </c>
      <c r="O2912" t="s">
        <v>20</v>
      </c>
      <c r="P2912">
        <v>2</v>
      </c>
      <c r="Q2912">
        <v>1200</v>
      </c>
      <c r="R2912">
        <v>81</v>
      </c>
      <c r="S2912" t="s">
        <v>78</v>
      </c>
      <c r="T2912" t="s">
        <v>30</v>
      </c>
      <c r="U2912" t="s">
        <v>4729</v>
      </c>
      <c r="V2912" t="s">
        <v>36</v>
      </c>
      <c r="W2912" t="s">
        <v>82</v>
      </c>
      <c r="X2912">
        <v>4</v>
      </c>
    </row>
    <row r="2913" spans="2:24">
      <c r="B2913" t="s">
        <v>3071</v>
      </c>
      <c r="C2913" t="s">
        <v>160</v>
      </c>
      <c r="D2913" t="s">
        <v>41</v>
      </c>
      <c r="E2913" t="s">
        <v>3549</v>
      </c>
      <c r="F2913" t="s">
        <v>155</v>
      </c>
      <c r="G2913" t="s">
        <v>46</v>
      </c>
      <c r="H2913">
        <v>36</v>
      </c>
      <c r="I2913" t="s">
        <v>3550</v>
      </c>
      <c r="J2913" t="s">
        <v>79</v>
      </c>
      <c r="K2913" t="s">
        <v>43</v>
      </c>
      <c r="L2913" t="s">
        <v>39</v>
      </c>
      <c r="M2913" t="s">
        <v>107</v>
      </c>
      <c r="N2913" t="s">
        <v>80</v>
      </c>
      <c r="O2913" t="s">
        <v>20</v>
      </c>
      <c r="P2913">
        <v>2</v>
      </c>
      <c r="Q2913">
        <v>1200</v>
      </c>
      <c r="R2913">
        <v>81</v>
      </c>
      <c r="S2913" t="s">
        <v>78</v>
      </c>
      <c r="T2913" t="s">
        <v>30</v>
      </c>
      <c r="U2913" t="s">
        <v>4730</v>
      </c>
      <c r="V2913" t="s">
        <v>36</v>
      </c>
      <c r="W2913" t="s">
        <v>82</v>
      </c>
      <c r="X2913">
        <v>4</v>
      </c>
    </row>
    <row r="2914" spans="2:24">
      <c r="B2914" t="s">
        <v>3072</v>
      </c>
      <c r="C2914" t="s">
        <v>160</v>
      </c>
      <c r="D2914" t="s">
        <v>41</v>
      </c>
      <c r="E2914" t="s">
        <v>3549</v>
      </c>
      <c r="F2914" t="s">
        <v>155</v>
      </c>
      <c r="G2914" t="s">
        <v>46</v>
      </c>
      <c r="H2914">
        <v>36</v>
      </c>
      <c r="I2914" t="s">
        <v>3550</v>
      </c>
      <c r="J2914" t="s">
        <v>30</v>
      </c>
      <c r="K2914" t="s">
        <v>43</v>
      </c>
      <c r="L2914" t="s">
        <v>39</v>
      </c>
      <c r="M2914" t="s">
        <v>107</v>
      </c>
      <c r="N2914" t="s">
        <v>80</v>
      </c>
      <c r="O2914" t="s">
        <v>20</v>
      </c>
      <c r="P2914">
        <v>2</v>
      </c>
      <c r="Q2914">
        <v>1200</v>
      </c>
      <c r="R2914">
        <v>81</v>
      </c>
      <c r="S2914" t="s">
        <v>78</v>
      </c>
      <c r="T2914" t="s">
        <v>30</v>
      </c>
      <c r="U2914" t="s">
        <v>4731</v>
      </c>
      <c r="V2914" t="s">
        <v>36</v>
      </c>
      <c r="W2914" t="s">
        <v>82</v>
      </c>
      <c r="X2914">
        <v>4</v>
      </c>
    </row>
    <row r="2915" spans="2:24">
      <c r="B2915" t="s">
        <v>3073</v>
      </c>
      <c r="C2915" t="s">
        <v>160</v>
      </c>
      <c r="D2915" t="s">
        <v>55</v>
      </c>
      <c r="E2915" t="s">
        <v>3549</v>
      </c>
      <c r="F2915" t="s">
        <v>155</v>
      </c>
      <c r="G2915" t="s">
        <v>46</v>
      </c>
      <c r="H2915">
        <v>37</v>
      </c>
      <c r="I2915" t="s">
        <v>3550</v>
      </c>
      <c r="J2915" t="s">
        <v>63</v>
      </c>
      <c r="K2915" t="s">
        <v>42</v>
      </c>
      <c r="L2915" t="s">
        <v>39</v>
      </c>
      <c r="M2915" t="s">
        <v>107</v>
      </c>
      <c r="N2915" t="s">
        <v>80</v>
      </c>
      <c r="O2915" t="s">
        <v>35</v>
      </c>
      <c r="P2915">
        <v>2.9</v>
      </c>
      <c r="Q2915">
        <v>1200</v>
      </c>
      <c r="R2915">
        <v>84</v>
      </c>
      <c r="S2915" t="s">
        <v>78</v>
      </c>
      <c r="T2915" t="s">
        <v>30</v>
      </c>
      <c r="U2915" t="s">
        <v>4732</v>
      </c>
      <c r="V2915" t="s">
        <v>36</v>
      </c>
      <c r="W2915" t="s">
        <v>82</v>
      </c>
      <c r="X2915">
        <v>4</v>
      </c>
    </row>
    <row r="2916" spans="2:24">
      <c r="B2916" t="s">
        <v>3074</v>
      </c>
      <c r="C2916" t="s">
        <v>160</v>
      </c>
      <c r="D2916" t="s">
        <v>55</v>
      </c>
      <c r="E2916" t="s">
        <v>3549</v>
      </c>
      <c r="F2916" t="s">
        <v>155</v>
      </c>
      <c r="G2916" t="s">
        <v>46</v>
      </c>
      <c r="H2916">
        <v>37</v>
      </c>
      <c r="I2916" t="s">
        <v>3550</v>
      </c>
      <c r="J2916" t="s">
        <v>28</v>
      </c>
      <c r="K2916" t="s">
        <v>42</v>
      </c>
      <c r="L2916" t="s">
        <v>39</v>
      </c>
      <c r="M2916" t="s">
        <v>107</v>
      </c>
      <c r="N2916" t="s">
        <v>80</v>
      </c>
      <c r="O2916" t="s">
        <v>35</v>
      </c>
      <c r="P2916">
        <v>2.9</v>
      </c>
      <c r="Q2916">
        <v>1200</v>
      </c>
      <c r="R2916">
        <v>84</v>
      </c>
      <c r="S2916" t="s">
        <v>78</v>
      </c>
      <c r="T2916" t="s">
        <v>30</v>
      </c>
      <c r="U2916" t="s">
        <v>4733</v>
      </c>
      <c r="V2916" t="s">
        <v>36</v>
      </c>
      <c r="W2916" t="s">
        <v>82</v>
      </c>
      <c r="X2916">
        <v>4</v>
      </c>
    </row>
    <row r="2917" spans="2:24">
      <c r="B2917" t="s">
        <v>3075</v>
      </c>
      <c r="C2917" t="s">
        <v>160</v>
      </c>
      <c r="D2917" t="s">
        <v>55</v>
      </c>
      <c r="E2917" t="s">
        <v>3549</v>
      </c>
      <c r="F2917" t="s">
        <v>155</v>
      </c>
      <c r="G2917" t="s">
        <v>46</v>
      </c>
      <c r="H2917">
        <v>37</v>
      </c>
      <c r="I2917" t="s">
        <v>3550</v>
      </c>
      <c r="J2917" t="s">
        <v>79</v>
      </c>
      <c r="K2917" t="s">
        <v>42</v>
      </c>
      <c r="L2917" t="s">
        <v>39</v>
      </c>
      <c r="M2917" t="s">
        <v>107</v>
      </c>
      <c r="N2917" t="s">
        <v>80</v>
      </c>
      <c r="O2917" t="s">
        <v>35</v>
      </c>
      <c r="P2917">
        <v>2.9</v>
      </c>
      <c r="Q2917">
        <v>1200</v>
      </c>
      <c r="R2917">
        <v>84</v>
      </c>
      <c r="S2917" t="s">
        <v>78</v>
      </c>
      <c r="T2917" t="s">
        <v>30</v>
      </c>
      <c r="U2917" t="s">
        <v>4734</v>
      </c>
      <c r="V2917" t="s">
        <v>36</v>
      </c>
      <c r="W2917" t="s">
        <v>82</v>
      </c>
      <c r="X2917">
        <v>4</v>
      </c>
    </row>
    <row r="2918" spans="2:24">
      <c r="B2918" t="s">
        <v>3076</v>
      </c>
      <c r="C2918" t="s">
        <v>160</v>
      </c>
      <c r="D2918" t="s">
        <v>55</v>
      </c>
      <c r="E2918" t="s">
        <v>3549</v>
      </c>
      <c r="F2918" t="s">
        <v>155</v>
      </c>
      <c r="G2918" t="s">
        <v>46</v>
      </c>
      <c r="H2918">
        <v>37</v>
      </c>
      <c r="I2918" t="s">
        <v>3550</v>
      </c>
      <c r="J2918" t="s">
        <v>30</v>
      </c>
      <c r="K2918" t="s">
        <v>42</v>
      </c>
      <c r="L2918" t="s">
        <v>39</v>
      </c>
      <c r="M2918" t="s">
        <v>107</v>
      </c>
      <c r="N2918" t="s">
        <v>80</v>
      </c>
      <c r="O2918" t="s">
        <v>35</v>
      </c>
      <c r="P2918">
        <v>2.9</v>
      </c>
      <c r="Q2918">
        <v>1200</v>
      </c>
      <c r="R2918">
        <v>84</v>
      </c>
      <c r="S2918" t="s">
        <v>78</v>
      </c>
      <c r="T2918" t="s">
        <v>30</v>
      </c>
      <c r="U2918" t="s">
        <v>4735</v>
      </c>
      <c r="V2918" t="s">
        <v>36</v>
      </c>
      <c r="W2918" t="s">
        <v>82</v>
      </c>
      <c r="X2918">
        <v>4</v>
      </c>
    </row>
    <row r="2919" spans="2:24">
      <c r="B2919" t="s">
        <v>3077</v>
      </c>
      <c r="C2919" t="s">
        <v>160</v>
      </c>
      <c r="D2919" t="s">
        <v>55</v>
      </c>
      <c r="E2919" t="s">
        <v>3549</v>
      </c>
      <c r="F2919" t="s">
        <v>155</v>
      </c>
      <c r="G2919" t="s">
        <v>46</v>
      </c>
      <c r="H2919">
        <v>39</v>
      </c>
      <c r="I2919" t="s">
        <v>3550</v>
      </c>
      <c r="J2919" t="s">
        <v>63</v>
      </c>
      <c r="K2919" t="s">
        <v>42</v>
      </c>
      <c r="L2919" t="s">
        <v>39</v>
      </c>
      <c r="M2919" t="s">
        <v>107</v>
      </c>
      <c r="N2919" t="s">
        <v>80</v>
      </c>
      <c r="O2919" t="s">
        <v>35</v>
      </c>
      <c r="P2919">
        <v>2.9</v>
      </c>
      <c r="Q2919">
        <v>1200</v>
      </c>
      <c r="R2919">
        <v>87</v>
      </c>
      <c r="S2919" t="s">
        <v>78</v>
      </c>
      <c r="T2919" t="s">
        <v>30</v>
      </c>
      <c r="U2919" t="s">
        <v>4736</v>
      </c>
      <c r="V2919" t="s">
        <v>36</v>
      </c>
      <c r="W2919" t="s">
        <v>82</v>
      </c>
      <c r="X2919">
        <v>4</v>
      </c>
    </row>
    <row r="2920" spans="2:24">
      <c r="B2920" t="s">
        <v>3078</v>
      </c>
      <c r="C2920" t="s">
        <v>160</v>
      </c>
      <c r="D2920" t="s">
        <v>55</v>
      </c>
      <c r="E2920" t="s">
        <v>3549</v>
      </c>
      <c r="F2920" t="s">
        <v>155</v>
      </c>
      <c r="G2920" t="s">
        <v>46</v>
      </c>
      <c r="H2920">
        <v>39</v>
      </c>
      <c r="I2920" t="s">
        <v>3550</v>
      </c>
      <c r="J2920" t="s">
        <v>28</v>
      </c>
      <c r="K2920" t="s">
        <v>42</v>
      </c>
      <c r="L2920" t="s">
        <v>39</v>
      </c>
      <c r="M2920" t="s">
        <v>107</v>
      </c>
      <c r="N2920" t="s">
        <v>80</v>
      </c>
      <c r="O2920" t="s">
        <v>35</v>
      </c>
      <c r="P2920">
        <v>2.9</v>
      </c>
      <c r="Q2920">
        <v>1200</v>
      </c>
      <c r="R2920">
        <v>87</v>
      </c>
      <c r="S2920" t="s">
        <v>78</v>
      </c>
      <c r="T2920" t="s">
        <v>30</v>
      </c>
      <c r="U2920" t="s">
        <v>4737</v>
      </c>
      <c r="V2920" t="s">
        <v>36</v>
      </c>
      <c r="W2920" t="s">
        <v>82</v>
      </c>
      <c r="X2920">
        <v>4</v>
      </c>
    </row>
    <row r="2921" spans="2:24">
      <c r="B2921" t="s">
        <v>3079</v>
      </c>
      <c r="C2921" t="s">
        <v>160</v>
      </c>
      <c r="D2921" t="s">
        <v>55</v>
      </c>
      <c r="E2921" t="s">
        <v>3549</v>
      </c>
      <c r="F2921" t="s">
        <v>155</v>
      </c>
      <c r="G2921" t="s">
        <v>46</v>
      </c>
      <c r="H2921">
        <v>39</v>
      </c>
      <c r="I2921" t="s">
        <v>3550</v>
      </c>
      <c r="J2921" t="s">
        <v>79</v>
      </c>
      <c r="K2921" t="s">
        <v>42</v>
      </c>
      <c r="L2921" t="s">
        <v>39</v>
      </c>
      <c r="M2921" t="s">
        <v>107</v>
      </c>
      <c r="N2921" t="s">
        <v>80</v>
      </c>
      <c r="O2921" t="s">
        <v>35</v>
      </c>
      <c r="P2921">
        <v>2.9</v>
      </c>
      <c r="Q2921">
        <v>1200</v>
      </c>
      <c r="R2921">
        <v>87</v>
      </c>
      <c r="S2921" t="s">
        <v>78</v>
      </c>
      <c r="T2921" t="s">
        <v>30</v>
      </c>
      <c r="U2921" t="s">
        <v>4738</v>
      </c>
      <c r="V2921" t="s">
        <v>36</v>
      </c>
      <c r="W2921" t="s">
        <v>82</v>
      </c>
      <c r="X2921">
        <v>4</v>
      </c>
    </row>
    <row r="2922" spans="2:24">
      <c r="B2922" t="s">
        <v>3080</v>
      </c>
      <c r="C2922" t="s">
        <v>160</v>
      </c>
      <c r="D2922" t="s">
        <v>55</v>
      </c>
      <c r="E2922" t="s">
        <v>3549</v>
      </c>
      <c r="F2922" t="s">
        <v>155</v>
      </c>
      <c r="G2922" t="s">
        <v>46</v>
      </c>
      <c r="H2922">
        <v>39</v>
      </c>
      <c r="I2922" t="s">
        <v>3550</v>
      </c>
      <c r="J2922" t="s">
        <v>30</v>
      </c>
      <c r="K2922" t="s">
        <v>42</v>
      </c>
      <c r="L2922" t="s">
        <v>39</v>
      </c>
      <c r="M2922" t="s">
        <v>107</v>
      </c>
      <c r="N2922" t="s">
        <v>80</v>
      </c>
      <c r="O2922" t="s">
        <v>35</v>
      </c>
      <c r="P2922">
        <v>2.9</v>
      </c>
      <c r="Q2922">
        <v>1200</v>
      </c>
      <c r="R2922">
        <v>87</v>
      </c>
      <c r="S2922" t="s">
        <v>78</v>
      </c>
      <c r="T2922" t="s">
        <v>30</v>
      </c>
      <c r="U2922" t="s">
        <v>4739</v>
      </c>
      <c r="V2922" t="s">
        <v>36</v>
      </c>
      <c r="W2922" t="s">
        <v>82</v>
      </c>
      <c r="X2922">
        <v>4</v>
      </c>
    </row>
    <row r="2923" spans="2:24">
      <c r="B2923" t="s">
        <v>3081</v>
      </c>
      <c r="C2923" t="s">
        <v>160</v>
      </c>
      <c r="D2923" t="s">
        <v>41</v>
      </c>
      <c r="E2923" t="s">
        <v>3549</v>
      </c>
      <c r="F2923" t="s">
        <v>155</v>
      </c>
      <c r="G2923" t="s">
        <v>47</v>
      </c>
      <c r="H2923">
        <v>18</v>
      </c>
      <c r="I2923" t="s">
        <v>3550</v>
      </c>
      <c r="J2923" t="s">
        <v>63</v>
      </c>
      <c r="K2923" t="s">
        <v>43</v>
      </c>
      <c r="L2923" t="s">
        <v>39</v>
      </c>
      <c r="M2923" t="s">
        <v>107</v>
      </c>
      <c r="N2923" t="s">
        <v>81</v>
      </c>
      <c r="O2923" t="s">
        <v>3552</v>
      </c>
      <c r="P2923">
        <v>1.7</v>
      </c>
      <c r="Q2923">
        <v>600</v>
      </c>
      <c r="R2923">
        <v>78</v>
      </c>
      <c r="S2923" t="s">
        <v>78</v>
      </c>
      <c r="T2923" t="s">
        <v>30</v>
      </c>
      <c r="U2923" t="s">
        <v>4740</v>
      </c>
      <c r="V2923" t="s">
        <v>36</v>
      </c>
      <c r="W2923" t="s">
        <v>82</v>
      </c>
      <c r="X2923">
        <v>4</v>
      </c>
    </row>
    <row r="2924" spans="2:24">
      <c r="B2924" t="s">
        <v>3082</v>
      </c>
      <c r="C2924" t="s">
        <v>160</v>
      </c>
      <c r="D2924" t="s">
        <v>41</v>
      </c>
      <c r="E2924" t="s">
        <v>3549</v>
      </c>
      <c r="F2924" t="s">
        <v>155</v>
      </c>
      <c r="G2924" t="s">
        <v>47</v>
      </c>
      <c r="H2924">
        <v>18</v>
      </c>
      <c r="I2924" t="s">
        <v>3550</v>
      </c>
      <c r="J2924" t="s">
        <v>28</v>
      </c>
      <c r="K2924" t="s">
        <v>43</v>
      </c>
      <c r="L2924" t="s">
        <v>39</v>
      </c>
      <c r="M2924" t="s">
        <v>107</v>
      </c>
      <c r="N2924" t="s">
        <v>81</v>
      </c>
      <c r="O2924" t="s">
        <v>3552</v>
      </c>
      <c r="P2924">
        <v>1.7</v>
      </c>
      <c r="Q2924">
        <v>600</v>
      </c>
      <c r="R2924">
        <v>78</v>
      </c>
      <c r="S2924" t="s">
        <v>78</v>
      </c>
      <c r="T2924" t="s">
        <v>30</v>
      </c>
      <c r="U2924" t="s">
        <v>4741</v>
      </c>
      <c r="V2924" t="s">
        <v>36</v>
      </c>
      <c r="W2924" t="s">
        <v>82</v>
      </c>
      <c r="X2924">
        <v>4</v>
      </c>
    </row>
    <row r="2925" spans="2:24">
      <c r="B2925" t="s">
        <v>3083</v>
      </c>
      <c r="C2925" t="s">
        <v>160</v>
      </c>
      <c r="D2925" t="s">
        <v>41</v>
      </c>
      <c r="E2925" t="s">
        <v>3549</v>
      </c>
      <c r="F2925" t="s">
        <v>155</v>
      </c>
      <c r="G2925" t="s">
        <v>47</v>
      </c>
      <c r="H2925">
        <v>18</v>
      </c>
      <c r="I2925" t="s">
        <v>3550</v>
      </c>
      <c r="J2925" t="s">
        <v>79</v>
      </c>
      <c r="K2925" t="s">
        <v>43</v>
      </c>
      <c r="L2925" t="s">
        <v>39</v>
      </c>
      <c r="M2925" t="s">
        <v>107</v>
      </c>
      <c r="N2925" t="s">
        <v>81</v>
      </c>
      <c r="O2925" t="s">
        <v>3552</v>
      </c>
      <c r="P2925">
        <v>1.7</v>
      </c>
      <c r="Q2925">
        <v>600</v>
      </c>
      <c r="R2925">
        <v>78</v>
      </c>
      <c r="S2925" t="s">
        <v>78</v>
      </c>
      <c r="T2925" t="s">
        <v>30</v>
      </c>
      <c r="U2925" t="s">
        <v>4742</v>
      </c>
      <c r="V2925" t="s">
        <v>36</v>
      </c>
      <c r="W2925" t="s">
        <v>82</v>
      </c>
      <c r="X2925">
        <v>4</v>
      </c>
    </row>
    <row r="2926" spans="2:24">
      <c r="B2926" t="s">
        <v>3084</v>
      </c>
      <c r="C2926" t="s">
        <v>160</v>
      </c>
      <c r="D2926" t="s">
        <v>41</v>
      </c>
      <c r="E2926" t="s">
        <v>3549</v>
      </c>
      <c r="F2926" t="s">
        <v>155</v>
      </c>
      <c r="G2926" t="s">
        <v>47</v>
      </c>
      <c r="H2926">
        <v>18</v>
      </c>
      <c r="I2926" t="s">
        <v>3550</v>
      </c>
      <c r="J2926" t="s">
        <v>30</v>
      </c>
      <c r="K2926" t="s">
        <v>43</v>
      </c>
      <c r="L2926" t="s">
        <v>39</v>
      </c>
      <c r="M2926" t="s">
        <v>107</v>
      </c>
      <c r="N2926" t="s">
        <v>81</v>
      </c>
      <c r="O2926" t="s">
        <v>3552</v>
      </c>
      <c r="P2926">
        <v>1.7</v>
      </c>
      <c r="Q2926">
        <v>600</v>
      </c>
      <c r="R2926">
        <v>78</v>
      </c>
      <c r="S2926" t="s">
        <v>78</v>
      </c>
      <c r="T2926" t="s">
        <v>30</v>
      </c>
      <c r="U2926" t="s">
        <v>4743</v>
      </c>
      <c r="V2926" t="s">
        <v>36</v>
      </c>
      <c r="W2926" t="s">
        <v>82</v>
      </c>
      <c r="X2926">
        <v>4</v>
      </c>
    </row>
    <row r="2927" spans="2:24">
      <c r="B2927" t="s">
        <v>3085</v>
      </c>
      <c r="C2927" t="s">
        <v>160</v>
      </c>
      <c r="D2927" t="s">
        <v>55</v>
      </c>
      <c r="E2927" t="s">
        <v>3549</v>
      </c>
      <c r="F2927" t="s">
        <v>155</v>
      </c>
      <c r="G2927" t="s">
        <v>47</v>
      </c>
      <c r="H2927">
        <v>19</v>
      </c>
      <c r="I2927" t="s">
        <v>3550</v>
      </c>
      <c r="J2927" t="s">
        <v>63</v>
      </c>
      <c r="K2927" t="s">
        <v>42</v>
      </c>
      <c r="L2927" t="s">
        <v>39</v>
      </c>
      <c r="M2927" t="s">
        <v>107</v>
      </c>
      <c r="N2927" t="s">
        <v>81</v>
      </c>
      <c r="O2927" t="s">
        <v>20</v>
      </c>
      <c r="P2927">
        <v>0.8</v>
      </c>
      <c r="Q2927">
        <v>600</v>
      </c>
      <c r="R2927">
        <v>81</v>
      </c>
      <c r="S2927" t="s">
        <v>78</v>
      </c>
      <c r="T2927" t="s">
        <v>30</v>
      </c>
      <c r="U2927" t="s">
        <v>4744</v>
      </c>
      <c r="V2927" t="s">
        <v>36</v>
      </c>
      <c r="W2927" t="s">
        <v>82</v>
      </c>
      <c r="X2927">
        <v>4</v>
      </c>
    </row>
    <row r="2928" spans="2:24">
      <c r="B2928" t="s">
        <v>3086</v>
      </c>
      <c r="C2928" t="s">
        <v>160</v>
      </c>
      <c r="D2928" t="s">
        <v>55</v>
      </c>
      <c r="E2928" t="s">
        <v>3549</v>
      </c>
      <c r="F2928" t="s">
        <v>155</v>
      </c>
      <c r="G2928" t="s">
        <v>47</v>
      </c>
      <c r="H2928">
        <v>19</v>
      </c>
      <c r="I2928" t="s">
        <v>3550</v>
      </c>
      <c r="J2928" t="s">
        <v>28</v>
      </c>
      <c r="K2928" t="s">
        <v>42</v>
      </c>
      <c r="L2928" t="s">
        <v>39</v>
      </c>
      <c r="M2928" t="s">
        <v>107</v>
      </c>
      <c r="N2928" t="s">
        <v>81</v>
      </c>
      <c r="O2928" t="s">
        <v>20</v>
      </c>
      <c r="P2928">
        <v>0.8</v>
      </c>
      <c r="Q2928">
        <v>600</v>
      </c>
      <c r="R2928">
        <v>81</v>
      </c>
      <c r="S2928" t="s">
        <v>78</v>
      </c>
      <c r="T2928" t="s">
        <v>30</v>
      </c>
      <c r="U2928" t="s">
        <v>4745</v>
      </c>
      <c r="V2928" t="s">
        <v>36</v>
      </c>
      <c r="W2928" t="s">
        <v>82</v>
      </c>
      <c r="X2928">
        <v>4</v>
      </c>
    </row>
    <row r="2929" spans="2:24">
      <c r="B2929" t="s">
        <v>3087</v>
      </c>
      <c r="C2929" t="s">
        <v>160</v>
      </c>
      <c r="D2929" t="s">
        <v>55</v>
      </c>
      <c r="E2929" t="s">
        <v>3549</v>
      </c>
      <c r="F2929" t="s">
        <v>155</v>
      </c>
      <c r="G2929" t="s">
        <v>47</v>
      </c>
      <c r="H2929">
        <v>19</v>
      </c>
      <c r="I2929" t="s">
        <v>3550</v>
      </c>
      <c r="J2929" t="s">
        <v>79</v>
      </c>
      <c r="K2929" t="s">
        <v>42</v>
      </c>
      <c r="L2929" t="s">
        <v>39</v>
      </c>
      <c r="M2929" t="s">
        <v>107</v>
      </c>
      <c r="N2929" t="s">
        <v>81</v>
      </c>
      <c r="O2929" t="s">
        <v>20</v>
      </c>
      <c r="P2929">
        <v>0.8</v>
      </c>
      <c r="Q2929">
        <v>600</v>
      </c>
      <c r="R2929">
        <v>81</v>
      </c>
      <c r="S2929" t="s">
        <v>78</v>
      </c>
      <c r="T2929" t="s">
        <v>30</v>
      </c>
      <c r="U2929" t="s">
        <v>4746</v>
      </c>
      <c r="V2929" t="s">
        <v>36</v>
      </c>
      <c r="W2929" t="s">
        <v>82</v>
      </c>
      <c r="X2929">
        <v>4</v>
      </c>
    </row>
    <row r="2930" spans="2:24">
      <c r="B2930" t="s">
        <v>3088</v>
      </c>
      <c r="C2930" t="s">
        <v>160</v>
      </c>
      <c r="D2930" t="s">
        <v>55</v>
      </c>
      <c r="E2930" t="s">
        <v>3549</v>
      </c>
      <c r="F2930" t="s">
        <v>155</v>
      </c>
      <c r="G2930" t="s">
        <v>47</v>
      </c>
      <c r="H2930">
        <v>19</v>
      </c>
      <c r="I2930" t="s">
        <v>3550</v>
      </c>
      <c r="J2930" t="s">
        <v>30</v>
      </c>
      <c r="K2930" t="s">
        <v>42</v>
      </c>
      <c r="L2930" t="s">
        <v>39</v>
      </c>
      <c r="M2930" t="s">
        <v>107</v>
      </c>
      <c r="N2930" t="s">
        <v>81</v>
      </c>
      <c r="O2930" t="s">
        <v>20</v>
      </c>
      <c r="P2930">
        <v>0.8</v>
      </c>
      <c r="Q2930">
        <v>600</v>
      </c>
      <c r="R2930">
        <v>81</v>
      </c>
      <c r="S2930" t="s">
        <v>78</v>
      </c>
      <c r="T2930" t="s">
        <v>30</v>
      </c>
      <c r="U2930" t="s">
        <v>4747</v>
      </c>
      <c r="V2930" t="s">
        <v>36</v>
      </c>
      <c r="W2930" t="s">
        <v>82</v>
      </c>
      <c r="X2930">
        <v>4</v>
      </c>
    </row>
    <row r="2931" spans="2:24">
      <c r="B2931" t="s">
        <v>3089</v>
      </c>
      <c r="C2931" t="s">
        <v>160</v>
      </c>
      <c r="D2931" t="s">
        <v>41</v>
      </c>
      <c r="E2931" t="s">
        <v>3549</v>
      </c>
      <c r="F2931" t="s">
        <v>155</v>
      </c>
      <c r="G2931" t="s">
        <v>47</v>
      </c>
      <c r="H2931">
        <v>24</v>
      </c>
      <c r="I2931" t="s">
        <v>3550</v>
      </c>
      <c r="J2931" t="s">
        <v>63</v>
      </c>
      <c r="K2931" t="s">
        <v>43</v>
      </c>
      <c r="L2931" t="s">
        <v>39</v>
      </c>
      <c r="M2931" t="s">
        <v>107</v>
      </c>
      <c r="N2931" t="s">
        <v>81</v>
      </c>
      <c r="O2931" t="s">
        <v>3552</v>
      </c>
      <c r="P2931">
        <v>1.7</v>
      </c>
      <c r="Q2931">
        <v>800</v>
      </c>
      <c r="R2931">
        <v>78</v>
      </c>
      <c r="S2931" t="s">
        <v>78</v>
      </c>
      <c r="T2931" t="s">
        <v>30</v>
      </c>
      <c r="U2931" t="s">
        <v>4748</v>
      </c>
      <c r="V2931" t="s">
        <v>36</v>
      </c>
      <c r="W2931" t="s">
        <v>82</v>
      </c>
      <c r="X2931">
        <v>4</v>
      </c>
    </row>
    <row r="2932" spans="2:24">
      <c r="B2932" t="s">
        <v>3090</v>
      </c>
      <c r="C2932" t="s">
        <v>160</v>
      </c>
      <c r="D2932" t="s">
        <v>41</v>
      </c>
      <c r="E2932" t="s">
        <v>3549</v>
      </c>
      <c r="F2932" t="s">
        <v>155</v>
      </c>
      <c r="G2932" t="s">
        <v>47</v>
      </c>
      <c r="H2932">
        <v>24</v>
      </c>
      <c r="I2932" t="s">
        <v>3550</v>
      </c>
      <c r="J2932" t="s">
        <v>28</v>
      </c>
      <c r="K2932" t="s">
        <v>43</v>
      </c>
      <c r="L2932" t="s">
        <v>39</v>
      </c>
      <c r="M2932" t="s">
        <v>107</v>
      </c>
      <c r="N2932" t="s">
        <v>81</v>
      </c>
      <c r="O2932" t="s">
        <v>3552</v>
      </c>
      <c r="P2932">
        <v>1.7</v>
      </c>
      <c r="Q2932">
        <v>800</v>
      </c>
      <c r="R2932">
        <v>78</v>
      </c>
      <c r="S2932" t="s">
        <v>78</v>
      </c>
      <c r="T2932" t="s">
        <v>30</v>
      </c>
      <c r="U2932" t="s">
        <v>4749</v>
      </c>
      <c r="V2932" t="s">
        <v>36</v>
      </c>
      <c r="W2932" t="s">
        <v>82</v>
      </c>
      <c r="X2932">
        <v>4</v>
      </c>
    </row>
    <row r="2933" spans="2:24">
      <c r="B2933" t="s">
        <v>3091</v>
      </c>
      <c r="C2933" t="s">
        <v>160</v>
      </c>
      <c r="D2933" t="s">
        <v>41</v>
      </c>
      <c r="E2933" t="s">
        <v>3549</v>
      </c>
      <c r="F2933" t="s">
        <v>155</v>
      </c>
      <c r="G2933" t="s">
        <v>47</v>
      </c>
      <c r="H2933">
        <v>24</v>
      </c>
      <c r="I2933" t="s">
        <v>3550</v>
      </c>
      <c r="J2933" t="s">
        <v>79</v>
      </c>
      <c r="K2933" t="s">
        <v>43</v>
      </c>
      <c r="L2933" t="s">
        <v>39</v>
      </c>
      <c r="M2933" t="s">
        <v>107</v>
      </c>
      <c r="N2933" t="s">
        <v>81</v>
      </c>
      <c r="O2933" t="s">
        <v>3552</v>
      </c>
      <c r="P2933">
        <v>1.7</v>
      </c>
      <c r="Q2933">
        <v>800</v>
      </c>
      <c r="R2933">
        <v>78</v>
      </c>
      <c r="S2933" t="s">
        <v>78</v>
      </c>
      <c r="T2933" t="s">
        <v>30</v>
      </c>
      <c r="U2933" t="s">
        <v>4750</v>
      </c>
      <c r="V2933" t="s">
        <v>36</v>
      </c>
      <c r="W2933" t="s">
        <v>82</v>
      </c>
      <c r="X2933">
        <v>4</v>
      </c>
    </row>
    <row r="2934" spans="2:24">
      <c r="B2934" t="s">
        <v>3092</v>
      </c>
      <c r="C2934" t="s">
        <v>160</v>
      </c>
      <c r="D2934" t="s">
        <v>41</v>
      </c>
      <c r="E2934" t="s">
        <v>3549</v>
      </c>
      <c r="F2934" t="s">
        <v>155</v>
      </c>
      <c r="G2934" t="s">
        <v>47</v>
      </c>
      <c r="H2934">
        <v>24</v>
      </c>
      <c r="I2934" t="s">
        <v>3550</v>
      </c>
      <c r="J2934" t="s">
        <v>30</v>
      </c>
      <c r="K2934" t="s">
        <v>43</v>
      </c>
      <c r="L2934" t="s">
        <v>39</v>
      </c>
      <c r="M2934" t="s">
        <v>107</v>
      </c>
      <c r="N2934" t="s">
        <v>81</v>
      </c>
      <c r="O2934" t="s">
        <v>3552</v>
      </c>
      <c r="P2934">
        <v>1.7</v>
      </c>
      <c r="Q2934">
        <v>800</v>
      </c>
      <c r="R2934">
        <v>78</v>
      </c>
      <c r="S2934" t="s">
        <v>78</v>
      </c>
      <c r="T2934" t="s">
        <v>30</v>
      </c>
      <c r="U2934" t="s">
        <v>4751</v>
      </c>
      <c r="V2934" t="s">
        <v>36</v>
      </c>
      <c r="W2934" t="s">
        <v>82</v>
      </c>
      <c r="X2934">
        <v>4</v>
      </c>
    </row>
    <row r="2935" spans="2:24">
      <c r="B2935" t="s">
        <v>3093</v>
      </c>
      <c r="C2935" t="s">
        <v>160</v>
      </c>
      <c r="D2935" t="s">
        <v>55</v>
      </c>
      <c r="E2935" t="s">
        <v>3549</v>
      </c>
      <c r="F2935" t="s">
        <v>155</v>
      </c>
      <c r="G2935" t="s">
        <v>47</v>
      </c>
      <c r="H2935">
        <v>25</v>
      </c>
      <c r="I2935" t="s">
        <v>3550</v>
      </c>
      <c r="J2935" t="s">
        <v>63</v>
      </c>
      <c r="K2935" t="s">
        <v>42</v>
      </c>
      <c r="L2935" t="s">
        <v>39</v>
      </c>
      <c r="M2935" t="s">
        <v>107</v>
      </c>
      <c r="N2935" t="s">
        <v>81</v>
      </c>
      <c r="O2935" t="s">
        <v>20</v>
      </c>
      <c r="P2935">
        <v>1.7</v>
      </c>
      <c r="Q2935">
        <v>800</v>
      </c>
      <c r="R2935">
        <v>81</v>
      </c>
      <c r="S2935" t="s">
        <v>78</v>
      </c>
      <c r="T2935" t="s">
        <v>30</v>
      </c>
      <c r="U2935" t="s">
        <v>4752</v>
      </c>
      <c r="V2935" t="s">
        <v>36</v>
      </c>
      <c r="W2935" t="s">
        <v>82</v>
      </c>
      <c r="X2935">
        <v>4</v>
      </c>
    </row>
    <row r="2936" spans="2:24">
      <c r="B2936" t="s">
        <v>3094</v>
      </c>
      <c r="C2936" t="s">
        <v>160</v>
      </c>
      <c r="D2936" t="s">
        <v>55</v>
      </c>
      <c r="E2936" t="s">
        <v>3549</v>
      </c>
      <c r="F2936" t="s">
        <v>155</v>
      </c>
      <c r="G2936" t="s">
        <v>47</v>
      </c>
      <c r="H2936">
        <v>25</v>
      </c>
      <c r="I2936" t="s">
        <v>3550</v>
      </c>
      <c r="J2936" t="s">
        <v>28</v>
      </c>
      <c r="K2936" t="s">
        <v>42</v>
      </c>
      <c r="L2936" t="s">
        <v>39</v>
      </c>
      <c r="M2936" t="s">
        <v>107</v>
      </c>
      <c r="N2936" t="s">
        <v>81</v>
      </c>
      <c r="O2936" t="s">
        <v>20</v>
      </c>
      <c r="P2936">
        <v>1.7</v>
      </c>
      <c r="Q2936">
        <v>800</v>
      </c>
      <c r="R2936">
        <v>81</v>
      </c>
      <c r="S2936" t="s">
        <v>78</v>
      </c>
      <c r="T2936" t="s">
        <v>30</v>
      </c>
      <c r="U2936" t="s">
        <v>4753</v>
      </c>
      <c r="V2936" t="s">
        <v>36</v>
      </c>
      <c r="W2936" t="s">
        <v>82</v>
      </c>
      <c r="X2936">
        <v>4</v>
      </c>
    </row>
    <row r="2937" spans="2:24">
      <c r="B2937" t="s">
        <v>3095</v>
      </c>
      <c r="C2937" t="s">
        <v>160</v>
      </c>
      <c r="D2937" t="s">
        <v>55</v>
      </c>
      <c r="E2937" t="s">
        <v>3549</v>
      </c>
      <c r="F2937" t="s">
        <v>155</v>
      </c>
      <c r="G2937" t="s">
        <v>47</v>
      </c>
      <c r="H2937">
        <v>25</v>
      </c>
      <c r="I2937" t="s">
        <v>3550</v>
      </c>
      <c r="J2937" t="s">
        <v>79</v>
      </c>
      <c r="K2937" t="s">
        <v>42</v>
      </c>
      <c r="L2937" t="s">
        <v>39</v>
      </c>
      <c r="M2937" t="s">
        <v>107</v>
      </c>
      <c r="N2937" t="s">
        <v>81</v>
      </c>
      <c r="O2937" t="s">
        <v>20</v>
      </c>
      <c r="P2937">
        <v>1.7</v>
      </c>
      <c r="Q2937">
        <v>800</v>
      </c>
      <c r="R2937">
        <v>81</v>
      </c>
      <c r="S2937" t="s">
        <v>78</v>
      </c>
      <c r="T2937" t="s">
        <v>30</v>
      </c>
      <c r="U2937" t="s">
        <v>4754</v>
      </c>
      <c r="V2937" t="s">
        <v>36</v>
      </c>
      <c r="W2937" t="s">
        <v>82</v>
      </c>
      <c r="X2937">
        <v>4</v>
      </c>
    </row>
    <row r="2938" spans="2:24">
      <c r="B2938" t="s">
        <v>3096</v>
      </c>
      <c r="C2938" t="s">
        <v>160</v>
      </c>
      <c r="D2938" t="s">
        <v>55</v>
      </c>
      <c r="E2938" t="s">
        <v>3549</v>
      </c>
      <c r="F2938" t="s">
        <v>155</v>
      </c>
      <c r="G2938" t="s">
        <v>47</v>
      </c>
      <c r="H2938">
        <v>25</v>
      </c>
      <c r="I2938" t="s">
        <v>3550</v>
      </c>
      <c r="J2938" t="s">
        <v>30</v>
      </c>
      <c r="K2938" t="s">
        <v>42</v>
      </c>
      <c r="L2938" t="s">
        <v>39</v>
      </c>
      <c r="M2938" t="s">
        <v>107</v>
      </c>
      <c r="N2938" t="s">
        <v>81</v>
      </c>
      <c r="O2938" t="s">
        <v>20</v>
      </c>
      <c r="P2938">
        <v>1.7</v>
      </c>
      <c r="Q2938">
        <v>800</v>
      </c>
      <c r="R2938">
        <v>81</v>
      </c>
      <c r="S2938" t="s">
        <v>78</v>
      </c>
      <c r="T2938" t="s">
        <v>30</v>
      </c>
      <c r="U2938" t="s">
        <v>4755</v>
      </c>
      <c r="V2938" t="s">
        <v>36</v>
      </c>
      <c r="W2938" t="s">
        <v>82</v>
      </c>
      <c r="X2938">
        <v>4</v>
      </c>
    </row>
    <row r="2939" spans="2:24">
      <c r="B2939" t="s">
        <v>3097</v>
      </c>
      <c r="C2939" t="s">
        <v>160</v>
      </c>
      <c r="D2939" t="s">
        <v>41</v>
      </c>
      <c r="E2939" t="s">
        <v>3549</v>
      </c>
      <c r="F2939" t="s">
        <v>155</v>
      </c>
      <c r="G2939" t="s">
        <v>47</v>
      </c>
      <c r="H2939">
        <v>30</v>
      </c>
      <c r="I2939" t="s">
        <v>3550</v>
      </c>
      <c r="J2939" t="s">
        <v>63</v>
      </c>
      <c r="K2939" t="s">
        <v>43</v>
      </c>
      <c r="L2939" t="s">
        <v>39</v>
      </c>
      <c r="M2939" t="s">
        <v>107</v>
      </c>
      <c r="N2939" t="s">
        <v>81</v>
      </c>
      <c r="O2939" t="s">
        <v>20</v>
      </c>
      <c r="P2939">
        <v>2</v>
      </c>
      <c r="Q2939">
        <v>1000</v>
      </c>
      <c r="R2939">
        <v>81</v>
      </c>
      <c r="S2939" t="s">
        <v>78</v>
      </c>
      <c r="T2939" t="s">
        <v>30</v>
      </c>
      <c r="U2939" t="s">
        <v>4756</v>
      </c>
      <c r="V2939" t="s">
        <v>36</v>
      </c>
      <c r="W2939" t="s">
        <v>82</v>
      </c>
      <c r="X2939">
        <v>4</v>
      </c>
    </row>
    <row r="2940" spans="2:24">
      <c r="B2940" t="s">
        <v>3098</v>
      </c>
      <c r="C2940" t="s">
        <v>160</v>
      </c>
      <c r="D2940" t="s">
        <v>41</v>
      </c>
      <c r="E2940" t="s">
        <v>3549</v>
      </c>
      <c r="F2940" t="s">
        <v>155</v>
      </c>
      <c r="G2940" t="s">
        <v>47</v>
      </c>
      <c r="H2940">
        <v>30</v>
      </c>
      <c r="I2940" t="s">
        <v>3550</v>
      </c>
      <c r="J2940" t="s">
        <v>28</v>
      </c>
      <c r="K2940" t="s">
        <v>43</v>
      </c>
      <c r="L2940" t="s">
        <v>39</v>
      </c>
      <c r="M2940" t="s">
        <v>107</v>
      </c>
      <c r="N2940" t="s">
        <v>81</v>
      </c>
      <c r="O2940" t="s">
        <v>20</v>
      </c>
      <c r="P2940">
        <v>2</v>
      </c>
      <c r="Q2940">
        <v>1000</v>
      </c>
      <c r="R2940">
        <v>81</v>
      </c>
      <c r="S2940" t="s">
        <v>78</v>
      </c>
      <c r="T2940" t="s">
        <v>30</v>
      </c>
      <c r="U2940" t="s">
        <v>4757</v>
      </c>
      <c r="V2940" t="s">
        <v>36</v>
      </c>
      <c r="W2940" t="s">
        <v>82</v>
      </c>
      <c r="X2940">
        <v>4</v>
      </c>
    </row>
    <row r="2941" spans="2:24">
      <c r="B2941" t="s">
        <v>3099</v>
      </c>
      <c r="C2941" t="s">
        <v>160</v>
      </c>
      <c r="D2941" t="s">
        <v>41</v>
      </c>
      <c r="E2941" t="s">
        <v>3549</v>
      </c>
      <c r="F2941" t="s">
        <v>155</v>
      </c>
      <c r="G2941" t="s">
        <v>47</v>
      </c>
      <c r="H2941">
        <v>30</v>
      </c>
      <c r="I2941" t="s">
        <v>3550</v>
      </c>
      <c r="J2941" t="s">
        <v>79</v>
      </c>
      <c r="K2941" t="s">
        <v>43</v>
      </c>
      <c r="L2941" t="s">
        <v>39</v>
      </c>
      <c r="M2941" t="s">
        <v>107</v>
      </c>
      <c r="N2941" t="s">
        <v>81</v>
      </c>
      <c r="O2941" t="s">
        <v>20</v>
      </c>
      <c r="P2941">
        <v>2</v>
      </c>
      <c r="Q2941">
        <v>1000</v>
      </c>
      <c r="R2941">
        <v>81</v>
      </c>
      <c r="S2941" t="s">
        <v>78</v>
      </c>
      <c r="T2941" t="s">
        <v>30</v>
      </c>
      <c r="U2941" t="s">
        <v>4758</v>
      </c>
      <c r="V2941" t="s">
        <v>36</v>
      </c>
      <c r="W2941" t="s">
        <v>82</v>
      </c>
      <c r="X2941">
        <v>4</v>
      </c>
    </row>
    <row r="2942" spans="2:24">
      <c r="B2942" t="s">
        <v>3100</v>
      </c>
      <c r="C2942" t="s">
        <v>160</v>
      </c>
      <c r="D2942" t="s">
        <v>41</v>
      </c>
      <c r="E2942" t="s">
        <v>3549</v>
      </c>
      <c r="F2942" t="s">
        <v>155</v>
      </c>
      <c r="G2942" t="s">
        <v>47</v>
      </c>
      <c r="H2942">
        <v>30</v>
      </c>
      <c r="I2942" t="s">
        <v>3550</v>
      </c>
      <c r="J2942" t="s">
        <v>30</v>
      </c>
      <c r="K2942" t="s">
        <v>43</v>
      </c>
      <c r="L2942" t="s">
        <v>39</v>
      </c>
      <c r="M2942" t="s">
        <v>107</v>
      </c>
      <c r="N2942" t="s">
        <v>81</v>
      </c>
      <c r="O2942" t="s">
        <v>20</v>
      </c>
      <c r="P2942">
        <v>2</v>
      </c>
      <c r="Q2942">
        <v>1000</v>
      </c>
      <c r="R2942">
        <v>81</v>
      </c>
      <c r="S2942" t="s">
        <v>78</v>
      </c>
      <c r="T2942" t="s">
        <v>30</v>
      </c>
      <c r="U2942" t="s">
        <v>4759</v>
      </c>
      <c r="V2942" t="s">
        <v>36</v>
      </c>
      <c r="W2942" t="s">
        <v>82</v>
      </c>
      <c r="X2942">
        <v>4</v>
      </c>
    </row>
    <row r="2943" spans="2:24">
      <c r="B2943" t="s">
        <v>3101</v>
      </c>
      <c r="C2943" t="s">
        <v>160</v>
      </c>
      <c r="D2943" t="s">
        <v>55</v>
      </c>
      <c r="E2943" t="s">
        <v>3549</v>
      </c>
      <c r="F2943" t="s">
        <v>155</v>
      </c>
      <c r="G2943" t="s">
        <v>47</v>
      </c>
      <c r="H2943">
        <v>31</v>
      </c>
      <c r="I2943" t="s">
        <v>3550</v>
      </c>
      <c r="J2943" t="s">
        <v>63</v>
      </c>
      <c r="K2943" t="s">
        <v>42</v>
      </c>
      <c r="L2943" t="s">
        <v>39</v>
      </c>
      <c r="M2943" t="s">
        <v>107</v>
      </c>
      <c r="N2943" t="s">
        <v>81</v>
      </c>
      <c r="O2943" t="s">
        <v>20</v>
      </c>
      <c r="P2943">
        <v>2.2000000000000002</v>
      </c>
      <c r="Q2943">
        <v>1000</v>
      </c>
      <c r="R2943">
        <v>84</v>
      </c>
      <c r="S2943" t="s">
        <v>78</v>
      </c>
      <c r="T2943" t="s">
        <v>30</v>
      </c>
      <c r="U2943" t="s">
        <v>4760</v>
      </c>
      <c r="V2943" t="s">
        <v>36</v>
      </c>
      <c r="W2943" t="s">
        <v>82</v>
      </c>
      <c r="X2943">
        <v>4</v>
      </c>
    </row>
    <row r="2944" spans="2:24">
      <c r="B2944" t="s">
        <v>3102</v>
      </c>
      <c r="C2944" t="s">
        <v>160</v>
      </c>
      <c r="D2944" t="s">
        <v>55</v>
      </c>
      <c r="E2944" t="s">
        <v>3549</v>
      </c>
      <c r="F2944" t="s">
        <v>155</v>
      </c>
      <c r="G2944" t="s">
        <v>47</v>
      </c>
      <c r="H2944">
        <v>31</v>
      </c>
      <c r="I2944" t="s">
        <v>3550</v>
      </c>
      <c r="J2944" t="s">
        <v>28</v>
      </c>
      <c r="K2944" t="s">
        <v>42</v>
      </c>
      <c r="L2944" t="s">
        <v>39</v>
      </c>
      <c r="M2944" t="s">
        <v>107</v>
      </c>
      <c r="N2944" t="s">
        <v>81</v>
      </c>
      <c r="O2944" t="s">
        <v>20</v>
      </c>
      <c r="P2944">
        <v>2.2000000000000002</v>
      </c>
      <c r="Q2944">
        <v>1000</v>
      </c>
      <c r="R2944">
        <v>84</v>
      </c>
      <c r="S2944" t="s">
        <v>78</v>
      </c>
      <c r="T2944" t="s">
        <v>30</v>
      </c>
      <c r="U2944" t="s">
        <v>4761</v>
      </c>
      <c r="V2944" t="s">
        <v>36</v>
      </c>
      <c r="W2944" t="s">
        <v>82</v>
      </c>
      <c r="X2944">
        <v>4</v>
      </c>
    </row>
    <row r="2945" spans="2:24">
      <c r="B2945" t="s">
        <v>3103</v>
      </c>
      <c r="C2945" t="s">
        <v>160</v>
      </c>
      <c r="D2945" t="s">
        <v>55</v>
      </c>
      <c r="E2945" t="s">
        <v>3549</v>
      </c>
      <c r="F2945" t="s">
        <v>155</v>
      </c>
      <c r="G2945" t="s">
        <v>47</v>
      </c>
      <c r="H2945">
        <v>31</v>
      </c>
      <c r="I2945" t="s">
        <v>3550</v>
      </c>
      <c r="J2945" t="s">
        <v>79</v>
      </c>
      <c r="K2945" t="s">
        <v>42</v>
      </c>
      <c r="L2945" t="s">
        <v>39</v>
      </c>
      <c r="M2945" t="s">
        <v>107</v>
      </c>
      <c r="N2945" t="s">
        <v>81</v>
      </c>
      <c r="O2945" t="s">
        <v>20</v>
      </c>
      <c r="P2945">
        <v>2.2000000000000002</v>
      </c>
      <c r="Q2945">
        <v>1000</v>
      </c>
      <c r="R2945">
        <v>84</v>
      </c>
      <c r="S2945" t="s">
        <v>78</v>
      </c>
      <c r="T2945" t="s">
        <v>30</v>
      </c>
      <c r="U2945" t="s">
        <v>4762</v>
      </c>
      <c r="V2945" t="s">
        <v>36</v>
      </c>
      <c r="W2945" t="s">
        <v>82</v>
      </c>
      <c r="X2945">
        <v>4</v>
      </c>
    </row>
    <row r="2946" spans="2:24">
      <c r="B2946" t="s">
        <v>3104</v>
      </c>
      <c r="C2946" t="s">
        <v>160</v>
      </c>
      <c r="D2946" t="s">
        <v>55</v>
      </c>
      <c r="E2946" t="s">
        <v>3549</v>
      </c>
      <c r="F2946" t="s">
        <v>155</v>
      </c>
      <c r="G2946" t="s">
        <v>47</v>
      </c>
      <c r="H2946">
        <v>31</v>
      </c>
      <c r="I2946" t="s">
        <v>3550</v>
      </c>
      <c r="J2946" t="s">
        <v>30</v>
      </c>
      <c r="K2946" t="s">
        <v>42</v>
      </c>
      <c r="L2946" t="s">
        <v>39</v>
      </c>
      <c r="M2946" t="s">
        <v>107</v>
      </c>
      <c r="N2946" t="s">
        <v>81</v>
      </c>
      <c r="O2946" t="s">
        <v>20</v>
      </c>
      <c r="P2946">
        <v>2.2000000000000002</v>
      </c>
      <c r="Q2946">
        <v>1000</v>
      </c>
      <c r="R2946">
        <v>84</v>
      </c>
      <c r="S2946" t="s">
        <v>78</v>
      </c>
      <c r="T2946" t="s">
        <v>30</v>
      </c>
      <c r="U2946" t="s">
        <v>4763</v>
      </c>
      <c r="V2946" t="s">
        <v>36</v>
      </c>
      <c r="W2946" t="s">
        <v>82</v>
      </c>
      <c r="X2946">
        <v>4</v>
      </c>
    </row>
    <row r="2947" spans="2:24">
      <c r="B2947" t="s">
        <v>3105</v>
      </c>
      <c r="C2947" t="s">
        <v>160</v>
      </c>
      <c r="D2947" t="s">
        <v>41</v>
      </c>
      <c r="E2947" t="s">
        <v>3549</v>
      </c>
      <c r="F2947" t="s">
        <v>155</v>
      </c>
      <c r="G2947" t="s">
        <v>47</v>
      </c>
      <c r="H2947">
        <v>36</v>
      </c>
      <c r="I2947" t="s">
        <v>3550</v>
      </c>
      <c r="J2947" t="s">
        <v>63</v>
      </c>
      <c r="K2947" t="s">
        <v>43</v>
      </c>
      <c r="L2947" t="s">
        <v>39</v>
      </c>
      <c r="M2947" t="s">
        <v>107</v>
      </c>
      <c r="N2947" t="s">
        <v>81</v>
      </c>
      <c r="O2947" t="s">
        <v>20</v>
      </c>
      <c r="P2947">
        <v>2</v>
      </c>
      <c r="Q2947">
        <v>1200</v>
      </c>
      <c r="R2947">
        <v>81</v>
      </c>
      <c r="S2947" t="s">
        <v>78</v>
      </c>
      <c r="T2947" t="s">
        <v>30</v>
      </c>
      <c r="U2947" t="s">
        <v>4764</v>
      </c>
      <c r="V2947" t="s">
        <v>36</v>
      </c>
      <c r="W2947" t="s">
        <v>82</v>
      </c>
      <c r="X2947">
        <v>4</v>
      </c>
    </row>
    <row r="2948" spans="2:24">
      <c r="B2948" t="s">
        <v>3106</v>
      </c>
      <c r="C2948" t="s">
        <v>160</v>
      </c>
      <c r="D2948" t="s">
        <v>41</v>
      </c>
      <c r="E2948" t="s">
        <v>3549</v>
      </c>
      <c r="F2948" t="s">
        <v>155</v>
      </c>
      <c r="G2948" t="s">
        <v>47</v>
      </c>
      <c r="H2948">
        <v>36</v>
      </c>
      <c r="I2948" t="s">
        <v>3550</v>
      </c>
      <c r="J2948" t="s">
        <v>28</v>
      </c>
      <c r="K2948" t="s">
        <v>43</v>
      </c>
      <c r="L2948" t="s">
        <v>39</v>
      </c>
      <c r="M2948" t="s">
        <v>107</v>
      </c>
      <c r="N2948" t="s">
        <v>81</v>
      </c>
      <c r="O2948" t="s">
        <v>20</v>
      </c>
      <c r="P2948">
        <v>2</v>
      </c>
      <c r="Q2948">
        <v>1200</v>
      </c>
      <c r="R2948">
        <v>81</v>
      </c>
      <c r="S2948" t="s">
        <v>78</v>
      </c>
      <c r="T2948" t="s">
        <v>30</v>
      </c>
      <c r="U2948" t="s">
        <v>4765</v>
      </c>
      <c r="V2948" t="s">
        <v>36</v>
      </c>
      <c r="W2948" t="s">
        <v>82</v>
      </c>
      <c r="X2948">
        <v>4</v>
      </c>
    </row>
    <row r="2949" spans="2:24">
      <c r="B2949" t="s">
        <v>3107</v>
      </c>
      <c r="C2949" t="s">
        <v>160</v>
      </c>
      <c r="D2949" t="s">
        <v>41</v>
      </c>
      <c r="E2949" t="s">
        <v>3549</v>
      </c>
      <c r="F2949" t="s">
        <v>155</v>
      </c>
      <c r="G2949" t="s">
        <v>47</v>
      </c>
      <c r="H2949">
        <v>36</v>
      </c>
      <c r="I2949" t="s">
        <v>3550</v>
      </c>
      <c r="J2949" t="s">
        <v>79</v>
      </c>
      <c r="K2949" t="s">
        <v>43</v>
      </c>
      <c r="L2949" t="s">
        <v>39</v>
      </c>
      <c r="M2949" t="s">
        <v>107</v>
      </c>
      <c r="N2949" t="s">
        <v>81</v>
      </c>
      <c r="O2949" t="s">
        <v>20</v>
      </c>
      <c r="P2949">
        <v>2</v>
      </c>
      <c r="Q2949">
        <v>1200</v>
      </c>
      <c r="R2949">
        <v>81</v>
      </c>
      <c r="S2949" t="s">
        <v>78</v>
      </c>
      <c r="T2949" t="s">
        <v>30</v>
      </c>
      <c r="U2949" t="s">
        <v>4766</v>
      </c>
      <c r="V2949" t="s">
        <v>36</v>
      </c>
      <c r="W2949" t="s">
        <v>82</v>
      </c>
      <c r="X2949">
        <v>4</v>
      </c>
    </row>
    <row r="2950" spans="2:24">
      <c r="B2950" t="s">
        <v>3108</v>
      </c>
      <c r="C2950" t="s">
        <v>160</v>
      </c>
      <c r="D2950" t="s">
        <v>41</v>
      </c>
      <c r="E2950" t="s">
        <v>3549</v>
      </c>
      <c r="F2950" t="s">
        <v>155</v>
      </c>
      <c r="G2950" t="s">
        <v>47</v>
      </c>
      <c r="H2950">
        <v>36</v>
      </c>
      <c r="I2950" t="s">
        <v>3550</v>
      </c>
      <c r="J2950" t="s">
        <v>30</v>
      </c>
      <c r="K2950" t="s">
        <v>43</v>
      </c>
      <c r="L2950" t="s">
        <v>39</v>
      </c>
      <c r="M2950" t="s">
        <v>107</v>
      </c>
      <c r="N2950" t="s">
        <v>81</v>
      </c>
      <c r="O2950" t="s">
        <v>20</v>
      </c>
      <c r="P2950">
        <v>2</v>
      </c>
      <c r="Q2950">
        <v>1200</v>
      </c>
      <c r="R2950">
        <v>81</v>
      </c>
      <c r="S2950" t="s">
        <v>78</v>
      </c>
      <c r="T2950" t="s">
        <v>30</v>
      </c>
      <c r="U2950" t="s">
        <v>4767</v>
      </c>
      <c r="V2950" t="s">
        <v>36</v>
      </c>
      <c r="W2950" t="s">
        <v>82</v>
      </c>
      <c r="X2950">
        <v>4</v>
      </c>
    </row>
    <row r="2951" spans="2:24">
      <c r="B2951" t="s">
        <v>3109</v>
      </c>
      <c r="C2951" t="s">
        <v>160</v>
      </c>
      <c r="D2951" t="s">
        <v>55</v>
      </c>
      <c r="E2951" t="s">
        <v>3549</v>
      </c>
      <c r="F2951" t="s">
        <v>155</v>
      </c>
      <c r="G2951" t="s">
        <v>47</v>
      </c>
      <c r="H2951">
        <v>37</v>
      </c>
      <c r="I2951" t="s">
        <v>3550</v>
      </c>
      <c r="J2951" t="s">
        <v>63</v>
      </c>
      <c r="K2951" t="s">
        <v>42</v>
      </c>
      <c r="L2951" t="s">
        <v>39</v>
      </c>
      <c r="M2951" t="s">
        <v>107</v>
      </c>
      <c r="N2951" t="s">
        <v>81</v>
      </c>
      <c r="O2951" t="s">
        <v>35</v>
      </c>
      <c r="P2951">
        <v>2.9</v>
      </c>
      <c r="Q2951">
        <v>1200</v>
      </c>
      <c r="R2951">
        <v>84</v>
      </c>
      <c r="S2951" t="s">
        <v>78</v>
      </c>
      <c r="T2951" t="s">
        <v>30</v>
      </c>
      <c r="U2951" t="s">
        <v>4768</v>
      </c>
      <c r="V2951" t="s">
        <v>36</v>
      </c>
      <c r="W2951" t="s">
        <v>82</v>
      </c>
      <c r="X2951">
        <v>4</v>
      </c>
    </row>
    <row r="2952" spans="2:24">
      <c r="B2952" t="s">
        <v>3110</v>
      </c>
      <c r="C2952" t="s">
        <v>160</v>
      </c>
      <c r="D2952" t="s">
        <v>55</v>
      </c>
      <c r="E2952" t="s">
        <v>3549</v>
      </c>
      <c r="F2952" t="s">
        <v>155</v>
      </c>
      <c r="G2952" t="s">
        <v>47</v>
      </c>
      <c r="H2952">
        <v>37</v>
      </c>
      <c r="I2952" t="s">
        <v>3550</v>
      </c>
      <c r="J2952" t="s">
        <v>28</v>
      </c>
      <c r="K2952" t="s">
        <v>42</v>
      </c>
      <c r="L2952" t="s">
        <v>39</v>
      </c>
      <c r="M2952" t="s">
        <v>107</v>
      </c>
      <c r="N2952" t="s">
        <v>81</v>
      </c>
      <c r="O2952" t="s">
        <v>35</v>
      </c>
      <c r="P2952">
        <v>2.9</v>
      </c>
      <c r="Q2952">
        <v>1200</v>
      </c>
      <c r="R2952">
        <v>84</v>
      </c>
      <c r="S2952" t="s">
        <v>78</v>
      </c>
      <c r="T2952" t="s">
        <v>30</v>
      </c>
      <c r="U2952" t="s">
        <v>4769</v>
      </c>
      <c r="V2952" t="s">
        <v>36</v>
      </c>
      <c r="W2952" t="s">
        <v>82</v>
      </c>
      <c r="X2952">
        <v>4</v>
      </c>
    </row>
    <row r="2953" spans="2:24">
      <c r="B2953" t="s">
        <v>3111</v>
      </c>
      <c r="C2953" t="s">
        <v>160</v>
      </c>
      <c r="D2953" t="s">
        <v>55</v>
      </c>
      <c r="E2953" t="s">
        <v>3549</v>
      </c>
      <c r="F2953" t="s">
        <v>155</v>
      </c>
      <c r="G2953" t="s">
        <v>47</v>
      </c>
      <c r="H2953">
        <v>37</v>
      </c>
      <c r="I2953" t="s">
        <v>3550</v>
      </c>
      <c r="J2953" t="s">
        <v>79</v>
      </c>
      <c r="K2953" t="s">
        <v>42</v>
      </c>
      <c r="L2953" t="s">
        <v>39</v>
      </c>
      <c r="M2953" t="s">
        <v>107</v>
      </c>
      <c r="N2953" t="s">
        <v>81</v>
      </c>
      <c r="O2953" t="s">
        <v>35</v>
      </c>
      <c r="P2953">
        <v>2.9</v>
      </c>
      <c r="Q2953">
        <v>1200</v>
      </c>
      <c r="R2953">
        <v>84</v>
      </c>
      <c r="S2953" t="s">
        <v>78</v>
      </c>
      <c r="T2953" t="s">
        <v>30</v>
      </c>
      <c r="U2953" t="s">
        <v>4770</v>
      </c>
      <c r="V2953" t="s">
        <v>36</v>
      </c>
      <c r="W2953" t="s">
        <v>82</v>
      </c>
      <c r="X2953">
        <v>4</v>
      </c>
    </row>
    <row r="2954" spans="2:24">
      <c r="B2954" t="s">
        <v>3112</v>
      </c>
      <c r="C2954" t="s">
        <v>160</v>
      </c>
      <c r="D2954" t="s">
        <v>55</v>
      </c>
      <c r="E2954" t="s">
        <v>3549</v>
      </c>
      <c r="F2954" t="s">
        <v>155</v>
      </c>
      <c r="G2954" t="s">
        <v>47</v>
      </c>
      <c r="H2954">
        <v>37</v>
      </c>
      <c r="I2954" t="s">
        <v>3550</v>
      </c>
      <c r="J2954" t="s">
        <v>30</v>
      </c>
      <c r="K2954" t="s">
        <v>42</v>
      </c>
      <c r="L2954" t="s">
        <v>39</v>
      </c>
      <c r="M2954" t="s">
        <v>107</v>
      </c>
      <c r="N2954" t="s">
        <v>81</v>
      </c>
      <c r="O2954" t="s">
        <v>35</v>
      </c>
      <c r="P2954">
        <v>2.9</v>
      </c>
      <c r="Q2954">
        <v>1200</v>
      </c>
      <c r="R2954">
        <v>84</v>
      </c>
      <c r="S2954" t="s">
        <v>78</v>
      </c>
      <c r="T2954" t="s">
        <v>30</v>
      </c>
      <c r="U2954" t="s">
        <v>4771</v>
      </c>
      <c r="V2954" t="s">
        <v>36</v>
      </c>
      <c r="W2954" t="s">
        <v>82</v>
      </c>
      <c r="X2954">
        <v>4</v>
      </c>
    </row>
    <row r="2955" spans="2:24">
      <c r="B2955" t="s">
        <v>3113</v>
      </c>
      <c r="C2955" t="s">
        <v>160</v>
      </c>
      <c r="D2955" t="s">
        <v>55</v>
      </c>
      <c r="E2955" t="s">
        <v>3549</v>
      </c>
      <c r="F2955" t="s">
        <v>155</v>
      </c>
      <c r="G2955" t="s">
        <v>47</v>
      </c>
      <c r="H2955">
        <v>39</v>
      </c>
      <c r="I2955" t="s">
        <v>3550</v>
      </c>
      <c r="J2955" t="s">
        <v>63</v>
      </c>
      <c r="K2955" t="s">
        <v>42</v>
      </c>
      <c r="L2955" t="s">
        <v>39</v>
      </c>
      <c r="M2955" t="s">
        <v>107</v>
      </c>
      <c r="N2955" t="s">
        <v>81</v>
      </c>
      <c r="O2955" t="s">
        <v>35</v>
      </c>
      <c r="P2955">
        <v>2.9</v>
      </c>
      <c r="Q2955">
        <v>1200</v>
      </c>
      <c r="R2955">
        <v>87</v>
      </c>
      <c r="S2955" t="s">
        <v>78</v>
      </c>
      <c r="T2955" t="s">
        <v>30</v>
      </c>
      <c r="U2955" t="s">
        <v>4772</v>
      </c>
      <c r="V2955" t="s">
        <v>36</v>
      </c>
      <c r="W2955" t="s">
        <v>82</v>
      </c>
      <c r="X2955">
        <v>4</v>
      </c>
    </row>
    <row r="2956" spans="2:24">
      <c r="B2956" t="s">
        <v>3114</v>
      </c>
      <c r="C2956" t="s">
        <v>160</v>
      </c>
      <c r="D2956" t="s">
        <v>55</v>
      </c>
      <c r="E2956" t="s">
        <v>3549</v>
      </c>
      <c r="F2956" t="s">
        <v>155</v>
      </c>
      <c r="G2956" t="s">
        <v>47</v>
      </c>
      <c r="H2956">
        <v>39</v>
      </c>
      <c r="I2956" t="s">
        <v>3550</v>
      </c>
      <c r="J2956" t="s">
        <v>28</v>
      </c>
      <c r="K2956" t="s">
        <v>42</v>
      </c>
      <c r="L2956" t="s">
        <v>39</v>
      </c>
      <c r="M2956" t="s">
        <v>107</v>
      </c>
      <c r="N2956" t="s">
        <v>81</v>
      </c>
      <c r="O2956" t="s">
        <v>35</v>
      </c>
      <c r="P2956">
        <v>2.9</v>
      </c>
      <c r="Q2956">
        <v>1200</v>
      </c>
      <c r="R2956">
        <v>87</v>
      </c>
      <c r="S2956" t="s">
        <v>78</v>
      </c>
      <c r="T2956" t="s">
        <v>30</v>
      </c>
      <c r="U2956" t="s">
        <v>4773</v>
      </c>
      <c r="V2956" t="s">
        <v>36</v>
      </c>
      <c r="W2956" t="s">
        <v>82</v>
      </c>
      <c r="X2956">
        <v>4</v>
      </c>
    </row>
    <row r="2957" spans="2:24">
      <c r="B2957" t="s">
        <v>3115</v>
      </c>
      <c r="C2957" t="s">
        <v>160</v>
      </c>
      <c r="D2957" t="s">
        <v>55</v>
      </c>
      <c r="E2957" t="s">
        <v>3549</v>
      </c>
      <c r="F2957" t="s">
        <v>155</v>
      </c>
      <c r="G2957" t="s">
        <v>47</v>
      </c>
      <c r="H2957">
        <v>39</v>
      </c>
      <c r="I2957" t="s">
        <v>3550</v>
      </c>
      <c r="J2957" t="s">
        <v>79</v>
      </c>
      <c r="K2957" t="s">
        <v>42</v>
      </c>
      <c r="L2957" t="s">
        <v>39</v>
      </c>
      <c r="M2957" t="s">
        <v>107</v>
      </c>
      <c r="N2957" t="s">
        <v>81</v>
      </c>
      <c r="O2957" t="s">
        <v>35</v>
      </c>
      <c r="P2957">
        <v>2.9</v>
      </c>
      <c r="Q2957">
        <v>1200</v>
      </c>
      <c r="R2957">
        <v>87</v>
      </c>
      <c r="S2957" t="s">
        <v>78</v>
      </c>
      <c r="T2957" t="s">
        <v>30</v>
      </c>
      <c r="U2957" t="s">
        <v>4774</v>
      </c>
      <c r="V2957" t="s">
        <v>36</v>
      </c>
      <c r="W2957" t="s">
        <v>82</v>
      </c>
      <c r="X2957">
        <v>4</v>
      </c>
    </row>
    <row r="2958" spans="2:24">
      <c r="B2958" t="s">
        <v>3116</v>
      </c>
      <c r="C2958" t="s">
        <v>160</v>
      </c>
      <c r="D2958" t="s">
        <v>55</v>
      </c>
      <c r="E2958" t="s">
        <v>3549</v>
      </c>
      <c r="F2958" t="s">
        <v>155</v>
      </c>
      <c r="G2958" t="s">
        <v>47</v>
      </c>
      <c r="H2958">
        <v>39</v>
      </c>
      <c r="I2958" t="s">
        <v>3550</v>
      </c>
      <c r="J2958" t="s">
        <v>30</v>
      </c>
      <c r="K2958" t="s">
        <v>42</v>
      </c>
      <c r="L2958" t="s">
        <v>39</v>
      </c>
      <c r="M2958" t="s">
        <v>107</v>
      </c>
      <c r="N2958" t="s">
        <v>81</v>
      </c>
      <c r="O2958" t="s">
        <v>35</v>
      </c>
      <c r="P2958">
        <v>2.9</v>
      </c>
      <c r="Q2958">
        <v>1200</v>
      </c>
      <c r="R2958">
        <v>87</v>
      </c>
      <c r="S2958" t="s">
        <v>78</v>
      </c>
      <c r="T2958" t="s">
        <v>30</v>
      </c>
      <c r="U2958" t="s">
        <v>4775</v>
      </c>
      <c r="V2958" t="s">
        <v>36</v>
      </c>
      <c r="W2958" t="s">
        <v>82</v>
      </c>
      <c r="X2958">
        <v>4</v>
      </c>
    </row>
    <row r="2959" spans="2:24">
      <c r="B2959" t="s">
        <v>3117</v>
      </c>
      <c r="C2959" t="s">
        <v>160</v>
      </c>
      <c r="D2959" t="s">
        <v>41</v>
      </c>
      <c r="E2959" t="s">
        <v>3549</v>
      </c>
      <c r="F2959" t="s">
        <v>156</v>
      </c>
      <c r="G2959" t="s">
        <v>45</v>
      </c>
      <c r="H2959">
        <v>18</v>
      </c>
      <c r="I2959" t="s">
        <v>3550</v>
      </c>
      <c r="J2959" t="s">
        <v>63</v>
      </c>
      <c r="K2959" t="s">
        <v>43</v>
      </c>
      <c r="L2959" t="s">
        <v>39</v>
      </c>
      <c r="M2959" t="s">
        <v>107</v>
      </c>
      <c r="N2959" t="s">
        <v>33</v>
      </c>
      <c r="O2959" t="s">
        <v>3552</v>
      </c>
      <c r="P2959">
        <v>1.7</v>
      </c>
      <c r="Q2959">
        <v>600</v>
      </c>
      <c r="R2959">
        <v>78</v>
      </c>
      <c r="S2959" t="s">
        <v>78</v>
      </c>
      <c r="T2959" t="s">
        <v>30</v>
      </c>
      <c r="U2959" t="s">
        <v>4776</v>
      </c>
      <c r="V2959" t="s">
        <v>36</v>
      </c>
      <c r="W2959" t="s">
        <v>82</v>
      </c>
      <c r="X2959">
        <v>4</v>
      </c>
    </row>
    <row r="2960" spans="2:24">
      <c r="B2960" t="s">
        <v>3118</v>
      </c>
      <c r="C2960" t="s">
        <v>160</v>
      </c>
      <c r="D2960" t="s">
        <v>41</v>
      </c>
      <c r="E2960" t="s">
        <v>3549</v>
      </c>
      <c r="F2960" t="s">
        <v>156</v>
      </c>
      <c r="G2960" t="s">
        <v>45</v>
      </c>
      <c r="H2960">
        <v>18</v>
      </c>
      <c r="I2960" t="s">
        <v>3550</v>
      </c>
      <c r="J2960" t="s">
        <v>28</v>
      </c>
      <c r="K2960" t="s">
        <v>43</v>
      </c>
      <c r="L2960" t="s">
        <v>39</v>
      </c>
      <c r="M2960" t="s">
        <v>107</v>
      </c>
      <c r="N2960" t="s">
        <v>33</v>
      </c>
      <c r="O2960" t="s">
        <v>3552</v>
      </c>
      <c r="P2960">
        <v>1.7</v>
      </c>
      <c r="Q2960">
        <v>600</v>
      </c>
      <c r="R2960">
        <v>78</v>
      </c>
      <c r="S2960" t="s">
        <v>78</v>
      </c>
      <c r="T2960" t="s">
        <v>30</v>
      </c>
      <c r="U2960" t="s">
        <v>4777</v>
      </c>
      <c r="V2960" t="s">
        <v>36</v>
      </c>
      <c r="W2960" t="s">
        <v>82</v>
      </c>
      <c r="X2960">
        <v>4</v>
      </c>
    </row>
    <row r="2961" spans="2:24">
      <c r="B2961" t="s">
        <v>3119</v>
      </c>
      <c r="C2961" t="s">
        <v>160</v>
      </c>
      <c r="D2961" t="s">
        <v>41</v>
      </c>
      <c r="E2961" t="s">
        <v>3549</v>
      </c>
      <c r="F2961" t="s">
        <v>156</v>
      </c>
      <c r="G2961" t="s">
        <v>45</v>
      </c>
      <c r="H2961">
        <v>18</v>
      </c>
      <c r="I2961" t="s">
        <v>3550</v>
      </c>
      <c r="J2961" t="s">
        <v>79</v>
      </c>
      <c r="K2961" t="s">
        <v>43</v>
      </c>
      <c r="L2961" t="s">
        <v>39</v>
      </c>
      <c r="M2961" t="s">
        <v>107</v>
      </c>
      <c r="N2961" t="s">
        <v>33</v>
      </c>
      <c r="O2961" t="s">
        <v>3552</v>
      </c>
      <c r="P2961">
        <v>1.7</v>
      </c>
      <c r="Q2961">
        <v>600</v>
      </c>
      <c r="R2961">
        <v>78</v>
      </c>
      <c r="S2961" t="s">
        <v>78</v>
      </c>
      <c r="T2961" t="s">
        <v>30</v>
      </c>
      <c r="U2961" t="s">
        <v>4778</v>
      </c>
      <c r="V2961" t="s">
        <v>36</v>
      </c>
      <c r="W2961" t="s">
        <v>82</v>
      </c>
      <c r="X2961">
        <v>4</v>
      </c>
    </row>
    <row r="2962" spans="2:24">
      <c r="B2962" t="s">
        <v>3120</v>
      </c>
      <c r="C2962" t="s">
        <v>160</v>
      </c>
      <c r="D2962" t="s">
        <v>41</v>
      </c>
      <c r="E2962" t="s">
        <v>3549</v>
      </c>
      <c r="F2962" t="s">
        <v>156</v>
      </c>
      <c r="G2962" t="s">
        <v>45</v>
      </c>
      <c r="H2962">
        <v>18</v>
      </c>
      <c r="I2962" t="s">
        <v>3550</v>
      </c>
      <c r="J2962" t="s">
        <v>30</v>
      </c>
      <c r="K2962" t="s">
        <v>43</v>
      </c>
      <c r="L2962" t="s">
        <v>39</v>
      </c>
      <c r="M2962" t="s">
        <v>107</v>
      </c>
      <c r="N2962" t="s">
        <v>33</v>
      </c>
      <c r="O2962" t="s">
        <v>3552</v>
      </c>
      <c r="P2962">
        <v>1.7</v>
      </c>
      <c r="Q2962">
        <v>600</v>
      </c>
      <c r="R2962">
        <v>78</v>
      </c>
      <c r="S2962" t="s">
        <v>78</v>
      </c>
      <c r="T2962" t="s">
        <v>30</v>
      </c>
      <c r="U2962" t="s">
        <v>4779</v>
      </c>
      <c r="V2962" t="s">
        <v>36</v>
      </c>
      <c r="W2962" t="s">
        <v>82</v>
      </c>
      <c r="X2962">
        <v>4</v>
      </c>
    </row>
    <row r="2963" spans="2:24">
      <c r="B2963" t="s">
        <v>3121</v>
      </c>
      <c r="C2963" t="s">
        <v>160</v>
      </c>
      <c r="D2963" t="s">
        <v>55</v>
      </c>
      <c r="E2963" t="s">
        <v>3549</v>
      </c>
      <c r="F2963" t="s">
        <v>156</v>
      </c>
      <c r="G2963" t="s">
        <v>45</v>
      </c>
      <c r="H2963">
        <v>19</v>
      </c>
      <c r="I2963" t="s">
        <v>3550</v>
      </c>
      <c r="J2963" t="s">
        <v>63</v>
      </c>
      <c r="K2963" t="s">
        <v>42</v>
      </c>
      <c r="L2963" t="s">
        <v>39</v>
      </c>
      <c r="M2963" t="s">
        <v>107</v>
      </c>
      <c r="N2963" t="s">
        <v>33</v>
      </c>
      <c r="O2963" t="s">
        <v>20</v>
      </c>
      <c r="P2963">
        <v>0.8</v>
      </c>
      <c r="Q2963">
        <v>600</v>
      </c>
      <c r="R2963">
        <v>81</v>
      </c>
      <c r="S2963" t="s">
        <v>78</v>
      </c>
      <c r="T2963" t="s">
        <v>30</v>
      </c>
      <c r="U2963" t="s">
        <v>4780</v>
      </c>
      <c r="V2963" t="s">
        <v>36</v>
      </c>
      <c r="W2963" t="s">
        <v>82</v>
      </c>
      <c r="X2963">
        <v>4</v>
      </c>
    </row>
    <row r="2964" spans="2:24">
      <c r="B2964" t="s">
        <v>3122</v>
      </c>
      <c r="C2964" t="s">
        <v>160</v>
      </c>
      <c r="D2964" t="s">
        <v>55</v>
      </c>
      <c r="E2964" t="s">
        <v>3549</v>
      </c>
      <c r="F2964" t="s">
        <v>156</v>
      </c>
      <c r="G2964" t="s">
        <v>45</v>
      </c>
      <c r="H2964">
        <v>19</v>
      </c>
      <c r="I2964" t="s">
        <v>3550</v>
      </c>
      <c r="J2964" t="s">
        <v>28</v>
      </c>
      <c r="K2964" t="s">
        <v>42</v>
      </c>
      <c r="L2964" t="s">
        <v>39</v>
      </c>
      <c r="M2964" t="s">
        <v>107</v>
      </c>
      <c r="N2964" t="s">
        <v>33</v>
      </c>
      <c r="O2964" t="s">
        <v>20</v>
      </c>
      <c r="P2964">
        <v>0.8</v>
      </c>
      <c r="Q2964">
        <v>600</v>
      </c>
      <c r="R2964">
        <v>81</v>
      </c>
      <c r="S2964" t="s">
        <v>78</v>
      </c>
      <c r="T2964" t="s">
        <v>30</v>
      </c>
      <c r="U2964" t="s">
        <v>4781</v>
      </c>
      <c r="V2964" t="s">
        <v>36</v>
      </c>
      <c r="W2964" t="s">
        <v>82</v>
      </c>
      <c r="X2964">
        <v>4</v>
      </c>
    </row>
    <row r="2965" spans="2:24">
      <c r="B2965" t="s">
        <v>3123</v>
      </c>
      <c r="C2965" t="s">
        <v>160</v>
      </c>
      <c r="D2965" t="s">
        <v>55</v>
      </c>
      <c r="E2965" t="s">
        <v>3549</v>
      </c>
      <c r="F2965" t="s">
        <v>156</v>
      </c>
      <c r="G2965" t="s">
        <v>45</v>
      </c>
      <c r="H2965">
        <v>19</v>
      </c>
      <c r="I2965" t="s">
        <v>3550</v>
      </c>
      <c r="J2965" t="s">
        <v>79</v>
      </c>
      <c r="K2965" t="s">
        <v>42</v>
      </c>
      <c r="L2965" t="s">
        <v>39</v>
      </c>
      <c r="M2965" t="s">
        <v>107</v>
      </c>
      <c r="N2965" t="s">
        <v>33</v>
      </c>
      <c r="O2965" t="s">
        <v>20</v>
      </c>
      <c r="P2965">
        <v>0.8</v>
      </c>
      <c r="Q2965">
        <v>600</v>
      </c>
      <c r="R2965">
        <v>81</v>
      </c>
      <c r="S2965" t="s">
        <v>78</v>
      </c>
      <c r="T2965" t="s">
        <v>30</v>
      </c>
      <c r="U2965" t="s">
        <v>4782</v>
      </c>
      <c r="V2965" t="s">
        <v>36</v>
      </c>
      <c r="W2965" t="s">
        <v>82</v>
      </c>
      <c r="X2965">
        <v>4</v>
      </c>
    </row>
    <row r="2966" spans="2:24">
      <c r="B2966" t="s">
        <v>3124</v>
      </c>
      <c r="C2966" t="s">
        <v>160</v>
      </c>
      <c r="D2966" t="s">
        <v>55</v>
      </c>
      <c r="E2966" t="s">
        <v>3549</v>
      </c>
      <c r="F2966" t="s">
        <v>156</v>
      </c>
      <c r="G2966" t="s">
        <v>45</v>
      </c>
      <c r="H2966">
        <v>19</v>
      </c>
      <c r="I2966" t="s">
        <v>3550</v>
      </c>
      <c r="J2966" t="s">
        <v>30</v>
      </c>
      <c r="K2966" t="s">
        <v>42</v>
      </c>
      <c r="L2966" t="s">
        <v>39</v>
      </c>
      <c r="M2966" t="s">
        <v>107</v>
      </c>
      <c r="N2966" t="s">
        <v>33</v>
      </c>
      <c r="O2966" t="s">
        <v>20</v>
      </c>
      <c r="P2966">
        <v>0.8</v>
      </c>
      <c r="Q2966">
        <v>600</v>
      </c>
      <c r="R2966">
        <v>81</v>
      </c>
      <c r="S2966" t="s">
        <v>78</v>
      </c>
      <c r="T2966" t="s">
        <v>30</v>
      </c>
      <c r="U2966" t="s">
        <v>4783</v>
      </c>
      <c r="V2966" t="s">
        <v>36</v>
      </c>
      <c r="W2966" t="s">
        <v>82</v>
      </c>
      <c r="X2966">
        <v>4</v>
      </c>
    </row>
    <row r="2967" spans="2:24">
      <c r="B2967" t="s">
        <v>3125</v>
      </c>
      <c r="C2967" t="s">
        <v>160</v>
      </c>
      <c r="D2967" t="s">
        <v>41</v>
      </c>
      <c r="E2967" t="s">
        <v>3549</v>
      </c>
      <c r="F2967" t="s">
        <v>156</v>
      </c>
      <c r="G2967" t="s">
        <v>45</v>
      </c>
      <c r="H2967">
        <v>24</v>
      </c>
      <c r="I2967" t="s">
        <v>3550</v>
      </c>
      <c r="J2967" t="s">
        <v>63</v>
      </c>
      <c r="K2967" t="s">
        <v>43</v>
      </c>
      <c r="L2967" t="s">
        <v>39</v>
      </c>
      <c r="M2967" t="s">
        <v>107</v>
      </c>
      <c r="N2967" t="s">
        <v>33</v>
      </c>
      <c r="O2967" t="s">
        <v>3552</v>
      </c>
      <c r="P2967">
        <v>1.7</v>
      </c>
      <c r="Q2967">
        <v>800</v>
      </c>
      <c r="R2967">
        <v>78</v>
      </c>
      <c r="S2967" t="s">
        <v>78</v>
      </c>
      <c r="T2967" t="s">
        <v>30</v>
      </c>
      <c r="U2967" t="s">
        <v>4784</v>
      </c>
      <c r="V2967" t="s">
        <v>36</v>
      </c>
      <c r="W2967" t="s">
        <v>82</v>
      </c>
      <c r="X2967">
        <v>4</v>
      </c>
    </row>
    <row r="2968" spans="2:24">
      <c r="B2968" t="s">
        <v>3126</v>
      </c>
      <c r="C2968" t="s">
        <v>160</v>
      </c>
      <c r="D2968" t="s">
        <v>41</v>
      </c>
      <c r="E2968" t="s">
        <v>3549</v>
      </c>
      <c r="F2968" t="s">
        <v>156</v>
      </c>
      <c r="G2968" t="s">
        <v>45</v>
      </c>
      <c r="H2968">
        <v>24</v>
      </c>
      <c r="I2968" t="s">
        <v>3550</v>
      </c>
      <c r="J2968" t="s">
        <v>28</v>
      </c>
      <c r="K2968" t="s">
        <v>43</v>
      </c>
      <c r="L2968" t="s">
        <v>39</v>
      </c>
      <c r="M2968" t="s">
        <v>107</v>
      </c>
      <c r="N2968" t="s">
        <v>33</v>
      </c>
      <c r="O2968" t="s">
        <v>3552</v>
      </c>
      <c r="P2968">
        <v>1.7</v>
      </c>
      <c r="Q2968">
        <v>800</v>
      </c>
      <c r="R2968">
        <v>78</v>
      </c>
      <c r="S2968" t="s">
        <v>78</v>
      </c>
      <c r="T2968" t="s">
        <v>30</v>
      </c>
      <c r="U2968" t="s">
        <v>4785</v>
      </c>
      <c r="V2968" t="s">
        <v>36</v>
      </c>
      <c r="W2968" t="s">
        <v>82</v>
      </c>
      <c r="X2968">
        <v>4</v>
      </c>
    </row>
    <row r="2969" spans="2:24">
      <c r="B2969" t="s">
        <v>3127</v>
      </c>
      <c r="C2969" t="s">
        <v>160</v>
      </c>
      <c r="D2969" t="s">
        <v>41</v>
      </c>
      <c r="E2969" t="s">
        <v>3549</v>
      </c>
      <c r="F2969" t="s">
        <v>156</v>
      </c>
      <c r="G2969" t="s">
        <v>45</v>
      </c>
      <c r="H2969">
        <v>24</v>
      </c>
      <c r="I2969" t="s">
        <v>3550</v>
      </c>
      <c r="J2969" t="s">
        <v>79</v>
      </c>
      <c r="K2969" t="s">
        <v>43</v>
      </c>
      <c r="L2969" t="s">
        <v>39</v>
      </c>
      <c r="M2969" t="s">
        <v>107</v>
      </c>
      <c r="N2969" t="s">
        <v>33</v>
      </c>
      <c r="O2969" t="s">
        <v>3552</v>
      </c>
      <c r="P2969">
        <v>1.7</v>
      </c>
      <c r="Q2969">
        <v>800</v>
      </c>
      <c r="R2969">
        <v>78</v>
      </c>
      <c r="S2969" t="s">
        <v>78</v>
      </c>
      <c r="T2969" t="s">
        <v>30</v>
      </c>
      <c r="U2969" t="s">
        <v>4786</v>
      </c>
      <c r="V2969" t="s">
        <v>36</v>
      </c>
      <c r="W2969" t="s">
        <v>82</v>
      </c>
      <c r="X2969">
        <v>4</v>
      </c>
    </row>
    <row r="2970" spans="2:24">
      <c r="B2970" t="s">
        <v>3128</v>
      </c>
      <c r="C2970" t="s">
        <v>160</v>
      </c>
      <c r="D2970" t="s">
        <v>41</v>
      </c>
      <c r="E2970" t="s">
        <v>3549</v>
      </c>
      <c r="F2970" t="s">
        <v>156</v>
      </c>
      <c r="G2970" t="s">
        <v>45</v>
      </c>
      <c r="H2970">
        <v>24</v>
      </c>
      <c r="I2970" t="s">
        <v>3550</v>
      </c>
      <c r="J2970" t="s">
        <v>30</v>
      </c>
      <c r="K2970" t="s">
        <v>43</v>
      </c>
      <c r="L2970" t="s">
        <v>39</v>
      </c>
      <c r="M2970" t="s">
        <v>107</v>
      </c>
      <c r="N2970" t="s">
        <v>33</v>
      </c>
      <c r="O2970" t="s">
        <v>3552</v>
      </c>
      <c r="P2970">
        <v>1.7</v>
      </c>
      <c r="Q2970">
        <v>800</v>
      </c>
      <c r="R2970">
        <v>78</v>
      </c>
      <c r="S2970" t="s">
        <v>78</v>
      </c>
      <c r="T2970" t="s">
        <v>30</v>
      </c>
      <c r="U2970" t="s">
        <v>4787</v>
      </c>
      <c r="V2970" t="s">
        <v>36</v>
      </c>
      <c r="W2970" t="s">
        <v>82</v>
      </c>
      <c r="X2970">
        <v>4</v>
      </c>
    </row>
    <row r="2971" spans="2:24">
      <c r="B2971" t="s">
        <v>3129</v>
      </c>
      <c r="C2971" t="s">
        <v>160</v>
      </c>
      <c r="D2971" t="s">
        <v>55</v>
      </c>
      <c r="E2971" t="s">
        <v>3549</v>
      </c>
      <c r="F2971" t="s">
        <v>156</v>
      </c>
      <c r="G2971" t="s">
        <v>45</v>
      </c>
      <c r="H2971">
        <v>25</v>
      </c>
      <c r="I2971" t="s">
        <v>3550</v>
      </c>
      <c r="J2971" t="s">
        <v>63</v>
      </c>
      <c r="K2971" t="s">
        <v>42</v>
      </c>
      <c r="L2971" t="s">
        <v>39</v>
      </c>
      <c r="M2971" t="s">
        <v>107</v>
      </c>
      <c r="N2971" t="s">
        <v>33</v>
      </c>
      <c r="O2971" t="s">
        <v>20</v>
      </c>
      <c r="P2971">
        <v>1.7</v>
      </c>
      <c r="Q2971">
        <v>800</v>
      </c>
      <c r="R2971">
        <v>81</v>
      </c>
      <c r="S2971" t="s">
        <v>78</v>
      </c>
      <c r="T2971" t="s">
        <v>30</v>
      </c>
      <c r="U2971" t="s">
        <v>4788</v>
      </c>
      <c r="V2971" t="s">
        <v>36</v>
      </c>
      <c r="W2971" t="s">
        <v>82</v>
      </c>
      <c r="X2971">
        <v>4</v>
      </c>
    </row>
    <row r="2972" spans="2:24">
      <c r="B2972" t="s">
        <v>3130</v>
      </c>
      <c r="C2972" t="s">
        <v>160</v>
      </c>
      <c r="D2972" t="s">
        <v>55</v>
      </c>
      <c r="E2972" t="s">
        <v>3549</v>
      </c>
      <c r="F2972" t="s">
        <v>156</v>
      </c>
      <c r="G2972" t="s">
        <v>45</v>
      </c>
      <c r="H2972">
        <v>25</v>
      </c>
      <c r="I2972" t="s">
        <v>3550</v>
      </c>
      <c r="J2972" t="s">
        <v>28</v>
      </c>
      <c r="K2972" t="s">
        <v>42</v>
      </c>
      <c r="L2972" t="s">
        <v>39</v>
      </c>
      <c r="M2972" t="s">
        <v>107</v>
      </c>
      <c r="N2972" t="s">
        <v>33</v>
      </c>
      <c r="O2972" t="s">
        <v>20</v>
      </c>
      <c r="P2972">
        <v>1.7</v>
      </c>
      <c r="Q2972">
        <v>800</v>
      </c>
      <c r="R2972">
        <v>81</v>
      </c>
      <c r="S2972" t="s">
        <v>78</v>
      </c>
      <c r="T2972" t="s">
        <v>30</v>
      </c>
      <c r="U2972" t="s">
        <v>4789</v>
      </c>
      <c r="V2972" t="s">
        <v>36</v>
      </c>
      <c r="W2972" t="s">
        <v>82</v>
      </c>
      <c r="X2972">
        <v>4</v>
      </c>
    </row>
    <row r="2973" spans="2:24">
      <c r="B2973" t="s">
        <v>3131</v>
      </c>
      <c r="C2973" t="s">
        <v>160</v>
      </c>
      <c r="D2973" t="s">
        <v>55</v>
      </c>
      <c r="E2973" t="s">
        <v>3549</v>
      </c>
      <c r="F2973" t="s">
        <v>156</v>
      </c>
      <c r="G2973" t="s">
        <v>45</v>
      </c>
      <c r="H2973">
        <v>25</v>
      </c>
      <c r="I2973" t="s">
        <v>3550</v>
      </c>
      <c r="J2973" t="s">
        <v>79</v>
      </c>
      <c r="K2973" t="s">
        <v>42</v>
      </c>
      <c r="L2973" t="s">
        <v>39</v>
      </c>
      <c r="M2973" t="s">
        <v>107</v>
      </c>
      <c r="N2973" t="s">
        <v>33</v>
      </c>
      <c r="O2973" t="s">
        <v>20</v>
      </c>
      <c r="P2973">
        <v>1.7</v>
      </c>
      <c r="Q2973">
        <v>800</v>
      </c>
      <c r="R2973">
        <v>81</v>
      </c>
      <c r="S2973" t="s">
        <v>78</v>
      </c>
      <c r="T2973" t="s">
        <v>30</v>
      </c>
      <c r="U2973" t="s">
        <v>4790</v>
      </c>
      <c r="V2973" t="s">
        <v>36</v>
      </c>
      <c r="W2973" t="s">
        <v>82</v>
      </c>
      <c r="X2973">
        <v>4</v>
      </c>
    </row>
    <row r="2974" spans="2:24">
      <c r="B2974" t="s">
        <v>3132</v>
      </c>
      <c r="C2974" t="s">
        <v>160</v>
      </c>
      <c r="D2974" t="s">
        <v>55</v>
      </c>
      <c r="E2974" t="s">
        <v>3549</v>
      </c>
      <c r="F2974" t="s">
        <v>156</v>
      </c>
      <c r="G2974" t="s">
        <v>45</v>
      </c>
      <c r="H2974">
        <v>25</v>
      </c>
      <c r="I2974" t="s">
        <v>3550</v>
      </c>
      <c r="J2974" t="s">
        <v>30</v>
      </c>
      <c r="K2974" t="s">
        <v>42</v>
      </c>
      <c r="L2974" t="s">
        <v>39</v>
      </c>
      <c r="M2974" t="s">
        <v>107</v>
      </c>
      <c r="N2974" t="s">
        <v>33</v>
      </c>
      <c r="O2974" t="s">
        <v>20</v>
      </c>
      <c r="P2974">
        <v>1.7</v>
      </c>
      <c r="Q2974">
        <v>800</v>
      </c>
      <c r="R2974">
        <v>81</v>
      </c>
      <c r="S2974" t="s">
        <v>78</v>
      </c>
      <c r="T2974" t="s">
        <v>30</v>
      </c>
      <c r="U2974" t="s">
        <v>4791</v>
      </c>
      <c r="V2974" t="s">
        <v>36</v>
      </c>
      <c r="W2974" t="s">
        <v>82</v>
      </c>
      <c r="X2974">
        <v>4</v>
      </c>
    </row>
    <row r="2975" spans="2:24">
      <c r="B2975" t="s">
        <v>3133</v>
      </c>
      <c r="C2975" t="s">
        <v>160</v>
      </c>
      <c r="D2975" t="s">
        <v>41</v>
      </c>
      <c r="E2975" t="s">
        <v>3549</v>
      </c>
      <c r="F2975" t="s">
        <v>156</v>
      </c>
      <c r="G2975" t="s">
        <v>45</v>
      </c>
      <c r="H2975">
        <v>30</v>
      </c>
      <c r="I2975" t="s">
        <v>3550</v>
      </c>
      <c r="J2975" t="s">
        <v>63</v>
      </c>
      <c r="K2975" t="s">
        <v>43</v>
      </c>
      <c r="L2975" t="s">
        <v>39</v>
      </c>
      <c r="M2975" t="s">
        <v>107</v>
      </c>
      <c r="N2975" t="s">
        <v>33</v>
      </c>
      <c r="O2975" t="s">
        <v>20</v>
      </c>
      <c r="P2975">
        <v>2</v>
      </c>
      <c r="Q2975">
        <v>1000</v>
      </c>
      <c r="R2975">
        <v>81</v>
      </c>
      <c r="S2975" t="s">
        <v>78</v>
      </c>
      <c r="T2975" t="s">
        <v>30</v>
      </c>
      <c r="U2975" t="s">
        <v>4792</v>
      </c>
      <c r="V2975" t="s">
        <v>36</v>
      </c>
      <c r="W2975" t="s">
        <v>82</v>
      </c>
      <c r="X2975">
        <v>4</v>
      </c>
    </row>
    <row r="2976" spans="2:24">
      <c r="B2976" t="s">
        <v>3134</v>
      </c>
      <c r="C2976" t="s">
        <v>160</v>
      </c>
      <c r="D2976" t="s">
        <v>41</v>
      </c>
      <c r="E2976" t="s">
        <v>3549</v>
      </c>
      <c r="F2976" t="s">
        <v>156</v>
      </c>
      <c r="G2976" t="s">
        <v>45</v>
      </c>
      <c r="H2976">
        <v>30</v>
      </c>
      <c r="I2976" t="s">
        <v>3550</v>
      </c>
      <c r="J2976" t="s">
        <v>28</v>
      </c>
      <c r="K2976" t="s">
        <v>43</v>
      </c>
      <c r="L2976" t="s">
        <v>39</v>
      </c>
      <c r="M2976" t="s">
        <v>107</v>
      </c>
      <c r="N2976" t="s">
        <v>33</v>
      </c>
      <c r="O2976" t="s">
        <v>20</v>
      </c>
      <c r="P2976">
        <v>2</v>
      </c>
      <c r="Q2976">
        <v>1000</v>
      </c>
      <c r="R2976">
        <v>81</v>
      </c>
      <c r="S2976" t="s">
        <v>78</v>
      </c>
      <c r="T2976" t="s">
        <v>30</v>
      </c>
      <c r="U2976" t="s">
        <v>4793</v>
      </c>
      <c r="V2976" t="s">
        <v>36</v>
      </c>
      <c r="W2976" t="s">
        <v>82</v>
      </c>
      <c r="X2976">
        <v>4</v>
      </c>
    </row>
    <row r="2977" spans="2:24">
      <c r="B2977" t="s">
        <v>3135</v>
      </c>
      <c r="C2977" t="s">
        <v>160</v>
      </c>
      <c r="D2977" t="s">
        <v>41</v>
      </c>
      <c r="E2977" t="s">
        <v>3549</v>
      </c>
      <c r="F2977" t="s">
        <v>156</v>
      </c>
      <c r="G2977" t="s">
        <v>45</v>
      </c>
      <c r="H2977">
        <v>30</v>
      </c>
      <c r="I2977" t="s">
        <v>3550</v>
      </c>
      <c r="J2977" t="s">
        <v>79</v>
      </c>
      <c r="K2977" t="s">
        <v>43</v>
      </c>
      <c r="L2977" t="s">
        <v>39</v>
      </c>
      <c r="M2977" t="s">
        <v>107</v>
      </c>
      <c r="N2977" t="s">
        <v>33</v>
      </c>
      <c r="O2977" t="s">
        <v>20</v>
      </c>
      <c r="P2977">
        <v>2</v>
      </c>
      <c r="Q2977">
        <v>1000</v>
      </c>
      <c r="R2977">
        <v>81</v>
      </c>
      <c r="S2977" t="s">
        <v>78</v>
      </c>
      <c r="T2977" t="s">
        <v>30</v>
      </c>
      <c r="U2977" t="s">
        <v>4794</v>
      </c>
      <c r="V2977" t="s">
        <v>36</v>
      </c>
      <c r="W2977" t="s">
        <v>82</v>
      </c>
      <c r="X2977">
        <v>4</v>
      </c>
    </row>
    <row r="2978" spans="2:24">
      <c r="B2978" t="s">
        <v>3136</v>
      </c>
      <c r="C2978" t="s">
        <v>160</v>
      </c>
      <c r="D2978" t="s">
        <v>41</v>
      </c>
      <c r="E2978" t="s">
        <v>3549</v>
      </c>
      <c r="F2978" t="s">
        <v>156</v>
      </c>
      <c r="G2978" t="s">
        <v>45</v>
      </c>
      <c r="H2978">
        <v>30</v>
      </c>
      <c r="I2978" t="s">
        <v>3550</v>
      </c>
      <c r="J2978" t="s">
        <v>30</v>
      </c>
      <c r="K2978" t="s">
        <v>43</v>
      </c>
      <c r="L2978" t="s">
        <v>39</v>
      </c>
      <c r="M2978" t="s">
        <v>107</v>
      </c>
      <c r="N2978" t="s">
        <v>33</v>
      </c>
      <c r="O2978" t="s">
        <v>20</v>
      </c>
      <c r="P2978">
        <v>2</v>
      </c>
      <c r="Q2978">
        <v>1000</v>
      </c>
      <c r="R2978">
        <v>81</v>
      </c>
      <c r="S2978" t="s">
        <v>78</v>
      </c>
      <c r="T2978" t="s">
        <v>30</v>
      </c>
      <c r="U2978" t="s">
        <v>4795</v>
      </c>
      <c r="V2978" t="s">
        <v>36</v>
      </c>
      <c r="W2978" t="s">
        <v>82</v>
      </c>
      <c r="X2978">
        <v>4</v>
      </c>
    </row>
    <row r="2979" spans="2:24">
      <c r="B2979" t="s">
        <v>3137</v>
      </c>
      <c r="C2979" t="s">
        <v>160</v>
      </c>
      <c r="D2979" t="s">
        <v>55</v>
      </c>
      <c r="E2979" t="s">
        <v>3549</v>
      </c>
      <c r="F2979" t="s">
        <v>156</v>
      </c>
      <c r="G2979" t="s">
        <v>45</v>
      </c>
      <c r="H2979">
        <v>31</v>
      </c>
      <c r="I2979" t="s">
        <v>3550</v>
      </c>
      <c r="J2979" t="s">
        <v>63</v>
      </c>
      <c r="K2979" t="s">
        <v>42</v>
      </c>
      <c r="L2979" t="s">
        <v>39</v>
      </c>
      <c r="M2979" t="s">
        <v>107</v>
      </c>
      <c r="N2979" t="s">
        <v>33</v>
      </c>
      <c r="O2979" t="s">
        <v>20</v>
      </c>
      <c r="P2979">
        <v>2.2000000000000002</v>
      </c>
      <c r="Q2979">
        <v>1000</v>
      </c>
      <c r="R2979">
        <v>84</v>
      </c>
      <c r="S2979" t="s">
        <v>78</v>
      </c>
      <c r="T2979" t="s">
        <v>30</v>
      </c>
      <c r="U2979" t="s">
        <v>4796</v>
      </c>
      <c r="V2979" t="s">
        <v>36</v>
      </c>
      <c r="W2979" t="s">
        <v>82</v>
      </c>
      <c r="X2979">
        <v>4</v>
      </c>
    </row>
    <row r="2980" spans="2:24">
      <c r="B2980" t="s">
        <v>3138</v>
      </c>
      <c r="C2980" t="s">
        <v>160</v>
      </c>
      <c r="D2980" t="s">
        <v>55</v>
      </c>
      <c r="E2980" t="s">
        <v>3549</v>
      </c>
      <c r="F2980" t="s">
        <v>156</v>
      </c>
      <c r="G2980" t="s">
        <v>45</v>
      </c>
      <c r="H2980">
        <v>31</v>
      </c>
      <c r="I2980" t="s">
        <v>3550</v>
      </c>
      <c r="J2980" t="s">
        <v>28</v>
      </c>
      <c r="K2980" t="s">
        <v>42</v>
      </c>
      <c r="L2980" t="s">
        <v>39</v>
      </c>
      <c r="M2980" t="s">
        <v>107</v>
      </c>
      <c r="N2980" t="s">
        <v>33</v>
      </c>
      <c r="O2980" t="s">
        <v>20</v>
      </c>
      <c r="P2980">
        <v>2.2000000000000002</v>
      </c>
      <c r="Q2980">
        <v>1000</v>
      </c>
      <c r="R2980">
        <v>84</v>
      </c>
      <c r="S2980" t="s">
        <v>78</v>
      </c>
      <c r="T2980" t="s">
        <v>30</v>
      </c>
      <c r="U2980" t="s">
        <v>4797</v>
      </c>
      <c r="V2980" t="s">
        <v>36</v>
      </c>
      <c r="W2980" t="s">
        <v>82</v>
      </c>
      <c r="X2980">
        <v>4</v>
      </c>
    </row>
    <row r="2981" spans="2:24">
      <c r="B2981" t="s">
        <v>3139</v>
      </c>
      <c r="C2981" t="s">
        <v>160</v>
      </c>
      <c r="D2981" t="s">
        <v>55</v>
      </c>
      <c r="E2981" t="s">
        <v>3549</v>
      </c>
      <c r="F2981" t="s">
        <v>156</v>
      </c>
      <c r="G2981" t="s">
        <v>45</v>
      </c>
      <c r="H2981">
        <v>31</v>
      </c>
      <c r="I2981" t="s">
        <v>3550</v>
      </c>
      <c r="J2981" t="s">
        <v>79</v>
      </c>
      <c r="K2981" t="s">
        <v>42</v>
      </c>
      <c r="L2981" t="s">
        <v>39</v>
      </c>
      <c r="M2981" t="s">
        <v>107</v>
      </c>
      <c r="N2981" t="s">
        <v>33</v>
      </c>
      <c r="O2981" t="s">
        <v>20</v>
      </c>
      <c r="P2981">
        <v>2.2000000000000002</v>
      </c>
      <c r="Q2981">
        <v>1000</v>
      </c>
      <c r="R2981">
        <v>84</v>
      </c>
      <c r="S2981" t="s">
        <v>78</v>
      </c>
      <c r="T2981" t="s">
        <v>30</v>
      </c>
      <c r="U2981" t="s">
        <v>4798</v>
      </c>
      <c r="V2981" t="s">
        <v>36</v>
      </c>
      <c r="W2981" t="s">
        <v>82</v>
      </c>
      <c r="X2981">
        <v>4</v>
      </c>
    </row>
    <row r="2982" spans="2:24">
      <c r="B2982" t="s">
        <v>3140</v>
      </c>
      <c r="C2982" t="s">
        <v>160</v>
      </c>
      <c r="D2982" t="s">
        <v>55</v>
      </c>
      <c r="E2982" t="s">
        <v>3549</v>
      </c>
      <c r="F2982" t="s">
        <v>156</v>
      </c>
      <c r="G2982" t="s">
        <v>45</v>
      </c>
      <c r="H2982">
        <v>31</v>
      </c>
      <c r="I2982" t="s">
        <v>3550</v>
      </c>
      <c r="J2982" t="s">
        <v>30</v>
      </c>
      <c r="K2982" t="s">
        <v>42</v>
      </c>
      <c r="L2982" t="s">
        <v>39</v>
      </c>
      <c r="M2982" t="s">
        <v>107</v>
      </c>
      <c r="N2982" t="s">
        <v>33</v>
      </c>
      <c r="O2982" t="s">
        <v>20</v>
      </c>
      <c r="P2982">
        <v>2.2000000000000002</v>
      </c>
      <c r="Q2982">
        <v>1000</v>
      </c>
      <c r="R2982">
        <v>84</v>
      </c>
      <c r="S2982" t="s">
        <v>78</v>
      </c>
      <c r="T2982" t="s">
        <v>30</v>
      </c>
      <c r="U2982" t="s">
        <v>4799</v>
      </c>
      <c r="V2982" t="s">
        <v>36</v>
      </c>
      <c r="W2982" t="s">
        <v>82</v>
      </c>
      <c r="X2982">
        <v>4</v>
      </c>
    </row>
    <row r="2983" spans="2:24">
      <c r="B2983" t="s">
        <v>3141</v>
      </c>
      <c r="C2983" t="s">
        <v>160</v>
      </c>
      <c r="D2983" t="s">
        <v>41</v>
      </c>
      <c r="E2983" t="s">
        <v>3549</v>
      </c>
      <c r="F2983" t="s">
        <v>156</v>
      </c>
      <c r="G2983" t="s">
        <v>45</v>
      </c>
      <c r="H2983">
        <v>36</v>
      </c>
      <c r="I2983" t="s">
        <v>3550</v>
      </c>
      <c r="J2983" t="s">
        <v>63</v>
      </c>
      <c r="K2983" t="s">
        <v>43</v>
      </c>
      <c r="L2983" t="s">
        <v>39</v>
      </c>
      <c r="M2983" t="s">
        <v>107</v>
      </c>
      <c r="N2983" t="s">
        <v>33</v>
      </c>
      <c r="O2983" t="s">
        <v>20</v>
      </c>
      <c r="P2983">
        <v>2</v>
      </c>
      <c r="Q2983">
        <v>1200</v>
      </c>
      <c r="R2983">
        <v>81</v>
      </c>
      <c r="S2983" t="s">
        <v>78</v>
      </c>
      <c r="T2983" t="s">
        <v>30</v>
      </c>
      <c r="U2983" t="s">
        <v>4800</v>
      </c>
      <c r="V2983" t="s">
        <v>36</v>
      </c>
      <c r="W2983" t="s">
        <v>82</v>
      </c>
      <c r="X2983">
        <v>4</v>
      </c>
    </row>
    <row r="2984" spans="2:24">
      <c r="B2984" t="s">
        <v>3142</v>
      </c>
      <c r="C2984" t="s">
        <v>160</v>
      </c>
      <c r="D2984" t="s">
        <v>41</v>
      </c>
      <c r="E2984" t="s">
        <v>3549</v>
      </c>
      <c r="F2984" t="s">
        <v>156</v>
      </c>
      <c r="G2984" t="s">
        <v>45</v>
      </c>
      <c r="H2984">
        <v>36</v>
      </c>
      <c r="I2984" t="s">
        <v>3550</v>
      </c>
      <c r="J2984" t="s">
        <v>28</v>
      </c>
      <c r="K2984" t="s">
        <v>43</v>
      </c>
      <c r="L2984" t="s">
        <v>39</v>
      </c>
      <c r="M2984" t="s">
        <v>107</v>
      </c>
      <c r="N2984" t="s">
        <v>33</v>
      </c>
      <c r="O2984" t="s">
        <v>20</v>
      </c>
      <c r="P2984">
        <v>2</v>
      </c>
      <c r="Q2984">
        <v>1200</v>
      </c>
      <c r="R2984">
        <v>81</v>
      </c>
      <c r="S2984" t="s">
        <v>78</v>
      </c>
      <c r="T2984" t="s">
        <v>30</v>
      </c>
      <c r="U2984" t="s">
        <v>4801</v>
      </c>
      <c r="V2984" t="s">
        <v>36</v>
      </c>
      <c r="W2984" t="s">
        <v>82</v>
      </c>
      <c r="X2984">
        <v>4</v>
      </c>
    </row>
    <row r="2985" spans="2:24">
      <c r="B2985" t="s">
        <v>3143</v>
      </c>
      <c r="C2985" t="s">
        <v>160</v>
      </c>
      <c r="D2985" t="s">
        <v>41</v>
      </c>
      <c r="E2985" t="s">
        <v>3549</v>
      </c>
      <c r="F2985" t="s">
        <v>156</v>
      </c>
      <c r="G2985" t="s">
        <v>45</v>
      </c>
      <c r="H2985">
        <v>36</v>
      </c>
      <c r="I2985" t="s">
        <v>3550</v>
      </c>
      <c r="J2985" t="s">
        <v>79</v>
      </c>
      <c r="K2985" t="s">
        <v>43</v>
      </c>
      <c r="L2985" t="s">
        <v>39</v>
      </c>
      <c r="M2985" t="s">
        <v>107</v>
      </c>
      <c r="N2985" t="s">
        <v>33</v>
      </c>
      <c r="O2985" t="s">
        <v>20</v>
      </c>
      <c r="P2985">
        <v>2</v>
      </c>
      <c r="Q2985">
        <v>1200</v>
      </c>
      <c r="R2985">
        <v>81</v>
      </c>
      <c r="S2985" t="s">
        <v>78</v>
      </c>
      <c r="T2985" t="s">
        <v>30</v>
      </c>
      <c r="U2985" t="s">
        <v>4802</v>
      </c>
      <c r="V2985" t="s">
        <v>36</v>
      </c>
      <c r="W2985" t="s">
        <v>82</v>
      </c>
      <c r="X2985">
        <v>4</v>
      </c>
    </row>
    <row r="2986" spans="2:24">
      <c r="B2986" t="s">
        <v>3144</v>
      </c>
      <c r="C2986" t="s">
        <v>160</v>
      </c>
      <c r="D2986" t="s">
        <v>41</v>
      </c>
      <c r="E2986" t="s">
        <v>3549</v>
      </c>
      <c r="F2986" t="s">
        <v>156</v>
      </c>
      <c r="G2986" t="s">
        <v>45</v>
      </c>
      <c r="H2986">
        <v>36</v>
      </c>
      <c r="I2986" t="s">
        <v>3550</v>
      </c>
      <c r="J2986" t="s">
        <v>30</v>
      </c>
      <c r="K2986" t="s">
        <v>43</v>
      </c>
      <c r="L2986" t="s">
        <v>39</v>
      </c>
      <c r="M2986" t="s">
        <v>107</v>
      </c>
      <c r="N2986" t="s">
        <v>33</v>
      </c>
      <c r="O2986" t="s">
        <v>20</v>
      </c>
      <c r="P2986">
        <v>2</v>
      </c>
      <c r="Q2986">
        <v>1200</v>
      </c>
      <c r="R2986">
        <v>81</v>
      </c>
      <c r="S2986" t="s">
        <v>78</v>
      </c>
      <c r="T2986" t="s">
        <v>30</v>
      </c>
      <c r="U2986" t="s">
        <v>4803</v>
      </c>
      <c r="V2986" t="s">
        <v>36</v>
      </c>
      <c r="W2986" t="s">
        <v>82</v>
      </c>
      <c r="X2986">
        <v>4</v>
      </c>
    </row>
    <row r="2987" spans="2:24">
      <c r="B2987" t="s">
        <v>3145</v>
      </c>
      <c r="C2987" t="s">
        <v>160</v>
      </c>
      <c r="D2987" t="s">
        <v>55</v>
      </c>
      <c r="E2987" t="s">
        <v>3549</v>
      </c>
      <c r="F2987" t="s">
        <v>156</v>
      </c>
      <c r="G2987" t="s">
        <v>45</v>
      </c>
      <c r="H2987">
        <v>37</v>
      </c>
      <c r="I2987" t="s">
        <v>3550</v>
      </c>
      <c r="J2987" t="s">
        <v>63</v>
      </c>
      <c r="K2987" t="s">
        <v>42</v>
      </c>
      <c r="L2987" t="s">
        <v>39</v>
      </c>
      <c r="M2987" t="s">
        <v>107</v>
      </c>
      <c r="N2987" t="s">
        <v>33</v>
      </c>
      <c r="O2987" t="s">
        <v>35</v>
      </c>
      <c r="P2987">
        <v>2.9</v>
      </c>
      <c r="Q2987">
        <v>1200</v>
      </c>
      <c r="R2987">
        <v>84</v>
      </c>
      <c r="S2987" t="s">
        <v>78</v>
      </c>
      <c r="T2987" t="s">
        <v>30</v>
      </c>
      <c r="U2987" t="s">
        <v>4804</v>
      </c>
      <c r="V2987" t="s">
        <v>36</v>
      </c>
      <c r="W2987" t="s">
        <v>82</v>
      </c>
      <c r="X2987">
        <v>4</v>
      </c>
    </row>
    <row r="2988" spans="2:24">
      <c r="B2988" t="s">
        <v>3146</v>
      </c>
      <c r="C2988" t="s">
        <v>160</v>
      </c>
      <c r="D2988" t="s">
        <v>55</v>
      </c>
      <c r="E2988" t="s">
        <v>3549</v>
      </c>
      <c r="F2988" t="s">
        <v>156</v>
      </c>
      <c r="G2988" t="s">
        <v>45</v>
      </c>
      <c r="H2988">
        <v>37</v>
      </c>
      <c r="I2988" t="s">
        <v>3550</v>
      </c>
      <c r="J2988" t="s">
        <v>28</v>
      </c>
      <c r="K2988" t="s">
        <v>42</v>
      </c>
      <c r="L2988" t="s">
        <v>39</v>
      </c>
      <c r="M2988" t="s">
        <v>107</v>
      </c>
      <c r="N2988" t="s">
        <v>33</v>
      </c>
      <c r="O2988" t="s">
        <v>35</v>
      </c>
      <c r="P2988">
        <v>2.9</v>
      </c>
      <c r="Q2988">
        <v>1200</v>
      </c>
      <c r="R2988">
        <v>84</v>
      </c>
      <c r="S2988" t="s">
        <v>78</v>
      </c>
      <c r="T2988" t="s">
        <v>30</v>
      </c>
      <c r="U2988" t="s">
        <v>4805</v>
      </c>
      <c r="V2988" t="s">
        <v>36</v>
      </c>
      <c r="W2988" t="s">
        <v>82</v>
      </c>
      <c r="X2988">
        <v>4</v>
      </c>
    </row>
    <row r="2989" spans="2:24">
      <c r="B2989" t="s">
        <v>3147</v>
      </c>
      <c r="C2989" t="s">
        <v>160</v>
      </c>
      <c r="D2989" t="s">
        <v>55</v>
      </c>
      <c r="E2989" t="s">
        <v>3549</v>
      </c>
      <c r="F2989" t="s">
        <v>156</v>
      </c>
      <c r="G2989" t="s">
        <v>45</v>
      </c>
      <c r="H2989">
        <v>37</v>
      </c>
      <c r="I2989" t="s">
        <v>3550</v>
      </c>
      <c r="J2989" t="s">
        <v>79</v>
      </c>
      <c r="K2989" t="s">
        <v>42</v>
      </c>
      <c r="L2989" t="s">
        <v>39</v>
      </c>
      <c r="M2989" t="s">
        <v>107</v>
      </c>
      <c r="N2989" t="s">
        <v>33</v>
      </c>
      <c r="O2989" t="s">
        <v>35</v>
      </c>
      <c r="P2989">
        <v>2.9</v>
      </c>
      <c r="Q2989">
        <v>1200</v>
      </c>
      <c r="R2989">
        <v>84</v>
      </c>
      <c r="S2989" t="s">
        <v>78</v>
      </c>
      <c r="T2989" t="s">
        <v>30</v>
      </c>
      <c r="U2989" t="s">
        <v>4806</v>
      </c>
      <c r="V2989" t="s">
        <v>36</v>
      </c>
      <c r="W2989" t="s">
        <v>82</v>
      </c>
      <c r="X2989">
        <v>4</v>
      </c>
    </row>
    <row r="2990" spans="2:24">
      <c r="B2990" t="s">
        <v>3148</v>
      </c>
      <c r="C2990" t="s">
        <v>160</v>
      </c>
      <c r="D2990" t="s">
        <v>55</v>
      </c>
      <c r="E2990" t="s">
        <v>3549</v>
      </c>
      <c r="F2990" t="s">
        <v>156</v>
      </c>
      <c r="G2990" t="s">
        <v>45</v>
      </c>
      <c r="H2990">
        <v>37</v>
      </c>
      <c r="I2990" t="s">
        <v>3550</v>
      </c>
      <c r="J2990" t="s">
        <v>30</v>
      </c>
      <c r="K2990" t="s">
        <v>42</v>
      </c>
      <c r="L2990" t="s">
        <v>39</v>
      </c>
      <c r="M2990" t="s">
        <v>107</v>
      </c>
      <c r="N2990" t="s">
        <v>33</v>
      </c>
      <c r="O2990" t="s">
        <v>35</v>
      </c>
      <c r="P2990">
        <v>2.9</v>
      </c>
      <c r="Q2990">
        <v>1200</v>
      </c>
      <c r="R2990">
        <v>84</v>
      </c>
      <c r="S2990" t="s">
        <v>78</v>
      </c>
      <c r="T2990" t="s">
        <v>30</v>
      </c>
      <c r="U2990" t="s">
        <v>4807</v>
      </c>
      <c r="V2990" t="s">
        <v>36</v>
      </c>
      <c r="W2990" t="s">
        <v>82</v>
      </c>
      <c r="X2990">
        <v>4</v>
      </c>
    </row>
    <row r="2991" spans="2:24">
      <c r="B2991" t="s">
        <v>3149</v>
      </c>
      <c r="C2991" t="s">
        <v>160</v>
      </c>
      <c r="D2991" t="s">
        <v>55</v>
      </c>
      <c r="E2991" t="s">
        <v>3549</v>
      </c>
      <c r="F2991" t="s">
        <v>156</v>
      </c>
      <c r="G2991" t="s">
        <v>45</v>
      </c>
      <c r="H2991">
        <v>39</v>
      </c>
      <c r="I2991" t="s">
        <v>3550</v>
      </c>
      <c r="J2991" t="s">
        <v>63</v>
      </c>
      <c r="K2991" t="s">
        <v>42</v>
      </c>
      <c r="L2991" t="s">
        <v>39</v>
      </c>
      <c r="M2991" t="s">
        <v>107</v>
      </c>
      <c r="N2991" t="s">
        <v>33</v>
      </c>
      <c r="O2991" t="s">
        <v>35</v>
      </c>
      <c r="P2991">
        <v>2.9</v>
      </c>
      <c r="Q2991">
        <v>1200</v>
      </c>
      <c r="R2991">
        <v>87</v>
      </c>
      <c r="S2991" t="s">
        <v>78</v>
      </c>
      <c r="T2991" t="s">
        <v>30</v>
      </c>
      <c r="U2991" t="s">
        <v>4808</v>
      </c>
      <c r="V2991" t="s">
        <v>36</v>
      </c>
      <c r="W2991" t="s">
        <v>82</v>
      </c>
      <c r="X2991">
        <v>4</v>
      </c>
    </row>
    <row r="2992" spans="2:24">
      <c r="B2992" t="s">
        <v>3150</v>
      </c>
      <c r="C2992" t="s">
        <v>160</v>
      </c>
      <c r="D2992" t="s">
        <v>55</v>
      </c>
      <c r="E2992" t="s">
        <v>3549</v>
      </c>
      <c r="F2992" t="s">
        <v>156</v>
      </c>
      <c r="G2992" t="s">
        <v>45</v>
      </c>
      <c r="H2992">
        <v>39</v>
      </c>
      <c r="I2992" t="s">
        <v>3550</v>
      </c>
      <c r="J2992" t="s">
        <v>28</v>
      </c>
      <c r="K2992" t="s">
        <v>42</v>
      </c>
      <c r="L2992" t="s">
        <v>39</v>
      </c>
      <c r="M2992" t="s">
        <v>107</v>
      </c>
      <c r="N2992" t="s">
        <v>33</v>
      </c>
      <c r="O2992" t="s">
        <v>35</v>
      </c>
      <c r="P2992">
        <v>2.9</v>
      </c>
      <c r="Q2992">
        <v>1200</v>
      </c>
      <c r="R2992">
        <v>87</v>
      </c>
      <c r="S2992" t="s">
        <v>78</v>
      </c>
      <c r="T2992" t="s">
        <v>30</v>
      </c>
      <c r="U2992" t="s">
        <v>4809</v>
      </c>
      <c r="V2992" t="s">
        <v>36</v>
      </c>
      <c r="W2992" t="s">
        <v>82</v>
      </c>
      <c r="X2992">
        <v>4</v>
      </c>
    </row>
    <row r="2993" spans="2:24">
      <c r="B2993" t="s">
        <v>3151</v>
      </c>
      <c r="C2993" t="s">
        <v>160</v>
      </c>
      <c r="D2993" t="s">
        <v>55</v>
      </c>
      <c r="E2993" t="s">
        <v>3549</v>
      </c>
      <c r="F2993" t="s">
        <v>156</v>
      </c>
      <c r="G2993" t="s">
        <v>45</v>
      </c>
      <c r="H2993">
        <v>39</v>
      </c>
      <c r="I2993" t="s">
        <v>3550</v>
      </c>
      <c r="J2993" t="s">
        <v>79</v>
      </c>
      <c r="K2993" t="s">
        <v>42</v>
      </c>
      <c r="L2993" t="s">
        <v>39</v>
      </c>
      <c r="M2993" t="s">
        <v>107</v>
      </c>
      <c r="N2993" t="s">
        <v>33</v>
      </c>
      <c r="O2993" t="s">
        <v>35</v>
      </c>
      <c r="P2993">
        <v>2.9</v>
      </c>
      <c r="Q2993">
        <v>1200</v>
      </c>
      <c r="R2993">
        <v>87</v>
      </c>
      <c r="S2993" t="s">
        <v>78</v>
      </c>
      <c r="T2993" t="s">
        <v>30</v>
      </c>
      <c r="U2993" t="s">
        <v>4810</v>
      </c>
      <c r="V2993" t="s">
        <v>36</v>
      </c>
      <c r="W2993" t="s">
        <v>82</v>
      </c>
      <c r="X2993">
        <v>4</v>
      </c>
    </row>
    <row r="2994" spans="2:24">
      <c r="B2994" t="s">
        <v>3152</v>
      </c>
      <c r="C2994" t="s">
        <v>160</v>
      </c>
      <c r="D2994" t="s">
        <v>55</v>
      </c>
      <c r="E2994" t="s">
        <v>3549</v>
      </c>
      <c r="F2994" t="s">
        <v>156</v>
      </c>
      <c r="G2994" t="s">
        <v>45</v>
      </c>
      <c r="H2994">
        <v>39</v>
      </c>
      <c r="I2994" t="s">
        <v>3550</v>
      </c>
      <c r="J2994" t="s">
        <v>30</v>
      </c>
      <c r="K2994" t="s">
        <v>42</v>
      </c>
      <c r="L2994" t="s">
        <v>39</v>
      </c>
      <c r="M2994" t="s">
        <v>107</v>
      </c>
      <c r="N2994" t="s">
        <v>33</v>
      </c>
      <c r="O2994" t="s">
        <v>35</v>
      </c>
      <c r="P2994">
        <v>2.9</v>
      </c>
      <c r="Q2994">
        <v>1200</v>
      </c>
      <c r="R2994">
        <v>87</v>
      </c>
      <c r="S2994" t="s">
        <v>78</v>
      </c>
      <c r="T2994" t="s">
        <v>30</v>
      </c>
      <c r="U2994" t="s">
        <v>4811</v>
      </c>
      <c r="V2994" t="s">
        <v>36</v>
      </c>
      <c r="W2994" t="s">
        <v>82</v>
      </c>
      <c r="X2994">
        <v>4</v>
      </c>
    </row>
    <row r="2995" spans="2:24">
      <c r="B2995" t="s">
        <v>3153</v>
      </c>
      <c r="C2995" t="s">
        <v>160</v>
      </c>
      <c r="D2995" t="s">
        <v>41</v>
      </c>
      <c r="E2995" t="s">
        <v>3549</v>
      </c>
      <c r="F2995" t="s">
        <v>156</v>
      </c>
      <c r="G2995" t="s">
        <v>46</v>
      </c>
      <c r="H2995">
        <v>18</v>
      </c>
      <c r="I2995" t="s">
        <v>3550</v>
      </c>
      <c r="J2995" t="s">
        <v>63</v>
      </c>
      <c r="K2995" t="s">
        <v>43</v>
      </c>
      <c r="L2995" t="s">
        <v>39</v>
      </c>
      <c r="M2995" t="s">
        <v>107</v>
      </c>
      <c r="N2995" t="s">
        <v>80</v>
      </c>
      <c r="O2995" t="s">
        <v>3552</v>
      </c>
      <c r="P2995">
        <v>1.7</v>
      </c>
      <c r="Q2995">
        <v>600</v>
      </c>
      <c r="R2995">
        <v>78</v>
      </c>
      <c r="S2995" t="s">
        <v>78</v>
      </c>
      <c r="T2995" t="s">
        <v>30</v>
      </c>
      <c r="U2995" t="s">
        <v>4812</v>
      </c>
      <c r="V2995" t="s">
        <v>36</v>
      </c>
      <c r="W2995" t="s">
        <v>82</v>
      </c>
      <c r="X2995">
        <v>4</v>
      </c>
    </row>
    <row r="2996" spans="2:24">
      <c r="B2996" t="s">
        <v>3154</v>
      </c>
      <c r="C2996" t="s">
        <v>160</v>
      </c>
      <c r="D2996" t="s">
        <v>41</v>
      </c>
      <c r="E2996" t="s">
        <v>3549</v>
      </c>
      <c r="F2996" t="s">
        <v>156</v>
      </c>
      <c r="G2996" t="s">
        <v>46</v>
      </c>
      <c r="H2996">
        <v>18</v>
      </c>
      <c r="I2996" t="s">
        <v>3550</v>
      </c>
      <c r="J2996" t="s">
        <v>28</v>
      </c>
      <c r="K2996" t="s">
        <v>43</v>
      </c>
      <c r="L2996" t="s">
        <v>39</v>
      </c>
      <c r="M2996" t="s">
        <v>107</v>
      </c>
      <c r="N2996" t="s">
        <v>80</v>
      </c>
      <c r="O2996" t="s">
        <v>3552</v>
      </c>
      <c r="P2996">
        <v>1.7</v>
      </c>
      <c r="Q2996">
        <v>600</v>
      </c>
      <c r="R2996">
        <v>78</v>
      </c>
      <c r="S2996" t="s">
        <v>78</v>
      </c>
      <c r="T2996" t="s">
        <v>30</v>
      </c>
      <c r="U2996" t="s">
        <v>4813</v>
      </c>
      <c r="V2996" t="s">
        <v>36</v>
      </c>
      <c r="W2996" t="s">
        <v>82</v>
      </c>
      <c r="X2996">
        <v>4</v>
      </c>
    </row>
    <row r="2997" spans="2:24">
      <c r="B2997" t="s">
        <v>3155</v>
      </c>
      <c r="C2997" t="s">
        <v>160</v>
      </c>
      <c r="D2997" t="s">
        <v>41</v>
      </c>
      <c r="E2997" t="s">
        <v>3549</v>
      </c>
      <c r="F2997" t="s">
        <v>156</v>
      </c>
      <c r="G2997" t="s">
        <v>46</v>
      </c>
      <c r="H2997">
        <v>18</v>
      </c>
      <c r="I2997" t="s">
        <v>3550</v>
      </c>
      <c r="J2997" t="s">
        <v>79</v>
      </c>
      <c r="K2997" t="s">
        <v>43</v>
      </c>
      <c r="L2997" t="s">
        <v>39</v>
      </c>
      <c r="M2997" t="s">
        <v>107</v>
      </c>
      <c r="N2997" t="s">
        <v>80</v>
      </c>
      <c r="O2997" t="s">
        <v>3552</v>
      </c>
      <c r="P2997">
        <v>1.7</v>
      </c>
      <c r="Q2997">
        <v>600</v>
      </c>
      <c r="R2997">
        <v>78</v>
      </c>
      <c r="S2997" t="s">
        <v>78</v>
      </c>
      <c r="T2997" t="s">
        <v>30</v>
      </c>
      <c r="U2997" t="s">
        <v>4814</v>
      </c>
      <c r="V2997" t="s">
        <v>36</v>
      </c>
      <c r="W2997" t="s">
        <v>82</v>
      </c>
      <c r="X2997">
        <v>4</v>
      </c>
    </row>
    <row r="2998" spans="2:24">
      <c r="B2998" t="s">
        <v>3156</v>
      </c>
      <c r="C2998" t="s">
        <v>160</v>
      </c>
      <c r="D2998" t="s">
        <v>41</v>
      </c>
      <c r="E2998" t="s">
        <v>3549</v>
      </c>
      <c r="F2998" t="s">
        <v>156</v>
      </c>
      <c r="G2998" t="s">
        <v>46</v>
      </c>
      <c r="H2998">
        <v>18</v>
      </c>
      <c r="I2998" t="s">
        <v>3550</v>
      </c>
      <c r="J2998" t="s">
        <v>30</v>
      </c>
      <c r="K2998" t="s">
        <v>43</v>
      </c>
      <c r="L2998" t="s">
        <v>39</v>
      </c>
      <c r="M2998" t="s">
        <v>107</v>
      </c>
      <c r="N2998" t="s">
        <v>80</v>
      </c>
      <c r="O2998" t="s">
        <v>3552</v>
      </c>
      <c r="P2998">
        <v>1.7</v>
      </c>
      <c r="Q2998">
        <v>600</v>
      </c>
      <c r="R2998">
        <v>78</v>
      </c>
      <c r="S2998" t="s">
        <v>78</v>
      </c>
      <c r="T2998" t="s">
        <v>30</v>
      </c>
      <c r="U2998" t="s">
        <v>4815</v>
      </c>
      <c r="V2998" t="s">
        <v>36</v>
      </c>
      <c r="W2998" t="s">
        <v>82</v>
      </c>
      <c r="X2998">
        <v>4</v>
      </c>
    </row>
    <row r="2999" spans="2:24">
      <c r="B2999" t="s">
        <v>3157</v>
      </c>
      <c r="C2999" t="s">
        <v>160</v>
      </c>
      <c r="D2999" t="s">
        <v>55</v>
      </c>
      <c r="E2999" t="s">
        <v>3549</v>
      </c>
      <c r="F2999" t="s">
        <v>156</v>
      </c>
      <c r="G2999" t="s">
        <v>46</v>
      </c>
      <c r="H2999">
        <v>19</v>
      </c>
      <c r="I2999" t="s">
        <v>3550</v>
      </c>
      <c r="J2999" t="s">
        <v>63</v>
      </c>
      <c r="K2999" t="s">
        <v>42</v>
      </c>
      <c r="L2999" t="s">
        <v>39</v>
      </c>
      <c r="M2999" t="s">
        <v>107</v>
      </c>
      <c r="N2999" t="s">
        <v>80</v>
      </c>
      <c r="O2999" t="s">
        <v>20</v>
      </c>
      <c r="P2999">
        <v>0.8</v>
      </c>
      <c r="Q2999">
        <v>600</v>
      </c>
      <c r="R2999">
        <v>81</v>
      </c>
      <c r="S2999" t="s">
        <v>78</v>
      </c>
      <c r="T2999" t="s">
        <v>30</v>
      </c>
      <c r="U2999" t="s">
        <v>4816</v>
      </c>
      <c r="V2999" t="s">
        <v>36</v>
      </c>
      <c r="W2999" t="s">
        <v>82</v>
      </c>
      <c r="X2999">
        <v>4</v>
      </c>
    </row>
    <row r="3000" spans="2:24">
      <c r="B3000" t="s">
        <v>3158</v>
      </c>
      <c r="C3000" t="s">
        <v>160</v>
      </c>
      <c r="D3000" t="s">
        <v>55</v>
      </c>
      <c r="E3000" t="s">
        <v>3549</v>
      </c>
      <c r="F3000" t="s">
        <v>156</v>
      </c>
      <c r="G3000" t="s">
        <v>46</v>
      </c>
      <c r="H3000">
        <v>19</v>
      </c>
      <c r="I3000" t="s">
        <v>3550</v>
      </c>
      <c r="J3000" t="s">
        <v>28</v>
      </c>
      <c r="K3000" t="s">
        <v>42</v>
      </c>
      <c r="L3000" t="s">
        <v>39</v>
      </c>
      <c r="M3000" t="s">
        <v>107</v>
      </c>
      <c r="N3000" t="s">
        <v>80</v>
      </c>
      <c r="O3000" t="s">
        <v>20</v>
      </c>
      <c r="P3000">
        <v>0.8</v>
      </c>
      <c r="Q3000">
        <v>600</v>
      </c>
      <c r="R3000">
        <v>81</v>
      </c>
      <c r="S3000" t="s">
        <v>78</v>
      </c>
      <c r="T3000" t="s">
        <v>30</v>
      </c>
      <c r="U3000" t="s">
        <v>4817</v>
      </c>
      <c r="V3000" t="s">
        <v>36</v>
      </c>
      <c r="W3000" t="s">
        <v>82</v>
      </c>
      <c r="X3000">
        <v>4</v>
      </c>
    </row>
    <row r="3001" spans="2:24">
      <c r="B3001" t="s">
        <v>3159</v>
      </c>
      <c r="C3001" t="s">
        <v>160</v>
      </c>
      <c r="D3001" t="s">
        <v>55</v>
      </c>
      <c r="E3001" t="s">
        <v>3549</v>
      </c>
      <c r="F3001" t="s">
        <v>156</v>
      </c>
      <c r="G3001" t="s">
        <v>46</v>
      </c>
      <c r="H3001">
        <v>19</v>
      </c>
      <c r="I3001" t="s">
        <v>3550</v>
      </c>
      <c r="J3001" t="s">
        <v>79</v>
      </c>
      <c r="K3001" t="s">
        <v>42</v>
      </c>
      <c r="L3001" t="s">
        <v>39</v>
      </c>
      <c r="M3001" t="s">
        <v>107</v>
      </c>
      <c r="N3001" t="s">
        <v>80</v>
      </c>
      <c r="O3001" t="s">
        <v>20</v>
      </c>
      <c r="P3001">
        <v>0.8</v>
      </c>
      <c r="Q3001">
        <v>600</v>
      </c>
      <c r="R3001">
        <v>81</v>
      </c>
      <c r="S3001" t="s">
        <v>78</v>
      </c>
      <c r="T3001" t="s">
        <v>30</v>
      </c>
      <c r="U3001" t="s">
        <v>4818</v>
      </c>
      <c r="V3001" t="s">
        <v>36</v>
      </c>
      <c r="W3001" t="s">
        <v>82</v>
      </c>
      <c r="X3001">
        <v>4</v>
      </c>
    </row>
    <row r="3002" spans="2:24">
      <c r="B3002" t="s">
        <v>3160</v>
      </c>
      <c r="C3002" t="s">
        <v>160</v>
      </c>
      <c r="D3002" t="s">
        <v>55</v>
      </c>
      <c r="E3002" t="s">
        <v>3549</v>
      </c>
      <c r="F3002" t="s">
        <v>156</v>
      </c>
      <c r="G3002" t="s">
        <v>46</v>
      </c>
      <c r="H3002">
        <v>19</v>
      </c>
      <c r="I3002" t="s">
        <v>3550</v>
      </c>
      <c r="J3002" t="s">
        <v>30</v>
      </c>
      <c r="K3002" t="s">
        <v>42</v>
      </c>
      <c r="L3002" t="s">
        <v>39</v>
      </c>
      <c r="M3002" t="s">
        <v>107</v>
      </c>
      <c r="N3002" t="s">
        <v>80</v>
      </c>
      <c r="O3002" t="s">
        <v>20</v>
      </c>
      <c r="P3002">
        <v>0.8</v>
      </c>
      <c r="Q3002">
        <v>600</v>
      </c>
      <c r="R3002">
        <v>81</v>
      </c>
      <c r="S3002" t="s">
        <v>78</v>
      </c>
      <c r="T3002" t="s">
        <v>30</v>
      </c>
      <c r="U3002" t="s">
        <v>4819</v>
      </c>
      <c r="V3002" t="s">
        <v>36</v>
      </c>
      <c r="W3002" t="s">
        <v>82</v>
      </c>
      <c r="X3002">
        <v>4</v>
      </c>
    </row>
    <row r="3003" spans="2:24">
      <c r="B3003" t="s">
        <v>3161</v>
      </c>
      <c r="C3003" t="s">
        <v>160</v>
      </c>
      <c r="D3003" t="s">
        <v>41</v>
      </c>
      <c r="E3003" t="s">
        <v>3549</v>
      </c>
      <c r="F3003" t="s">
        <v>156</v>
      </c>
      <c r="G3003" t="s">
        <v>46</v>
      </c>
      <c r="H3003">
        <v>24</v>
      </c>
      <c r="I3003" t="s">
        <v>3550</v>
      </c>
      <c r="J3003" t="s">
        <v>63</v>
      </c>
      <c r="K3003" t="s">
        <v>43</v>
      </c>
      <c r="L3003" t="s">
        <v>39</v>
      </c>
      <c r="M3003" t="s">
        <v>107</v>
      </c>
      <c r="N3003" t="s">
        <v>80</v>
      </c>
      <c r="O3003" t="s">
        <v>3552</v>
      </c>
      <c r="P3003">
        <v>1.7</v>
      </c>
      <c r="Q3003">
        <v>800</v>
      </c>
      <c r="R3003">
        <v>78</v>
      </c>
      <c r="S3003" t="s">
        <v>78</v>
      </c>
      <c r="T3003" t="s">
        <v>30</v>
      </c>
      <c r="U3003" t="s">
        <v>4820</v>
      </c>
      <c r="V3003" t="s">
        <v>36</v>
      </c>
      <c r="W3003" t="s">
        <v>82</v>
      </c>
      <c r="X3003">
        <v>4</v>
      </c>
    </row>
    <row r="3004" spans="2:24">
      <c r="B3004" t="s">
        <v>3162</v>
      </c>
      <c r="C3004" t="s">
        <v>160</v>
      </c>
      <c r="D3004" t="s">
        <v>41</v>
      </c>
      <c r="E3004" t="s">
        <v>3549</v>
      </c>
      <c r="F3004" t="s">
        <v>156</v>
      </c>
      <c r="G3004" t="s">
        <v>46</v>
      </c>
      <c r="H3004">
        <v>24</v>
      </c>
      <c r="I3004" t="s">
        <v>3550</v>
      </c>
      <c r="J3004" t="s">
        <v>28</v>
      </c>
      <c r="K3004" t="s">
        <v>43</v>
      </c>
      <c r="L3004" t="s">
        <v>39</v>
      </c>
      <c r="M3004" t="s">
        <v>107</v>
      </c>
      <c r="N3004" t="s">
        <v>80</v>
      </c>
      <c r="O3004" t="s">
        <v>3552</v>
      </c>
      <c r="P3004">
        <v>1.7</v>
      </c>
      <c r="Q3004">
        <v>800</v>
      </c>
      <c r="R3004">
        <v>78</v>
      </c>
      <c r="S3004" t="s">
        <v>78</v>
      </c>
      <c r="T3004" t="s">
        <v>30</v>
      </c>
      <c r="U3004" t="s">
        <v>4821</v>
      </c>
      <c r="V3004" t="s">
        <v>36</v>
      </c>
      <c r="W3004" t="s">
        <v>82</v>
      </c>
      <c r="X3004">
        <v>4</v>
      </c>
    </row>
    <row r="3005" spans="2:24">
      <c r="B3005" t="s">
        <v>3163</v>
      </c>
      <c r="C3005" t="s">
        <v>160</v>
      </c>
      <c r="D3005" t="s">
        <v>41</v>
      </c>
      <c r="E3005" t="s">
        <v>3549</v>
      </c>
      <c r="F3005" t="s">
        <v>156</v>
      </c>
      <c r="G3005" t="s">
        <v>46</v>
      </c>
      <c r="H3005">
        <v>24</v>
      </c>
      <c r="I3005" t="s">
        <v>3550</v>
      </c>
      <c r="J3005" t="s">
        <v>79</v>
      </c>
      <c r="K3005" t="s">
        <v>43</v>
      </c>
      <c r="L3005" t="s">
        <v>39</v>
      </c>
      <c r="M3005" t="s">
        <v>107</v>
      </c>
      <c r="N3005" t="s">
        <v>80</v>
      </c>
      <c r="O3005" t="s">
        <v>3552</v>
      </c>
      <c r="P3005">
        <v>1.7</v>
      </c>
      <c r="Q3005">
        <v>800</v>
      </c>
      <c r="R3005">
        <v>78</v>
      </c>
      <c r="S3005" t="s">
        <v>78</v>
      </c>
      <c r="T3005" t="s">
        <v>30</v>
      </c>
      <c r="U3005" t="s">
        <v>4822</v>
      </c>
      <c r="V3005" t="s">
        <v>36</v>
      </c>
      <c r="W3005" t="s">
        <v>82</v>
      </c>
      <c r="X3005">
        <v>4</v>
      </c>
    </row>
    <row r="3006" spans="2:24">
      <c r="B3006" t="s">
        <v>3164</v>
      </c>
      <c r="C3006" t="s">
        <v>160</v>
      </c>
      <c r="D3006" t="s">
        <v>41</v>
      </c>
      <c r="E3006" t="s">
        <v>3549</v>
      </c>
      <c r="F3006" t="s">
        <v>156</v>
      </c>
      <c r="G3006" t="s">
        <v>46</v>
      </c>
      <c r="H3006">
        <v>24</v>
      </c>
      <c r="I3006" t="s">
        <v>3550</v>
      </c>
      <c r="J3006" t="s">
        <v>30</v>
      </c>
      <c r="K3006" t="s">
        <v>43</v>
      </c>
      <c r="L3006" t="s">
        <v>39</v>
      </c>
      <c r="M3006" t="s">
        <v>107</v>
      </c>
      <c r="N3006" t="s">
        <v>80</v>
      </c>
      <c r="O3006" t="s">
        <v>3552</v>
      </c>
      <c r="P3006">
        <v>1.7</v>
      </c>
      <c r="Q3006">
        <v>800</v>
      </c>
      <c r="R3006">
        <v>78</v>
      </c>
      <c r="S3006" t="s">
        <v>78</v>
      </c>
      <c r="T3006" t="s">
        <v>30</v>
      </c>
      <c r="U3006" t="s">
        <v>4823</v>
      </c>
      <c r="V3006" t="s">
        <v>36</v>
      </c>
      <c r="W3006" t="s">
        <v>82</v>
      </c>
      <c r="X3006">
        <v>4</v>
      </c>
    </row>
    <row r="3007" spans="2:24">
      <c r="B3007" t="s">
        <v>3165</v>
      </c>
      <c r="C3007" t="s">
        <v>160</v>
      </c>
      <c r="D3007" t="s">
        <v>55</v>
      </c>
      <c r="E3007" t="s">
        <v>3549</v>
      </c>
      <c r="F3007" t="s">
        <v>156</v>
      </c>
      <c r="G3007" t="s">
        <v>46</v>
      </c>
      <c r="H3007">
        <v>25</v>
      </c>
      <c r="I3007" t="s">
        <v>3550</v>
      </c>
      <c r="J3007" t="s">
        <v>63</v>
      </c>
      <c r="K3007" t="s">
        <v>42</v>
      </c>
      <c r="L3007" t="s">
        <v>39</v>
      </c>
      <c r="M3007" t="s">
        <v>107</v>
      </c>
      <c r="N3007" t="s">
        <v>80</v>
      </c>
      <c r="O3007" t="s">
        <v>20</v>
      </c>
      <c r="P3007">
        <v>1.7</v>
      </c>
      <c r="Q3007">
        <v>800</v>
      </c>
      <c r="R3007">
        <v>81</v>
      </c>
      <c r="S3007" t="s">
        <v>78</v>
      </c>
      <c r="T3007" t="s">
        <v>30</v>
      </c>
      <c r="U3007" t="s">
        <v>4824</v>
      </c>
      <c r="V3007" t="s">
        <v>36</v>
      </c>
      <c r="W3007" t="s">
        <v>82</v>
      </c>
      <c r="X3007">
        <v>4</v>
      </c>
    </row>
    <row r="3008" spans="2:24">
      <c r="B3008" t="s">
        <v>3166</v>
      </c>
      <c r="C3008" t="s">
        <v>160</v>
      </c>
      <c r="D3008" t="s">
        <v>55</v>
      </c>
      <c r="E3008" t="s">
        <v>3549</v>
      </c>
      <c r="F3008" t="s">
        <v>156</v>
      </c>
      <c r="G3008" t="s">
        <v>46</v>
      </c>
      <c r="H3008">
        <v>25</v>
      </c>
      <c r="I3008" t="s">
        <v>3550</v>
      </c>
      <c r="J3008" t="s">
        <v>28</v>
      </c>
      <c r="K3008" t="s">
        <v>42</v>
      </c>
      <c r="L3008" t="s">
        <v>39</v>
      </c>
      <c r="M3008" t="s">
        <v>107</v>
      </c>
      <c r="N3008" t="s">
        <v>80</v>
      </c>
      <c r="O3008" t="s">
        <v>20</v>
      </c>
      <c r="P3008">
        <v>1.7</v>
      </c>
      <c r="Q3008">
        <v>800</v>
      </c>
      <c r="R3008">
        <v>81</v>
      </c>
      <c r="S3008" t="s">
        <v>78</v>
      </c>
      <c r="T3008" t="s">
        <v>30</v>
      </c>
      <c r="U3008" t="s">
        <v>4825</v>
      </c>
      <c r="V3008" t="s">
        <v>36</v>
      </c>
      <c r="W3008" t="s">
        <v>82</v>
      </c>
      <c r="X3008">
        <v>4</v>
      </c>
    </row>
    <row r="3009" spans="2:24">
      <c r="B3009" t="s">
        <v>3167</v>
      </c>
      <c r="C3009" t="s">
        <v>160</v>
      </c>
      <c r="D3009" t="s">
        <v>55</v>
      </c>
      <c r="E3009" t="s">
        <v>3549</v>
      </c>
      <c r="F3009" t="s">
        <v>156</v>
      </c>
      <c r="G3009" t="s">
        <v>46</v>
      </c>
      <c r="H3009">
        <v>25</v>
      </c>
      <c r="I3009" t="s">
        <v>3550</v>
      </c>
      <c r="J3009" t="s">
        <v>79</v>
      </c>
      <c r="K3009" t="s">
        <v>42</v>
      </c>
      <c r="L3009" t="s">
        <v>39</v>
      </c>
      <c r="M3009" t="s">
        <v>107</v>
      </c>
      <c r="N3009" t="s">
        <v>80</v>
      </c>
      <c r="O3009" t="s">
        <v>20</v>
      </c>
      <c r="P3009">
        <v>1.7</v>
      </c>
      <c r="Q3009">
        <v>800</v>
      </c>
      <c r="R3009">
        <v>81</v>
      </c>
      <c r="S3009" t="s">
        <v>78</v>
      </c>
      <c r="T3009" t="s">
        <v>30</v>
      </c>
      <c r="U3009" t="s">
        <v>4826</v>
      </c>
      <c r="V3009" t="s">
        <v>36</v>
      </c>
      <c r="W3009" t="s">
        <v>82</v>
      </c>
      <c r="X3009">
        <v>4</v>
      </c>
    </row>
    <row r="3010" spans="2:24">
      <c r="B3010" t="s">
        <v>3168</v>
      </c>
      <c r="C3010" t="s">
        <v>160</v>
      </c>
      <c r="D3010" t="s">
        <v>55</v>
      </c>
      <c r="E3010" t="s">
        <v>3549</v>
      </c>
      <c r="F3010" t="s">
        <v>156</v>
      </c>
      <c r="G3010" t="s">
        <v>46</v>
      </c>
      <c r="H3010">
        <v>25</v>
      </c>
      <c r="I3010" t="s">
        <v>3550</v>
      </c>
      <c r="J3010" t="s">
        <v>30</v>
      </c>
      <c r="K3010" t="s">
        <v>42</v>
      </c>
      <c r="L3010" t="s">
        <v>39</v>
      </c>
      <c r="M3010" t="s">
        <v>107</v>
      </c>
      <c r="N3010" t="s">
        <v>80</v>
      </c>
      <c r="O3010" t="s">
        <v>20</v>
      </c>
      <c r="P3010">
        <v>1.7</v>
      </c>
      <c r="Q3010">
        <v>800</v>
      </c>
      <c r="R3010">
        <v>81</v>
      </c>
      <c r="S3010" t="s">
        <v>78</v>
      </c>
      <c r="T3010" t="s">
        <v>30</v>
      </c>
      <c r="U3010" t="s">
        <v>4827</v>
      </c>
      <c r="V3010" t="s">
        <v>36</v>
      </c>
      <c r="W3010" t="s">
        <v>82</v>
      </c>
      <c r="X3010">
        <v>4</v>
      </c>
    </row>
    <row r="3011" spans="2:24">
      <c r="B3011" t="s">
        <v>3169</v>
      </c>
      <c r="C3011" t="s">
        <v>160</v>
      </c>
      <c r="D3011" t="s">
        <v>41</v>
      </c>
      <c r="E3011" t="s">
        <v>3549</v>
      </c>
      <c r="F3011" t="s">
        <v>156</v>
      </c>
      <c r="G3011" t="s">
        <v>46</v>
      </c>
      <c r="H3011">
        <v>30</v>
      </c>
      <c r="I3011" t="s">
        <v>3550</v>
      </c>
      <c r="J3011" t="s">
        <v>63</v>
      </c>
      <c r="K3011" t="s">
        <v>43</v>
      </c>
      <c r="L3011" t="s">
        <v>39</v>
      </c>
      <c r="M3011" t="s">
        <v>107</v>
      </c>
      <c r="N3011" t="s">
        <v>80</v>
      </c>
      <c r="O3011" t="s">
        <v>20</v>
      </c>
      <c r="P3011">
        <v>2</v>
      </c>
      <c r="Q3011">
        <v>1000</v>
      </c>
      <c r="R3011">
        <v>81</v>
      </c>
      <c r="S3011" t="s">
        <v>78</v>
      </c>
      <c r="T3011" t="s">
        <v>30</v>
      </c>
      <c r="U3011" t="s">
        <v>4828</v>
      </c>
      <c r="V3011" t="s">
        <v>36</v>
      </c>
      <c r="W3011" t="s">
        <v>82</v>
      </c>
      <c r="X3011">
        <v>4</v>
      </c>
    </row>
    <row r="3012" spans="2:24">
      <c r="B3012" t="s">
        <v>3170</v>
      </c>
      <c r="C3012" t="s">
        <v>160</v>
      </c>
      <c r="D3012" t="s">
        <v>41</v>
      </c>
      <c r="E3012" t="s">
        <v>3549</v>
      </c>
      <c r="F3012" t="s">
        <v>156</v>
      </c>
      <c r="G3012" t="s">
        <v>46</v>
      </c>
      <c r="H3012">
        <v>30</v>
      </c>
      <c r="I3012" t="s">
        <v>3550</v>
      </c>
      <c r="J3012" t="s">
        <v>28</v>
      </c>
      <c r="K3012" t="s">
        <v>43</v>
      </c>
      <c r="L3012" t="s">
        <v>39</v>
      </c>
      <c r="M3012" t="s">
        <v>107</v>
      </c>
      <c r="N3012" t="s">
        <v>80</v>
      </c>
      <c r="O3012" t="s">
        <v>20</v>
      </c>
      <c r="P3012">
        <v>2</v>
      </c>
      <c r="Q3012">
        <v>1000</v>
      </c>
      <c r="R3012">
        <v>81</v>
      </c>
      <c r="S3012" t="s">
        <v>78</v>
      </c>
      <c r="T3012" t="s">
        <v>30</v>
      </c>
      <c r="U3012" t="s">
        <v>4829</v>
      </c>
      <c r="V3012" t="s">
        <v>36</v>
      </c>
      <c r="W3012" t="s">
        <v>82</v>
      </c>
      <c r="X3012">
        <v>4</v>
      </c>
    </row>
    <row r="3013" spans="2:24">
      <c r="B3013" t="s">
        <v>3171</v>
      </c>
      <c r="C3013" t="s">
        <v>160</v>
      </c>
      <c r="D3013" t="s">
        <v>41</v>
      </c>
      <c r="E3013" t="s">
        <v>3549</v>
      </c>
      <c r="F3013" t="s">
        <v>156</v>
      </c>
      <c r="G3013" t="s">
        <v>46</v>
      </c>
      <c r="H3013">
        <v>30</v>
      </c>
      <c r="I3013" t="s">
        <v>3550</v>
      </c>
      <c r="J3013" t="s">
        <v>79</v>
      </c>
      <c r="K3013" t="s">
        <v>43</v>
      </c>
      <c r="L3013" t="s">
        <v>39</v>
      </c>
      <c r="M3013" t="s">
        <v>107</v>
      </c>
      <c r="N3013" t="s">
        <v>80</v>
      </c>
      <c r="O3013" t="s">
        <v>20</v>
      </c>
      <c r="P3013">
        <v>2</v>
      </c>
      <c r="Q3013">
        <v>1000</v>
      </c>
      <c r="R3013">
        <v>81</v>
      </c>
      <c r="S3013" t="s">
        <v>78</v>
      </c>
      <c r="T3013" t="s">
        <v>30</v>
      </c>
      <c r="U3013" t="s">
        <v>4830</v>
      </c>
      <c r="V3013" t="s">
        <v>36</v>
      </c>
      <c r="W3013" t="s">
        <v>82</v>
      </c>
      <c r="X3013">
        <v>4</v>
      </c>
    </row>
    <row r="3014" spans="2:24">
      <c r="B3014" t="s">
        <v>3172</v>
      </c>
      <c r="C3014" t="s">
        <v>160</v>
      </c>
      <c r="D3014" t="s">
        <v>41</v>
      </c>
      <c r="E3014" t="s">
        <v>3549</v>
      </c>
      <c r="F3014" t="s">
        <v>156</v>
      </c>
      <c r="G3014" t="s">
        <v>46</v>
      </c>
      <c r="H3014">
        <v>30</v>
      </c>
      <c r="I3014" t="s">
        <v>3550</v>
      </c>
      <c r="J3014" t="s">
        <v>30</v>
      </c>
      <c r="K3014" t="s">
        <v>43</v>
      </c>
      <c r="L3014" t="s">
        <v>39</v>
      </c>
      <c r="M3014" t="s">
        <v>107</v>
      </c>
      <c r="N3014" t="s">
        <v>80</v>
      </c>
      <c r="O3014" t="s">
        <v>20</v>
      </c>
      <c r="P3014">
        <v>2</v>
      </c>
      <c r="Q3014">
        <v>1000</v>
      </c>
      <c r="R3014">
        <v>81</v>
      </c>
      <c r="S3014" t="s">
        <v>78</v>
      </c>
      <c r="T3014" t="s">
        <v>30</v>
      </c>
      <c r="U3014" t="s">
        <v>4831</v>
      </c>
      <c r="V3014" t="s">
        <v>36</v>
      </c>
      <c r="W3014" t="s">
        <v>82</v>
      </c>
      <c r="X3014">
        <v>4</v>
      </c>
    </row>
    <row r="3015" spans="2:24">
      <c r="B3015" t="s">
        <v>3173</v>
      </c>
      <c r="C3015" t="s">
        <v>160</v>
      </c>
      <c r="D3015" t="s">
        <v>55</v>
      </c>
      <c r="E3015" t="s">
        <v>3549</v>
      </c>
      <c r="F3015" t="s">
        <v>156</v>
      </c>
      <c r="G3015" t="s">
        <v>46</v>
      </c>
      <c r="H3015">
        <v>31</v>
      </c>
      <c r="I3015" t="s">
        <v>3550</v>
      </c>
      <c r="J3015" t="s">
        <v>63</v>
      </c>
      <c r="K3015" t="s">
        <v>42</v>
      </c>
      <c r="L3015" t="s">
        <v>39</v>
      </c>
      <c r="M3015" t="s">
        <v>107</v>
      </c>
      <c r="N3015" t="s">
        <v>80</v>
      </c>
      <c r="O3015" t="s">
        <v>20</v>
      </c>
      <c r="P3015">
        <v>2.2000000000000002</v>
      </c>
      <c r="Q3015">
        <v>1000</v>
      </c>
      <c r="R3015">
        <v>84</v>
      </c>
      <c r="S3015" t="s">
        <v>78</v>
      </c>
      <c r="T3015" t="s">
        <v>30</v>
      </c>
      <c r="U3015" t="s">
        <v>4832</v>
      </c>
      <c r="V3015" t="s">
        <v>36</v>
      </c>
      <c r="W3015" t="s">
        <v>82</v>
      </c>
      <c r="X3015">
        <v>4</v>
      </c>
    </row>
    <row r="3016" spans="2:24">
      <c r="B3016" t="s">
        <v>3174</v>
      </c>
      <c r="C3016" t="s">
        <v>160</v>
      </c>
      <c r="D3016" t="s">
        <v>55</v>
      </c>
      <c r="E3016" t="s">
        <v>3549</v>
      </c>
      <c r="F3016" t="s">
        <v>156</v>
      </c>
      <c r="G3016" t="s">
        <v>46</v>
      </c>
      <c r="H3016">
        <v>31</v>
      </c>
      <c r="I3016" t="s">
        <v>3550</v>
      </c>
      <c r="J3016" t="s">
        <v>28</v>
      </c>
      <c r="K3016" t="s">
        <v>42</v>
      </c>
      <c r="L3016" t="s">
        <v>39</v>
      </c>
      <c r="M3016" t="s">
        <v>107</v>
      </c>
      <c r="N3016" t="s">
        <v>80</v>
      </c>
      <c r="O3016" t="s">
        <v>20</v>
      </c>
      <c r="P3016">
        <v>2.2000000000000002</v>
      </c>
      <c r="Q3016">
        <v>1000</v>
      </c>
      <c r="R3016">
        <v>84</v>
      </c>
      <c r="S3016" t="s">
        <v>78</v>
      </c>
      <c r="T3016" t="s">
        <v>30</v>
      </c>
      <c r="U3016" t="s">
        <v>4833</v>
      </c>
      <c r="V3016" t="s">
        <v>36</v>
      </c>
      <c r="W3016" t="s">
        <v>82</v>
      </c>
      <c r="X3016">
        <v>4</v>
      </c>
    </row>
    <row r="3017" spans="2:24">
      <c r="B3017" t="s">
        <v>3175</v>
      </c>
      <c r="C3017" t="s">
        <v>160</v>
      </c>
      <c r="D3017" t="s">
        <v>55</v>
      </c>
      <c r="E3017" t="s">
        <v>3549</v>
      </c>
      <c r="F3017" t="s">
        <v>156</v>
      </c>
      <c r="G3017" t="s">
        <v>46</v>
      </c>
      <c r="H3017">
        <v>31</v>
      </c>
      <c r="I3017" t="s">
        <v>3550</v>
      </c>
      <c r="J3017" t="s">
        <v>79</v>
      </c>
      <c r="K3017" t="s">
        <v>42</v>
      </c>
      <c r="L3017" t="s">
        <v>39</v>
      </c>
      <c r="M3017" t="s">
        <v>107</v>
      </c>
      <c r="N3017" t="s">
        <v>80</v>
      </c>
      <c r="O3017" t="s">
        <v>20</v>
      </c>
      <c r="P3017">
        <v>2.2000000000000002</v>
      </c>
      <c r="Q3017">
        <v>1000</v>
      </c>
      <c r="R3017">
        <v>84</v>
      </c>
      <c r="S3017" t="s">
        <v>78</v>
      </c>
      <c r="T3017" t="s">
        <v>30</v>
      </c>
      <c r="U3017" t="s">
        <v>4834</v>
      </c>
      <c r="V3017" t="s">
        <v>36</v>
      </c>
      <c r="W3017" t="s">
        <v>82</v>
      </c>
      <c r="X3017">
        <v>4</v>
      </c>
    </row>
    <row r="3018" spans="2:24">
      <c r="B3018" t="s">
        <v>3176</v>
      </c>
      <c r="C3018" t="s">
        <v>160</v>
      </c>
      <c r="D3018" t="s">
        <v>55</v>
      </c>
      <c r="E3018" t="s">
        <v>3549</v>
      </c>
      <c r="F3018" t="s">
        <v>156</v>
      </c>
      <c r="G3018" t="s">
        <v>46</v>
      </c>
      <c r="H3018">
        <v>31</v>
      </c>
      <c r="I3018" t="s">
        <v>3550</v>
      </c>
      <c r="J3018" t="s">
        <v>30</v>
      </c>
      <c r="K3018" t="s">
        <v>42</v>
      </c>
      <c r="L3018" t="s">
        <v>39</v>
      </c>
      <c r="M3018" t="s">
        <v>107</v>
      </c>
      <c r="N3018" t="s">
        <v>80</v>
      </c>
      <c r="O3018" t="s">
        <v>20</v>
      </c>
      <c r="P3018">
        <v>2.2000000000000002</v>
      </c>
      <c r="Q3018">
        <v>1000</v>
      </c>
      <c r="R3018">
        <v>84</v>
      </c>
      <c r="S3018" t="s">
        <v>78</v>
      </c>
      <c r="T3018" t="s">
        <v>30</v>
      </c>
      <c r="U3018" t="s">
        <v>4835</v>
      </c>
      <c r="V3018" t="s">
        <v>36</v>
      </c>
      <c r="W3018" t="s">
        <v>82</v>
      </c>
      <c r="X3018">
        <v>4</v>
      </c>
    </row>
    <row r="3019" spans="2:24">
      <c r="B3019" t="s">
        <v>3177</v>
      </c>
      <c r="C3019" t="s">
        <v>160</v>
      </c>
      <c r="D3019" t="s">
        <v>41</v>
      </c>
      <c r="E3019" t="s">
        <v>3549</v>
      </c>
      <c r="F3019" t="s">
        <v>156</v>
      </c>
      <c r="G3019" t="s">
        <v>46</v>
      </c>
      <c r="H3019">
        <v>36</v>
      </c>
      <c r="I3019" t="s">
        <v>3550</v>
      </c>
      <c r="J3019" t="s">
        <v>63</v>
      </c>
      <c r="K3019" t="s">
        <v>43</v>
      </c>
      <c r="L3019" t="s">
        <v>39</v>
      </c>
      <c r="M3019" t="s">
        <v>107</v>
      </c>
      <c r="N3019" t="s">
        <v>80</v>
      </c>
      <c r="O3019" t="s">
        <v>20</v>
      </c>
      <c r="P3019">
        <v>2</v>
      </c>
      <c r="Q3019">
        <v>1200</v>
      </c>
      <c r="R3019">
        <v>81</v>
      </c>
      <c r="S3019" t="s">
        <v>78</v>
      </c>
      <c r="T3019" t="s">
        <v>30</v>
      </c>
      <c r="U3019" t="s">
        <v>4836</v>
      </c>
      <c r="V3019" t="s">
        <v>36</v>
      </c>
      <c r="W3019" t="s">
        <v>82</v>
      </c>
      <c r="X3019">
        <v>4</v>
      </c>
    </row>
    <row r="3020" spans="2:24">
      <c r="B3020" t="s">
        <v>3178</v>
      </c>
      <c r="C3020" t="s">
        <v>160</v>
      </c>
      <c r="D3020" t="s">
        <v>41</v>
      </c>
      <c r="E3020" t="s">
        <v>3549</v>
      </c>
      <c r="F3020" t="s">
        <v>156</v>
      </c>
      <c r="G3020" t="s">
        <v>46</v>
      </c>
      <c r="H3020">
        <v>36</v>
      </c>
      <c r="I3020" t="s">
        <v>3550</v>
      </c>
      <c r="J3020" t="s">
        <v>28</v>
      </c>
      <c r="K3020" t="s">
        <v>43</v>
      </c>
      <c r="L3020" t="s">
        <v>39</v>
      </c>
      <c r="M3020" t="s">
        <v>107</v>
      </c>
      <c r="N3020" t="s">
        <v>80</v>
      </c>
      <c r="O3020" t="s">
        <v>20</v>
      </c>
      <c r="P3020">
        <v>2</v>
      </c>
      <c r="Q3020">
        <v>1200</v>
      </c>
      <c r="R3020">
        <v>81</v>
      </c>
      <c r="S3020" t="s">
        <v>78</v>
      </c>
      <c r="T3020" t="s">
        <v>30</v>
      </c>
      <c r="U3020" t="s">
        <v>4837</v>
      </c>
      <c r="V3020" t="s">
        <v>36</v>
      </c>
      <c r="W3020" t="s">
        <v>82</v>
      </c>
      <c r="X3020">
        <v>4</v>
      </c>
    </row>
    <row r="3021" spans="2:24">
      <c r="B3021" t="s">
        <v>3179</v>
      </c>
      <c r="C3021" t="s">
        <v>160</v>
      </c>
      <c r="D3021" t="s">
        <v>41</v>
      </c>
      <c r="E3021" t="s">
        <v>3549</v>
      </c>
      <c r="F3021" t="s">
        <v>156</v>
      </c>
      <c r="G3021" t="s">
        <v>46</v>
      </c>
      <c r="H3021">
        <v>36</v>
      </c>
      <c r="I3021" t="s">
        <v>3550</v>
      </c>
      <c r="J3021" t="s">
        <v>79</v>
      </c>
      <c r="K3021" t="s">
        <v>43</v>
      </c>
      <c r="L3021" t="s">
        <v>39</v>
      </c>
      <c r="M3021" t="s">
        <v>107</v>
      </c>
      <c r="N3021" t="s">
        <v>80</v>
      </c>
      <c r="O3021" t="s">
        <v>20</v>
      </c>
      <c r="P3021">
        <v>2</v>
      </c>
      <c r="Q3021">
        <v>1200</v>
      </c>
      <c r="R3021">
        <v>81</v>
      </c>
      <c r="S3021" t="s">
        <v>78</v>
      </c>
      <c r="T3021" t="s">
        <v>30</v>
      </c>
      <c r="U3021" t="s">
        <v>4838</v>
      </c>
      <c r="V3021" t="s">
        <v>36</v>
      </c>
      <c r="W3021" t="s">
        <v>82</v>
      </c>
      <c r="X3021">
        <v>4</v>
      </c>
    </row>
    <row r="3022" spans="2:24">
      <c r="B3022" t="s">
        <v>3180</v>
      </c>
      <c r="C3022" t="s">
        <v>160</v>
      </c>
      <c r="D3022" t="s">
        <v>41</v>
      </c>
      <c r="E3022" t="s">
        <v>3549</v>
      </c>
      <c r="F3022" t="s">
        <v>156</v>
      </c>
      <c r="G3022" t="s">
        <v>46</v>
      </c>
      <c r="H3022">
        <v>36</v>
      </c>
      <c r="I3022" t="s">
        <v>3550</v>
      </c>
      <c r="J3022" t="s">
        <v>30</v>
      </c>
      <c r="K3022" t="s">
        <v>43</v>
      </c>
      <c r="L3022" t="s">
        <v>39</v>
      </c>
      <c r="M3022" t="s">
        <v>107</v>
      </c>
      <c r="N3022" t="s">
        <v>80</v>
      </c>
      <c r="O3022" t="s">
        <v>20</v>
      </c>
      <c r="P3022">
        <v>2</v>
      </c>
      <c r="Q3022">
        <v>1200</v>
      </c>
      <c r="R3022">
        <v>81</v>
      </c>
      <c r="S3022" t="s">
        <v>78</v>
      </c>
      <c r="T3022" t="s">
        <v>30</v>
      </c>
      <c r="U3022" t="s">
        <v>4839</v>
      </c>
      <c r="V3022" t="s">
        <v>36</v>
      </c>
      <c r="W3022" t="s">
        <v>82</v>
      </c>
      <c r="X3022">
        <v>4</v>
      </c>
    </row>
    <row r="3023" spans="2:24">
      <c r="B3023" t="s">
        <v>3181</v>
      </c>
      <c r="C3023" t="s">
        <v>160</v>
      </c>
      <c r="D3023" t="s">
        <v>55</v>
      </c>
      <c r="E3023" t="s">
        <v>3549</v>
      </c>
      <c r="F3023" t="s">
        <v>156</v>
      </c>
      <c r="G3023" t="s">
        <v>46</v>
      </c>
      <c r="H3023">
        <v>37</v>
      </c>
      <c r="I3023" t="s">
        <v>3550</v>
      </c>
      <c r="J3023" t="s">
        <v>63</v>
      </c>
      <c r="K3023" t="s">
        <v>42</v>
      </c>
      <c r="L3023" t="s">
        <v>39</v>
      </c>
      <c r="M3023" t="s">
        <v>107</v>
      </c>
      <c r="N3023" t="s">
        <v>80</v>
      </c>
      <c r="O3023" t="s">
        <v>35</v>
      </c>
      <c r="P3023">
        <v>2.9</v>
      </c>
      <c r="Q3023">
        <v>1200</v>
      </c>
      <c r="R3023">
        <v>84</v>
      </c>
      <c r="S3023" t="s">
        <v>78</v>
      </c>
      <c r="T3023" t="s">
        <v>30</v>
      </c>
      <c r="U3023" t="s">
        <v>4840</v>
      </c>
      <c r="V3023" t="s">
        <v>36</v>
      </c>
      <c r="W3023" t="s">
        <v>82</v>
      </c>
      <c r="X3023">
        <v>4</v>
      </c>
    </row>
    <row r="3024" spans="2:24">
      <c r="B3024" t="s">
        <v>3182</v>
      </c>
      <c r="C3024" t="s">
        <v>160</v>
      </c>
      <c r="D3024" t="s">
        <v>55</v>
      </c>
      <c r="E3024" t="s">
        <v>3549</v>
      </c>
      <c r="F3024" t="s">
        <v>156</v>
      </c>
      <c r="G3024" t="s">
        <v>46</v>
      </c>
      <c r="H3024">
        <v>37</v>
      </c>
      <c r="I3024" t="s">
        <v>3550</v>
      </c>
      <c r="J3024" t="s">
        <v>28</v>
      </c>
      <c r="K3024" t="s">
        <v>42</v>
      </c>
      <c r="L3024" t="s">
        <v>39</v>
      </c>
      <c r="M3024" t="s">
        <v>107</v>
      </c>
      <c r="N3024" t="s">
        <v>80</v>
      </c>
      <c r="O3024" t="s">
        <v>35</v>
      </c>
      <c r="P3024">
        <v>2.9</v>
      </c>
      <c r="Q3024">
        <v>1200</v>
      </c>
      <c r="R3024">
        <v>84</v>
      </c>
      <c r="S3024" t="s">
        <v>78</v>
      </c>
      <c r="T3024" t="s">
        <v>30</v>
      </c>
      <c r="U3024" t="s">
        <v>4841</v>
      </c>
      <c r="V3024" t="s">
        <v>36</v>
      </c>
      <c r="W3024" t="s">
        <v>82</v>
      </c>
      <c r="X3024">
        <v>4</v>
      </c>
    </row>
    <row r="3025" spans="2:24">
      <c r="B3025" t="s">
        <v>3183</v>
      </c>
      <c r="C3025" t="s">
        <v>160</v>
      </c>
      <c r="D3025" t="s">
        <v>55</v>
      </c>
      <c r="E3025" t="s">
        <v>3549</v>
      </c>
      <c r="F3025" t="s">
        <v>156</v>
      </c>
      <c r="G3025" t="s">
        <v>46</v>
      </c>
      <c r="H3025">
        <v>37</v>
      </c>
      <c r="I3025" t="s">
        <v>3550</v>
      </c>
      <c r="J3025" t="s">
        <v>79</v>
      </c>
      <c r="K3025" t="s">
        <v>42</v>
      </c>
      <c r="L3025" t="s">
        <v>39</v>
      </c>
      <c r="M3025" t="s">
        <v>107</v>
      </c>
      <c r="N3025" t="s">
        <v>80</v>
      </c>
      <c r="O3025" t="s">
        <v>35</v>
      </c>
      <c r="P3025">
        <v>2.9</v>
      </c>
      <c r="Q3025">
        <v>1200</v>
      </c>
      <c r="R3025">
        <v>84</v>
      </c>
      <c r="S3025" t="s">
        <v>78</v>
      </c>
      <c r="T3025" t="s">
        <v>30</v>
      </c>
      <c r="U3025" t="s">
        <v>4842</v>
      </c>
      <c r="V3025" t="s">
        <v>36</v>
      </c>
      <c r="W3025" t="s">
        <v>82</v>
      </c>
      <c r="X3025">
        <v>4</v>
      </c>
    </row>
    <row r="3026" spans="2:24">
      <c r="B3026" t="s">
        <v>3184</v>
      </c>
      <c r="C3026" t="s">
        <v>160</v>
      </c>
      <c r="D3026" t="s">
        <v>55</v>
      </c>
      <c r="E3026" t="s">
        <v>3549</v>
      </c>
      <c r="F3026" t="s">
        <v>156</v>
      </c>
      <c r="G3026" t="s">
        <v>46</v>
      </c>
      <c r="H3026">
        <v>37</v>
      </c>
      <c r="I3026" t="s">
        <v>3550</v>
      </c>
      <c r="J3026" t="s">
        <v>30</v>
      </c>
      <c r="K3026" t="s">
        <v>42</v>
      </c>
      <c r="L3026" t="s">
        <v>39</v>
      </c>
      <c r="M3026" t="s">
        <v>107</v>
      </c>
      <c r="N3026" t="s">
        <v>80</v>
      </c>
      <c r="O3026" t="s">
        <v>35</v>
      </c>
      <c r="P3026">
        <v>2.9</v>
      </c>
      <c r="Q3026">
        <v>1200</v>
      </c>
      <c r="R3026">
        <v>84</v>
      </c>
      <c r="S3026" t="s">
        <v>78</v>
      </c>
      <c r="T3026" t="s">
        <v>30</v>
      </c>
      <c r="U3026" t="s">
        <v>4843</v>
      </c>
      <c r="V3026" t="s">
        <v>36</v>
      </c>
      <c r="W3026" t="s">
        <v>82</v>
      </c>
      <c r="X3026">
        <v>4</v>
      </c>
    </row>
    <row r="3027" spans="2:24">
      <c r="B3027" t="s">
        <v>3185</v>
      </c>
      <c r="C3027" t="s">
        <v>160</v>
      </c>
      <c r="D3027" t="s">
        <v>55</v>
      </c>
      <c r="E3027" t="s">
        <v>3549</v>
      </c>
      <c r="F3027" t="s">
        <v>156</v>
      </c>
      <c r="G3027" t="s">
        <v>46</v>
      </c>
      <c r="H3027">
        <v>39</v>
      </c>
      <c r="I3027" t="s">
        <v>3550</v>
      </c>
      <c r="J3027" t="s">
        <v>63</v>
      </c>
      <c r="K3027" t="s">
        <v>42</v>
      </c>
      <c r="L3027" t="s">
        <v>39</v>
      </c>
      <c r="M3027" t="s">
        <v>107</v>
      </c>
      <c r="N3027" t="s">
        <v>80</v>
      </c>
      <c r="O3027" t="s">
        <v>35</v>
      </c>
      <c r="P3027">
        <v>2.9</v>
      </c>
      <c r="Q3027">
        <v>1200</v>
      </c>
      <c r="R3027">
        <v>87</v>
      </c>
      <c r="S3027" t="s">
        <v>78</v>
      </c>
      <c r="T3027" t="s">
        <v>30</v>
      </c>
      <c r="U3027" t="s">
        <v>4844</v>
      </c>
      <c r="V3027" t="s">
        <v>36</v>
      </c>
      <c r="W3027" t="s">
        <v>82</v>
      </c>
      <c r="X3027">
        <v>4</v>
      </c>
    </row>
    <row r="3028" spans="2:24">
      <c r="B3028" t="s">
        <v>3186</v>
      </c>
      <c r="C3028" t="s">
        <v>160</v>
      </c>
      <c r="D3028" t="s">
        <v>55</v>
      </c>
      <c r="E3028" t="s">
        <v>3549</v>
      </c>
      <c r="F3028" t="s">
        <v>156</v>
      </c>
      <c r="G3028" t="s">
        <v>46</v>
      </c>
      <c r="H3028">
        <v>39</v>
      </c>
      <c r="I3028" t="s">
        <v>3550</v>
      </c>
      <c r="J3028" t="s">
        <v>28</v>
      </c>
      <c r="K3028" t="s">
        <v>42</v>
      </c>
      <c r="L3028" t="s">
        <v>39</v>
      </c>
      <c r="M3028" t="s">
        <v>107</v>
      </c>
      <c r="N3028" t="s">
        <v>80</v>
      </c>
      <c r="O3028" t="s">
        <v>35</v>
      </c>
      <c r="P3028">
        <v>2.9</v>
      </c>
      <c r="Q3028">
        <v>1200</v>
      </c>
      <c r="R3028">
        <v>87</v>
      </c>
      <c r="S3028" t="s">
        <v>78</v>
      </c>
      <c r="T3028" t="s">
        <v>30</v>
      </c>
      <c r="U3028" t="s">
        <v>4845</v>
      </c>
      <c r="V3028" t="s">
        <v>36</v>
      </c>
      <c r="W3028" t="s">
        <v>82</v>
      </c>
      <c r="X3028">
        <v>4</v>
      </c>
    </row>
    <row r="3029" spans="2:24">
      <c r="B3029" t="s">
        <v>3187</v>
      </c>
      <c r="C3029" t="s">
        <v>160</v>
      </c>
      <c r="D3029" t="s">
        <v>55</v>
      </c>
      <c r="E3029" t="s">
        <v>3549</v>
      </c>
      <c r="F3029" t="s">
        <v>156</v>
      </c>
      <c r="G3029" t="s">
        <v>46</v>
      </c>
      <c r="H3029">
        <v>39</v>
      </c>
      <c r="I3029" t="s">
        <v>3550</v>
      </c>
      <c r="J3029" t="s">
        <v>79</v>
      </c>
      <c r="K3029" t="s">
        <v>42</v>
      </c>
      <c r="L3029" t="s">
        <v>39</v>
      </c>
      <c r="M3029" t="s">
        <v>107</v>
      </c>
      <c r="N3029" t="s">
        <v>80</v>
      </c>
      <c r="O3029" t="s">
        <v>35</v>
      </c>
      <c r="P3029">
        <v>2.9</v>
      </c>
      <c r="Q3029">
        <v>1200</v>
      </c>
      <c r="R3029">
        <v>87</v>
      </c>
      <c r="S3029" t="s">
        <v>78</v>
      </c>
      <c r="T3029" t="s">
        <v>30</v>
      </c>
      <c r="U3029" t="s">
        <v>4846</v>
      </c>
      <c r="V3029" t="s">
        <v>36</v>
      </c>
      <c r="W3029" t="s">
        <v>82</v>
      </c>
      <c r="X3029">
        <v>4</v>
      </c>
    </row>
    <row r="3030" spans="2:24">
      <c r="B3030" t="s">
        <v>3188</v>
      </c>
      <c r="C3030" t="s">
        <v>160</v>
      </c>
      <c r="D3030" t="s">
        <v>55</v>
      </c>
      <c r="E3030" t="s">
        <v>3549</v>
      </c>
      <c r="F3030" t="s">
        <v>156</v>
      </c>
      <c r="G3030" t="s">
        <v>46</v>
      </c>
      <c r="H3030">
        <v>39</v>
      </c>
      <c r="I3030" t="s">
        <v>3550</v>
      </c>
      <c r="J3030" t="s">
        <v>30</v>
      </c>
      <c r="K3030" t="s">
        <v>42</v>
      </c>
      <c r="L3030" t="s">
        <v>39</v>
      </c>
      <c r="M3030" t="s">
        <v>107</v>
      </c>
      <c r="N3030" t="s">
        <v>80</v>
      </c>
      <c r="O3030" t="s">
        <v>35</v>
      </c>
      <c r="P3030">
        <v>2.9</v>
      </c>
      <c r="Q3030">
        <v>1200</v>
      </c>
      <c r="R3030">
        <v>87</v>
      </c>
      <c r="S3030" t="s">
        <v>78</v>
      </c>
      <c r="T3030" t="s">
        <v>30</v>
      </c>
      <c r="U3030" t="s">
        <v>4847</v>
      </c>
      <c r="V3030" t="s">
        <v>36</v>
      </c>
      <c r="W3030" t="s">
        <v>82</v>
      </c>
      <c r="X3030">
        <v>4</v>
      </c>
    </row>
    <row r="3031" spans="2:24">
      <c r="B3031" t="s">
        <v>3189</v>
      </c>
      <c r="C3031" t="s">
        <v>160</v>
      </c>
      <c r="D3031" t="s">
        <v>41</v>
      </c>
      <c r="E3031" t="s">
        <v>3549</v>
      </c>
      <c r="F3031" t="s">
        <v>156</v>
      </c>
      <c r="G3031" t="s">
        <v>47</v>
      </c>
      <c r="H3031">
        <v>18</v>
      </c>
      <c r="I3031" t="s">
        <v>3550</v>
      </c>
      <c r="J3031" t="s">
        <v>63</v>
      </c>
      <c r="K3031" t="s">
        <v>43</v>
      </c>
      <c r="L3031" t="s">
        <v>39</v>
      </c>
      <c r="M3031" t="s">
        <v>107</v>
      </c>
      <c r="N3031" t="s">
        <v>81</v>
      </c>
      <c r="O3031" t="s">
        <v>3552</v>
      </c>
      <c r="P3031">
        <v>1.7</v>
      </c>
      <c r="Q3031">
        <v>600</v>
      </c>
      <c r="R3031">
        <v>78</v>
      </c>
      <c r="S3031" t="s">
        <v>78</v>
      </c>
      <c r="T3031" t="s">
        <v>30</v>
      </c>
      <c r="U3031" t="s">
        <v>4848</v>
      </c>
      <c r="V3031" t="s">
        <v>36</v>
      </c>
      <c r="W3031" t="s">
        <v>82</v>
      </c>
      <c r="X3031">
        <v>4</v>
      </c>
    </row>
    <row r="3032" spans="2:24">
      <c r="B3032" t="s">
        <v>3190</v>
      </c>
      <c r="C3032" t="s">
        <v>160</v>
      </c>
      <c r="D3032" t="s">
        <v>41</v>
      </c>
      <c r="E3032" t="s">
        <v>3549</v>
      </c>
      <c r="F3032" t="s">
        <v>156</v>
      </c>
      <c r="G3032" t="s">
        <v>47</v>
      </c>
      <c r="H3032">
        <v>18</v>
      </c>
      <c r="I3032" t="s">
        <v>3550</v>
      </c>
      <c r="J3032" t="s">
        <v>28</v>
      </c>
      <c r="K3032" t="s">
        <v>43</v>
      </c>
      <c r="L3032" t="s">
        <v>39</v>
      </c>
      <c r="M3032" t="s">
        <v>107</v>
      </c>
      <c r="N3032" t="s">
        <v>81</v>
      </c>
      <c r="O3032" t="s">
        <v>3552</v>
      </c>
      <c r="P3032">
        <v>1.7</v>
      </c>
      <c r="Q3032">
        <v>600</v>
      </c>
      <c r="R3032">
        <v>78</v>
      </c>
      <c r="S3032" t="s">
        <v>78</v>
      </c>
      <c r="T3032" t="s">
        <v>30</v>
      </c>
      <c r="U3032" t="s">
        <v>4849</v>
      </c>
      <c r="V3032" t="s">
        <v>36</v>
      </c>
      <c r="W3032" t="s">
        <v>82</v>
      </c>
      <c r="X3032">
        <v>4</v>
      </c>
    </row>
    <row r="3033" spans="2:24">
      <c r="B3033" t="s">
        <v>3191</v>
      </c>
      <c r="C3033" t="s">
        <v>160</v>
      </c>
      <c r="D3033" t="s">
        <v>41</v>
      </c>
      <c r="E3033" t="s">
        <v>3549</v>
      </c>
      <c r="F3033" t="s">
        <v>156</v>
      </c>
      <c r="G3033" t="s">
        <v>47</v>
      </c>
      <c r="H3033">
        <v>18</v>
      </c>
      <c r="I3033" t="s">
        <v>3550</v>
      </c>
      <c r="J3033" t="s">
        <v>79</v>
      </c>
      <c r="K3033" t="s">
        <v>43</v>
      </c>
      <c r="L3033" t="s">
        <v>39</v>
      </c>
      <c r="M3033" t="s">
        <v>107</v>
      </c>
      <c r="N3033" t="s">
        <v>81</v>
      </c>
      <c r="O3033" t="s">
        <v>3552</v>
      </c>
      <c r="P3033">
        <v>1.7</v>
      </c>
      <c r="Q3033">
        <v>600</v>
      </c>
      <c r="R3033">
        <v>78</v>
      </c>
      <c r="S3033" t="s">
        <v>78</v>
      </c>
      <c r="T3033" t="s">
        <v>30</v>
      </c>
      <c r="U3033" t="s">
        <v>4850</v>
      </c>
      <c r="V3033" t="s">
        <v>36</v>
      </c>
      <c r="W3033" t="s">
        <v>82</v>
      </c>
      <c r="X3033">
        <v>4</v>
      </c>
    </row>
    <row r="3034" spans="2:24">
      <c r="B3034" t="s">
        <v>3192</v>
      </c>
      <c r="C3034" t="s">
        <v>160</v>
      </c>
      <c r="D3034" t="s">
        <v>41</v>
      </c>
      <c r="E3034" t="s">
        <v>3549</v>
      </c>
      <c r="F3034" t="s">
        <v>156</v>
      </c>
      <c r="G3034" t="s">
        <v>47</v>
      </c>
      <c r="H3034">
        <v>18</v>
      </c>
      <c r="I3034" t="s">
        <v>3550</v>
      </c>
      <c r="J3034" t="s">
        <v>30</v>
      </c>
      <c r="K3034" t="s">
        <v>43</v>
      </c>
      <c r="L3034" t="s">
        <v>39</v>
      </c>
      <c r="M3034" t="s">
        <v>107</v>
      </c>
      <c r="N3034" t="s">
        <v>81</v>
      </c>
      <c r="O3034" t="s">
        <v>3552</v>
      </c>
      <c r="P3034">
        <v>1.7</v>
      </c>
      <c r="Q3034">
        <v>600</v>
      </c>
      <c r="R3034">
        <v>78</v>
      </c>
      <c r="S3034" t="s">
        <v>78</v>
      </c>
      <c r="T3034" t="s">
        <v>30</v>
      </c>
      <c r="U3034" t="s">
        <v>4851</v>
      </c>
      <c r="V3034" t="s">
        <v>36</v>
      </c>
      <c r="W3034" t="s">
        <v>82</v>
      </c>
      <c r="X3034">
        <v>4</v>
      </c>
    </row>
    <row r="3035" spans="2:24">
      <c r="B3035" t="s">
        <v>3193</v>
      </c>
      <c r="C3035" t="s">
        <v>160</v>
      </c>
      <c r="D3035" t="s">
        <v>55</v>
      </c>
      <c r="E3035" t="s">
        <v>3549</v>
      </c>
      <c r="F3035" t="s">
        <v>156</v>
      </c>
      <c r="G3035" t="s">
        <v>47</v>
      </c>
      <c r="H3035">
        <v>19</v>
      </c>
      <c r="I3035" t="s">
        <v>3550</v>
      </c>
      <c r="J3035" t="s">
        <v>63</v>
      </c>
      <c r="K3035" t="s">
        <v>42</v>
      </c>
      <c r="L3035" t="s">
        <v>39</v>
      </c>
      <c r="M3035" t="s">
        <v>107</v>
      </c>
      <c r="N3035" t="s">
        <v>81</v>
      </c>
      <c r="O3035" t="s">
        <v>20</v>
      </c>
      <c r="P3035">
        <v>0.8</v>
      </c>
      <c r="Q3035">
        <v>600</v>
      </c>
      <c r="R3035">
        <v>81</v>
      </c>
      <c r="S3035" t="s">
        <v>78</v>
      </c>
      <c r="T3035" t="s">
        <v>30</v>
      </c>
      <c r="U3035" t="s">
        <v>4852</v>
      </c>
      <c r="V3035" t="s">
        <v>36</v>
      </c>
      <c r="W3035" t="s">
        <v>82</v>
      </c>
      <c r="X3035">
        <v>4</v>
      </c>
    </row>
    <row r="3036" spans="2:24">
      <c r="B3036" t="s">
        <v>3194</v>
      </c>
      <c r="C3036" t="s">
        <v>160</v>
      </c>
      <c r="D3036" t="s">
        <v>55</v>
      </c>
      <c r="E3036" t="s">
        <v>3549</v>
      </c>
      <c r="F3036" t="s">
        <v>156</v>
      </c>
      <c r="G3036" t="s">
        <v>47</v>
      </c>
      <c r="H3036">
        <v>19</v>
      </c>
      <c r="I3036" t="s">
        <v>3550</v>
      </c>
      <c r="J3036" t="s">
        <v>28</v>
      </c>
      <c r="K3036" t="s">
        <v>42</v>
      </c>
      <c r="L3036" t="s">
        <v>39</v>
      </c>
      <c r="M3036" t="s">
        <v>107</v>
      </c>
      <c r="N3036" t="s">
        <v>81</v>
      </c>
      <c r="O3036" t="s">
        <v>20</v>
      </c>
      <c r="P3036">
        <v>0.8</v>
      </c>
      <c r="Q3036">
        <v>600</v>
      </c>
      <c r="R3036">
        <v>81</v>
      </c>
      <c r="S3036" t="s">
        <v>78</v>
      </c>
      <c r="T3036" t="s">
        <v>30</v>
      </c>
      <c r="U3036" t="s">
        <v>4853</v>
      </c>
      <c r="V3036" t="s">
        <v>36</v>
      </c>
      <c r="W3036" t="s">
        <v>82</v>
      </c>
      <c r="X3036">
        <v>4</v>
      </c>
    </row>
    <row r="3037" spans="2:24">
      <c r="B3037" t="s">
        <v>3195</v>
      </c>
      <c r="C3037" t="s">
        <v>160</v>
      </c>
      <c r="D3037" t="s">
        <v>55</v>
      </c>
      <c r="E3037" t="s">
        <v>3549</v>
      </c>
      <c r="F3037" t="s">
        <v>156</v>
      </c>
      <c r="G3037" t="s">
        <v>47</v>
      </c>
      <c r="H3037">
        <v>19</v>
      </c>
      <c r="I3037" t="s">
        <v>3550</v>
      </c>
      <c r="J3037" t="s">
        <v>79</v>
      </c>
      <c r="K3037" t="s">
        <v>42</v>
      </c>
      <c r="L3037" t="s">
        <v>39</v>
      </c>
      <c r="M3037" t="s">
        <v>107</v>
      </c>
      <c r="N3037" t="s">
        <v>81</v>
      </c>
      <c r="O3037" t="s">
        <v>20</v>
      </c>
      <c r="P3037">
        <v>0.8</v>
      </c>
      <c r="Q3037">
        <v>600</v>
      </c>
      <c r="R3037">
        <v>81</v>
      </c>
      <c r="S3037" t="s">
        <v>78</v>
      </c>
      <c r="T3037" t="s">
        <v>30</v>
      </c>
      <c r="U3037" t="s">
        <v>4854</v>
      </c>
      <c r="V3037" t="s">
        <v>36</v>
      </c>
      <c r="W3037" t="s">
        <v>82</v>
      </c>
      <c r="X3037">
        <v>4</v>
      </c>
    </row>
    <row r="3038" spans="2:24">
      <c r="B3038" t="s">
        <v>3196</v>
      </c>
      <c r="C3038" t="s">
        <v>160</v>
      </c>
      <c r="D3038" t="s">
        <v>55</v>
      </c>
      <c r="E3038" t="s">
        <v>3549</v>
      </c>
      <c r="F3038" t="s">
        <v>156</v>
      </c>
      <c r="G3038" t="s">
        <v>47</v>
      </c>
      <c r="H3038">
        <v>19</v>
      </c>
      <c r="I3038" t="s">
        <v>3550</v>
      </c>
      <c r="J3038" t="s">
        <v>30</v>
      </c>
      <c r="K3038" t="s">
        <v>42</v>
      </c>
      <c r="L3038" t="s">
        <v>39</v>
      </c>
      <c r="M3038" t="s">
        <v>107</v>
      </c>
      <c r="N3038" t="s">
        <v>81</v>
      </c>
      <c r="O3038" t="s">
        <v>20</v>
      </c>
      <c r="P3038">
        <v>0.8</v>
      </c>
      <c r="Q3038">
        <v>600</v>
      </c>
      <c r="R3038">
        <v>81</v>
      </c>
      <c r="S3038" t="s">
        <v>78</v>
      </c>
      <c r="T3038" t="s">
        <v>30</v>
      </c>
      <c r="U3038" t="s">
        <v>4855</v>
      </c>
      <c r="V3038" t="s">
        <v>36</v>
      </c>
      <c r="W3038" t="s">
        <v>82</v>
      </c>
      <c r="X3038">
        <v>4</v>
      </c>
    </row>
    <row r="3039" spans="2:24">
      <c r="B3039" t="s">
        <v>3197</v>
      </c>
      <c r="C3039" t="s">
        <v>160</v>
      </c>
      <c r="D3039" t="s">
        <v>41</v>
      </c>
      <c r="E3039" t="s">
        <v>3549</v>
      </c>
      <c r="F3039" t="s">
        <v>156</v>
      </c>
      <c r="G3039" t="s">
        <v>47</v>
      </c>
      <c r="H3039">
        <v>24</v>
      </c>
      <c r="I3039" t="s">
        <v>3550</v>
      </c>
      <c r="J3039" t="s">
        <v>63</v>
      </c>
      <c r="K3039" t="s">
        <v>43</v>
      </c>
      <c r="L3039" t="s">
        <v>39</v>
      </c>
      <c r="M3039" t="s">
        <v>107</v>
      </c>
      <c r="N3039" t="s">
        <v>81</v>
      </c>
      <c r="O3039" t="s">
        <v>3552</v>
      </c>
      <c r="P3039">
        <v>1.7</v>
      </c>
      <c r="Q3039">
        <v>800</v>
      </c>
      <c r="R3039">
        <v>78</v>
      </c>
      <c r="S3039" t="s">
        <v>78</v>
      </c>
      <c r="T3039" t="s">
        <v>30</v>
      </c>
      <c r="U3039" t="s">
        <v>4856</v>
      </c>
      <c r="V3039" t="s">
        <v>36</v>
      </c>
      <c r="W3039" t="s">
        <v>82</v>
      </c>
      <c r="X3039">
        <v>4</v>
      </c>
    </row>
    <row r="3040" spans="2:24">
      <c r="B3040" t="s">
        <v>3198</v>
      </c>
      <c r="C3040" t="s">
        <v>160</v>
      </c>
      <c r="D3040" t="s">
        <v>41</v>
      </c>
      <c r="E3040" t="s">
        <v>3549</v>
      </c>
      <c r="F3040" t="s">
        <v>156</v>
      </c>
      <c r="G3040" t="s">
        <v>47</v>
      </c>
      <c r="H3040">
        <v>24</v>
      </c>
      <c r="I3040" t="s">
        <v>3550</v>
      </c>
      <c r="J3040" t="s">
        <v>28</v>
      </c>
      <c r="K3040" t="s">
        <v>43</v>
      </c>
      <c r="L3040" t="s">
        <v>39</v>
      </c>
      <c r="M3040" t="s">
        <v>107</v>
      </c>
      <c r="N3040" t="s">
        <v>81</v>
      </c>
      <c r="O3040" t="s">
        <v>3552</v>
      </c>
      <c r="P3040">
        <v>1.7</v>
      </c>
      <c r="Q3040">
        <v>800</v>
      </c>
      <c r="R3040">
        <v>78</v>
      </c>
      <c r="S3040" t="s">
        <v>78</v>
      </c>
      <c r="T3040" t="s">
        <v>30</v>
      </c>
      <c r="U3040" t="s">
        <v>4857</v>
      </c>
      <c r="V3040" t="s">
        <v>36</v>
      </c>
      <c r="W3040" t="s">
        <v>82</v>
      </c>
      <c r="X3040">
        <v>4</v>
      </c>
    </row>
    <row r="3041" spans="2:24">
      <c r="B3041" t="s">
        <v>3199</v>
      </c>
      <c r="C3041" t="s">
        <v>160</v>
      </c>
      <c r="D3041" t="s">
        <v>41</v>
      </c>
      <c r="E3041" t="s">
        <v>3549</v>
      </c>
      <c r="F3041" t="s">
        <v>156</v>
      </c>
      <c r="G3041" t="s">
        <v>47</v>
      </c>
      <c r="H3041">
        <v>24</v>
      </c>
      <c r="I3041" t="s">
        <v>3550</v>
      </c>
      <c r="J3041" t="s">
        <v>79</v>
      </c>
      <c r="K3041" t="s">
        <v>43</v>
      </c>
      <c r="L3041" t="s">
        <v>39</v>
      </c>
      <c r="M3041" t="s">
        <v>107</v>
      </c>
      <c r="N3041" t="s">
        <v>81</v>
      </c>
      <c r="O3041" t="s">
        <v>3552</v>
      </c>
      <c r="P3041">
        <v>1.7</v>
      </c>
      <c r="Q3041">
        <v>800</v>
      </c>
      <c r="R3041">
        <v>78</v>
      </c>
      <c r="S3041" t="s">
        <v>78</v>
      </c>
      <c r="T3041" t="s">
        <v>30</v>
      </c>
      <c r="U3041" t="s">
        <v>4858</v>
      </c>
      <c r="V3041" t="s">
        <v>36</v>
      </c>
      <c r="W3041" t="s">
        <v>82</v>
      </c>
      <c r="X3041">
        <v>4</v>
      </c>
    </row>
    <row r="3042" spans="2:24">
      <c r="B3042" t="s">
        <v>3200</v>
      </c>
      <c r="C3042" t="s">
        <v>160</v>
      </c>
      <c r="D3042" t="s">
        <v>41</v>
      </c>
      <c r="E3042" t="s">
        <v>3549</v>
      </c>
      <c r="F3042" t="s">
        <v>156</v>
      </c>
      <c r="G3042" t="s">
        <v>47</v>
      </c>
      <c r="H3042">
        <v>24</v>
      </c>
      <c r="I3042" t="s">
        <v>3550</v>
      </c>
      <c r="J3042" t="s">
        <v>30</v>
      </c>
      <c r="K3042" t="s">
        <v>43</v>
      </c>
      <c r="L3042" t="s">
        <v>39</v>
      </c>
      <c r="M3042" t="s">
        <v>107</v>
      </c>
      <c r="N3042" t="s">
        <v>81</v>
      </c>
      <c r="O3042" t="s">
        <v>3552</v>
      </c>
      <c r="P3042">
        <v>1.7</v>
      </c>
      <c r="Q3042">
        <v>800</v>
      </c>
      <c r="R3042">
        <v>78</v>
      </c>
      <c r="S3042" t="s">
        <v>78</v>
      </c>
      <c r="T3042" t="s">
        <v>30</v>
      </c>
      <c r="U3042" t="s">
        <v>4859</v>
      </c>
      <c r="V3042" t="s">
        <v>36</v>
      </c>
      <c r="W3042" t="s">
        <v>82</v>
      </c>
      <c r="X3042">
        <v>4</v>
      </c>
    </row>
    <row r="3043" spans="2:24">
      <c r="B3043" t="s">
        <v>3201</v>
      </c>
      <c r="C3043" t="s">
        <v>160</v>
      </c>
      <c r="D3043" t="s">
        <v>55</v>
      </c>
      <c r="E3043" t="s">
        <v>3549</v>
      </c>
      <c r="F3043" t="s">
        <v>156</v>
      </c>
      <c r="G3043" t="s">
        <v>47</v>
      </c>
      <c r="H3043">
        <v>25</v>
      </c>
      <c r="I3043" t="s">
        <v>3550</v>
      </c>
      <c r="J3043" t="s">
        <v>63</v>
      </c>
      <c r="K3043" t="s">
        <v>42</v>
      </c>
      <c r="L3043" t="s">
        <v>39</v>
      </c>
      <c r="M3043" t="s">
        <v>107</v>
      </c>
      <c r="N3043" t="s">
        <v>81</v>
      </c>
      <c r="O3043" t="s">
        <v>20</v>
      </c>
      <c r="P3043">
        <v>1.7</v>
      </c>
      <c r="Q3043">
        <v>800</v>
      </c>
      <c r="R3043">
        <v>81</v>
      </c>
      <c r="S3043" t="s">
        <v>78</v>
      </c>
      <c r="T3043" t="s">
        <v>30</v>
      </c>
      <c r="U3043" t="s">
        <v>4860</v>
      </c>
      <c r="V3043" t="s">
        <v>36</v>
      </c>
      <c r="W3043" t="s">
        <v>82</v>
      </c>
      <c r="X3043">
        <v>4</v>
      </c>
    </row>
    <row r="3044" spans="2:24">
      <c r="B3044" t="s">
        <v>3202</v>
      </c>
      <c r="C3044" t="s">
        <v>160</v>
      </c>
      <c r="D3044" t="s">
        <v>55</v>
      </c>
      <c r="E3044" t="s">
        <v>3549</v>
      </c>
      <c r="F3044" t="s">
        <v>156</v>
      </c>
      <c r="G3044" t="s">
        <v>47</v>
      </c>
      <c r="H3044">
        <v>25</v>
      </c>
      <c r="I3044" t="s">
        <v>3550</v>
      </c>
      <c r="J3044" t="s">
        <v>28</v>
      </c>
      <c r="K3044" t="s">
        <v>42</v>
      </c>
      <c r="L3044" t="s">
        <v>39</v>
      </c>
      <c r="M3044" t="s">
        <v>107</v>
      </c>
      <c r="N3044" t="s">
        <v>81</v>
      </c>
      <c r="O3044" t="s">
        <v>20</v>
      </c>
      <c r="P3044">
        <v>1.7</v>
      </c>
      <c r="Q3044">
        <v>800</v>
      </c>
      <c r="R3044">
        <v>81</v>
      </c>
      <c r="S3044" t="s">
        <v>78</v>
      </c>
      <c r="T3044" t="s">
        <v>30</v>
      </c>
      <c r="U3044" t="s">
        <v>4861</v>
      </c>
      <c r="V3044" t="s">
        <v>36</v>
      </c>
      <c r="W3044" t="s">
        <v>82</v>
      </c>
      <c r="X3044">
        <v>4</v>
      </c>
    </row>
    <row r="3045" spans="2:24">
      <c r="B3045" t="s">
        <v>3203</v>
      </c>
      <c r="C3045" t="s">
        <v>160</v>
      </c>
      <c r="D3045" t="s">
        <v>55</v>
      </c>
      <c r="E3045" t="s">
        <v>3549</v>
      </c>
      <c r="F3045" t="s">
        <v>156</v>
      </c>
      <c r="G3045" t="s">
        <v>47</v>
      </c>
      <c r="H3045">
        <v>25</v>
      </c>
      <c r="I3045" t="s">
        <v>3550</v>
      </c>
      <c r="J3045" t="s">
        <v>79</v>
      </c>
      <c r="K3045" t="s">
        <v>42</v>
      </c>
      <c r="L3045" t="s">
        <v>39</v>
      </c>
      <c r="M3045" t="s">
        <v>107</v>
      </c>
      <c r="N3045" t="s">
        <v>81</v>
      </c>
      <c r="O3045" t="s">
        <v>20</v>
      </c>
      <c r="P3045">
        <v>1.7</v>
      </c>
      <c r="Q3045">
        <v>800</v>
      </c>
      <c r="R3045">
        <v>81</v>
      </c>
      <c r="S3045" t="s">
        <v>78</v>
      </c>
      <c r="T3045" t="s">
        <v>30</v>
      </c>
      <c r="U3045" t="s">
        <v>4862</v>
      </c>
      <c r="V3045" t="s">
        <v>36</v>
      </c>
      <c r="W3045" t="s">
        <v>82</v>
      </c>
      <c r="X3045">
        <v>4</v>
      </c>
    </row>
    <row r="3046" spans="2:24">
      <c r="B3046" t="s">
        <v>3204</v>
      </c>
      <c r="C3046" t="s">
        <v>160</v>
      </c>
      <c r="D3046" t="s">
        <v>55</v>
      </c>
      <c r="E3046" t="s">
        <v>3549</v>
      </c>
      <c r="F3046" t="s">
        <v>156</v>
      </c>
      <c r="G3046" t="s">
        <v>47</v>
      </c>
      <c r="H3046">
        <v>25</v>
      </c>
      <c r="I3046" t="s">
        <v>3550</v>
      </c>
      <c r="J3046" t="s">
        <v>30</v>
      </c>
      <c r="K3046" t="s">
        <v>42</v>
      </c>
      <c r="L3046" t="s">
        <v>39</v>
      </c>
      <c r="M3046" t="s">
        <v>107</v>
      </c>
      <c r="N3046" t="s">
        <v>81</v>
      </c>
      <c r="O3046" t="s">
        <v>20</v>
      </c>
      <c r="P3046">
        <v>1.7</v>
      </c>
      <c r="Q3046">
        <v>800</v>
      </c>
      <c r="R3046">
        <v>81</v>
      </c>
      <c r="S3046" t="s">
        <v>78</v>
      </c>
      <c r="T3046" t="s">
        <v>30</v>
      </c>
      <c r="U3046" t="s">
        <v>4863</v>
      </c>
      <c r="V3046" t="s">
        <v>36</v>
      </c>
      <c r="W3046" t="s">
        <v>82</v>
      </c>
      <c r="X3046">
        <v>4</v>
      </c>
    </row>
    <row r="3047" spans="2:24">
      <c r="B3047" t="s">
        <v>3205</v>
      </c>
      <c r="C3047" t="s">
        <v>160</v>
      </c>
      <c r="D3047" t="s">
        <v>41</v>
      </c>
      <c r="E3047" t="s">
        <v>3549</v>
      </c>
      <c r="F3047" t="s">
        <v>156</v>
      </c>
      <c r="G3047" t="s">
        <v>47</v>
      </c>
      <c r="H3047">
        <v>30</v>
      </c>
      <c r="I3047" t="s">
        <v>3550</v>
      </c>
      <c r="J3047" t="s">
        <v>63</v>
      </c>
      <c r="K3047" t="s">
        <v>43</v>
      </c>
      <c r="L3047" t="s">
        <v>39</v>
      </c>
      <c r="M3047" t="s">
        <v>107</v>
      </c>
      <c r="N3047" t="s">
        <v>81</v>
      </c>
      <c r="O3047" t="s">
        <v>20</v>
      </c>
      <c r="P3047">
        <v>2</v>
      </c>
      <c r="Q3047">
        <v>1000</v>
      </c>
      <c r="R3047">
        <v>81</v>
      </c>
      <c r="S3047" t="s">
        <v>78</v>
      </c>
      <c r="T3047" t="s">
        <v>30</v>
      </c>
      <c r="U3047" t="s">
        <v>4864</v>
      </c>
      <c r="V3047" t="s">
        <v>36</v>
      </c>
      <c r="W3047" t="s">
        <v>82</v>
      </c>
      <c r="X3047">
        <v>4</v>
      </c>
    </row>
    <row r="3048" spans="2:24">
      <c r="B3048" t="s">
        <v>3206</v>
      </c>
      <c r="C3048" t="s">
        <v>160</v>
      </c>
      <c r="D3048" t="s">
        <v>41</v>
      </c>
      <c r="E3048" t="s">
        <v>3549</v>
      </c>
      <c r="F3048" t="s">
        <v>156</v>
      </c>
      <c r="G3048" t="s">
        <v>47</v>
      </c>
      <c r="H3048">
        <v>30</v>
      </c>
      <c r="I3048" t="s">
        <v>3550</v>
      </c>
      <c r="J3048" t="s">
        <v>28</v>
      </c>
      <c r="K3048" t="s">
        <v>43</v>
      </c>
      <c r="L3048" t="s">
        <v>39</v>
      </c>
      <c r="M3048" t="s">
        <v>107</v>
      </c>
      <c r="N3048" t="s">
        <v>81</v>
      </c>
      <c r="O3048" t="s">
        <v>20</v>
      </c>
      <c r="P3048">
        <v>2</v>
      </c>
      <c r="Q3048">
        <v>1000</v>
      </c>
      <c r="R3048">
        <v>81</v>
      </c>
      <c r="S3048" t="s">
        <v>78</v>
      </c>
      <c r="T3048" t="s">
        <v>30</v>
      </c>
      <c r="U3048" t="s">
        <v>4865</v>
      </c>
      <c r="V3048" t="s">
        <v>36</v>
      </c>
      <c r="W3048" t="s">
        <v>82</v>
      </c>
      <c r="X3048">
        <v>4</v>
      </c>
    </row>
    <row r="3049" spans="2:24">
      <c r="B3049" t="s">
        <v>3207</v>
      </c>
      <c r="C3049" t="s">
        <v>160</v>
      </c>
      <c r="D3049" t="s">
        <v>41</v>
      </c>
      <c r="E3049" t="s">
        <v>3549</v>
      </c>
      <c r="F3049" t="s">
        <v>156</v>
      </c>
      <c r="G3049" t="s">
        <v>47</v>
      </c>
      <c r="H3049">
        <v>30</v>
      </c>
      <c r="I3049" t="s">
        <v>3550</v>
      </c>
      <c r="J3049" t="s">
        <v>79</v>
      </c>
      <c r="K3049" t="s">
        <v>43</v>
      </c>
      <c r="L3049" t="s">
        <v>39</v>
      </c>
      <c r="M3049" t="s">
        <v>107</v>
      </c>
      <c r="N3049" t="s">
        <v>81</v>
      </c>
      <c r="O3049" t="s">
        <v>20</v>
      </c>
      <c r="P3049">
        <v>2</v>
      </c>
      <c r="Q3049">
        <v>1000</v>
      </c>
      <c r="R3049">
        <v>81</v>
      </c>
      <c r="S3049" t="s">
        <v>78</v>
      </c>
      <c r="T3049" t="s">
        <v>30</v>
      </c>
      <c r="U3049" t="s">
        <v>4866</v>
      </c>
      <c r="V3049" t="s">
        <v>36</v>
      </c>
      <c r="W3049" t="s">
        <v>82</v>
      </c>
      <c r="X3049">
        <v>4</v>
      </c>
    </row>
    <row r="3050" spans="2:24">
      <c r="B3050" t="s">
        <v>3208</v>
      </c>
      <c r="C3050" t="s">
        <v>160</v>
      </c>
      <c r="D3050" t="s">
        <v>41</v>
      </c>
      <c r="E3050" t="s">
        <v>3549</v>
      </c>
      <c r="F3050" t="s">
        <v>156</v>
      </c>
      <c r="G3050" t="s">
        <v>47</v>
      </c>
      <c r="H3050">
        <v>30</v>
      </c>
      <c r="I3050" t="s">
        <v>3550</v>
      </c>
      <c r="J3050" t="s">
        <v>30</v>
      </c>
      <c r="K3050" t="s">
        <v>43</v>
      </c>
      <c r="L3050" t="s">
        <v>39</v>
      </c>
      <c r="M3050" t="s">
        <v>107</v>
      </c>
      <c r="N3050" t="s">
        <v>81</v>
      </c>
      <c r="O3050" t="s">
        <v>20</v>
      </c>
      <c r="P3050">
        <v>2</v>
      </c>
      <c r="Q3050">
        <v>1000</v>
      </c>
      <c r="R3050">
        <v>81</v>
      </c>
      <c r="S3050" t="s">
        <v>78</v>
      </c>
      <c r="T3050" t="s">
        <v>30</v>
      </c>
      <c r="U3050" t="s">
        <v>4867</v>
      </c>
      <c r="V3050" t="s">
        <v>36</v>
      </c>
      <c r="W3050" t="s">
        <v>82</v>
      </c>
      <c r="X3050">
        <v>4</v>
      </c>
    </row>
    <row r="3051" spans="2:24">
      <c r="B3051" t="s">
        <v>3209</v>
      </c>
      <c r="C3051" t="s">
        <v>160</v>
      </c>
      <c r="D3051" t="s">
        <v>55</v>
      </c>
      <c r="E3051" t="s">
        <v>3549</v>
      </c>
      <c r="F3051" t="s">
        <v>156</v>
      </c>
      <c r="G3051" t="s">
        <v>47</v>
      </c>
      <c r="H3051">
        <v>31</v>
      </c>
      <c r="I3051" t="s">
        <v>3550</v>
      </c>
      <c r="J3051" t="s">
        <v>63</v>
      </c>
      <c r="K3051" t="s">
        <v>42</v>
      </c>
      <c r="L3051" t="s">
        <v>39</v>
      </c>
      <c r="M3051" t="s">
        <v>107</v>
      </c>
      <c r="N3051" t="s">
        <v>81</v>
      </c>
      <c r="O3051" t="s">
        <v>20</v>
      </c>
      <c r="P3051">
        <v>2.2000000000000002</v>
      </c>
      <c r="Q3051">
        <v>1000</v>
      </c>
      <c r="R3051">
        <v>84</v>
      </c>
      <c r="S3051" t="s">
        <v>78</v>
      </c>
      <c r="T3051" t="s">
        <v>30</v>
      </c>
      <c r="U3051" t="s">
        <v>4868</v>
      </c>
      <c r="V3051" t="s">
        <v>36</v>
      </c>
      <c r="W3051" t="s">
        <v>82</v>
      </c>
      <c r="X3051">
        <v>4</v>
      </c>
    </row>
    <row r="3052" spans="2:24">
      <c r="B3052" t="s">
        <v>3210</v>
      </c>
      <c r="C3052" t="s">
        <v>160</v>
      </c>
      <c r="D3052" t="s">
        <v>55</v>
      </c>
      <c r="E3052" t="s">
        <v>3549</v>
      </c>
      <c r="F3052" t="s">
        <v>156</v>
      </c>
      <c r="G3052" t="s">
        <v>47</v>
      </c>
      <c r="H3052">
        <v>31</v>
      </c>
      <c r="I3052" t="s">
        <v>3550</v>
      </c>
      <c r="J3052" t="s">
        <v>28</v>
      </c>
      <c r="K3052" t="s">
        <v>42</v>
      </c>
      <c r="L3052" t="s">
        <v>39</v>
      </c>
      <c r="M3052" t="s">
        <v>107</v>
      </c>
      <c r="N3052" t="s">
        <v>81</v>
      </c>
      <c r="O3052" t="s">
        <v>20</v>
      </c>
      <c r="P3052">
        <v>2.2000000000000002</v>
      </c>
      <c r="Q3052">
        <v>1000</v>
      </c>
      <c r="R3052">
        <v>84</v>
      </c>
      <c r="S3052" t="s">
        <v>78</v>
      </c>
      <c r="T3052" t="s">
        <v>30</v>
      </c>
      <c r="U3052" t="s">
        <v>4869</v>
      </c>
      <c r="V3052" t="s">
        <v>36</v>
      </c>
      <c r="W3052" t="s">
        <v>82</v>
      </c>
      <c r="X3052">
        <v>4</v>
      </c>
    </row>
    <row r="3053" spans="2:24">
      <c r="B3053" t="s">
        <v>3211</v>
      </c>
      <c r="C3053" t="s">
        <v>160</v>
      </c>
      <c r="D3053" t="s">
        <v>55</v>
      </c>
      <c r="E3053" t="s">
        <v>3549</v>
      </c>
      <c r="F3053" t="s">
        <v>156</v>
      </c>
      <c r="G3053" t="s">
        <v>47</v>
      </c>
      <c r="H3053">
        <v>31</v>
      </c>
      <c r="I3053" t="s">
        <v>3550</v>
      </c>
      <c r="J3053" t="s">
        <v>79</v>
      </c>
      <c r="K3053" t="s">
        <v>42</v>
      </c>
      <c r="L3053" t="s">
        <v>39</v>
      </c>
      <c r="M3053" t="s">
        <v>107</v>
      </c>
      <c r="N3053" t="s">
        <v>81</v>
      </c>
      <c r="O3053" t="s">
        <v>20</v>
      </c>
      <c r="P3053">
        <v>2.2000000000000002</v>
      </c>
      <c r="Q3053">
        <v>1000</v>
      </c>
      <c r="R3053">
        <v>84</v>
      </c>
      <c r="S3053" t="s">
        <v>78</v>
      </c>
      <c r="T3053" t="s">
        <v>30</v>
      </c>
      <c r="U3053" t="s">
        <v>4870</v>
      </c>
      <c r="V3053" t="s">
        <v>36</v>
      </c>
      <c r="W3053" t="s">
        <v>82</v>
      </c>
      <c r="X3053">
        <v>4</v>
      </c>
    </row>
    <row r="3054" spans="2:24">
      <c r="B3054" t="s">
        <v>3212</v>
      </c>
      <c r="C3054" t="s">
        <v>160</v>
      </c>
      <c r="D3054" t="s">
        <v>55</v>
      </c>
      <c r="E3054" t="s">
        <v>3549</v>
      </c>
      <c r="F3054" t="s">
        <v>156</v>
      </c>
      <c r="G3054" t="s">
        <v>47</v>
      </c>
      <c r="H3054">
        <v>31</v>
      </c>
      <c r="I3054" t="s">
        <v>3550</v>
      </c>
      <c r="J3054" t="s">
        <v>30</v>
      </c>
      <c r="K3054" t="s">
        <v>42</v>
      </c>
      <c r="L3054" t="s">
        <v>39</v>
      </c>
      <c r="M3054" t="s">
        <v>107</v>
      </c>
      <c r="N3054" t="s">
        <v>81</v>
      </c>
      <c r="O3054" t="s">
        <v>20</v>
      </c>
      <c r="P3054">
        <v>2.2000000000000002</v>
      </c>
      <c r="Q3054">
        <v>1000</v>
      </c>
      <c r="R3054">
        <v>84</v>
      </c>
      <c r="S3054" t="s">
        <v>78</v>
      </c>
      <c r="T3054" t="s">
        <v>30</v>
      </c>
      <c r="U3054" t="s">
        <v>4871</v>
      </c>
      <c r="V3054" t="s">
        <v>36</v>
      </c>
      <c r="W3054" t="s">
        <v>82</v>
      </c>
      <c r="X3054">
        <v>4</v>
      </c>
    </row>
    <row r="3055" spans="2:24">
      <c r="B3055" t="s">
        <v>3213</v>
      </c>
      <c r="C3055" t="s">
        <v>160</v>
      </c>
      <c r="D3055" t="s">
        <v>41</v>
      </c>
      <c r="E3055" t="s">
        <v>3549</v>
      </c>
      <c r="F3055" t="s">
        <v>156</v>
      </c>
      <c r="G3055" t="s">
        <v>47</v>
      </c>
      <c r="H3055">
        <v>36</v>
      </c>
      <c r="I3055" t="s">
        <v>3550</v>
      </c>
      <c r="J3055" t="s">
        <v>63</v>
      </c>
      <c r="K3055" t="s">
        <v>43</v>
      </c>
      <c r="L3055" t="s">
        <v>39</v>
      </c>
      <c r="M3055" t="s">
        <v>107</v>
      </c>
      <c r="N3055" t="s">
        <v>81</v>
      </c>
      <c r="O3055" t="s">
        <v>20</v>
      </c>
      <c r="P3055">
        <v>2</v>
      </c>
      <c r="Q3055">
        <v>1200</v>
      </c>
      <c r="R3055">
        <v>81</v>
      </c>
      <c r="S3055" t="s">
        <v>78</v>
      </c>
      <c r="T3055" t="s">
        <v>30</v>
      </c>
      <c r="U3055" t="s">
        <v>4872</v>
      </c>
      <c r="V3055" t="s">
        <v>36</v>
      </c>
      <c r="W3055" t="s">
        <v>82</v>
      </c>
      <c r="X3055">
        <v>4</v>
      </c>
    </row>
    <row r="3056" spans="2:24">
      <c r="B3056" t="s">
        <v>3214</v>
      </c>
      <c r="C3056" t="s">
        <v>160</v>
      </c>
      <c r="D3056" t="s">
        <v>41</v>
      </c>
      <c r="E3056" t="s">
        <v>3549</v>
      </c>
      <c r="F3056" t="s">
        <v>156</v>
      </c>
      <c r="G3056" t="s">
        <v>47</v>
      </c>
      <c r="H3056">
        <v>36</v>
      </c>
      <c r="I3056" t="s">
        <v>3550</v>
      </c>
      <c r="J3056" t="s">
        <v>28</v>
      </c>
      <c r="K3056" t="s">
        <v>43</v>
      </c>
      <c r="L3056" t="s">
        <v>39</v>
      </c>
      <c r="M3056" t="s">
        <v>107</v>
      </c>
      <c r="N3056" t="s">
        <v>81</v>
      </c>
      <c r="O3056" t="s">
        <v>20</v>
      </c>
      <c r="P3056">
        <v>2</v>
      </c>
      <c r="Q3056">
        <v>1200</v>
      </c>
      <c r="R3056">
        <v>81</v>
      </c>
      <c r="S3056" t="s">
        <v>78</v>
      </c>
      <c r="T3056" t="s">
        <v>30</v>
      </c>
      <c r="U3056" t="s">
        <v>4873</v>
      </c>
      <c r="V3056" t="s">
        <v>36</v>
      </c>
      <c r="W3056" t="s">
        <v>82</v>
      </c>
      <c r="X3056">
        <v>4</v>
      </c>
    </row>
    <row r="3057" spans="2:24">
      <c r="B3057" t="s">
        <v>3215</v>
      </c>
      <c r="C3057" t="s">
        <v>160</v>
      </c>
      <c r="D3057" t="s">
        <v>41</v>
      </c>
      <c r="E3057" t="s">
        <v>3549</v>
      </c>
      <c r="F3057" t="s">
        <v>156</v>
      </c>
      <c r="G3057" t="s">
        <v>47</v>
      </c>
      <c r="H3057">
        <v>36</v>
      </c>
      <c r="I3057" t="s">
        <v>3550</v>
      </c>
      <c r="J3057" t="s">
        <v>79</v>
      </c>
      <c r="K3057" t="s">
        <v>43</v>
      </c>
      <c r="L3057" t="s">
        <v>39</v>
      </c>
      <c r="M3057" t="s">
        <v>107</v>
      </c>
      <c r="N3057" t="s">
        <v>81</v>
      </c>
      <c r="O3057" t="s">
        <v>20</v>
      </c>
      <c r="P3057">
        <v>2</v>
      </c>
      <c r="Q3057">
        <v>1200</v>
      </c>
      <c r="R3057">
        <v>81</v>
      </c>
      <c r="S3057" t="s">
        <v>78</v>
      </c>
      <c r="T3057" t="s">
        <v>30</v>
      </c>
      <c r="U3057" t="s">
        <v>4874</v>
      </c>
      <c r="V3057" t="s">
        <v>36</v>
      </c>
      <c r="W3057" t="s">
        <v>82</v>
      </c>
      <c r="X3057">
        <v>4</v>
      </c>
    </row>
    <row r="3058" spans="2:24">
      <c r="B3058" t="s">
        <v>3216</v>
      </c>
      <c r="C3058" t="s">
        <v>160</v>
      </c>
      <c r="D3058" t="s">
        <v>41</v>
      </c>
      <c r="E3058" t="s">
        <v>3549</v>
      </c>
      <c r="F3058" t="s">
        <v>156</v>
      </c>
      <c r="G3058" t="s">
        <v>47</v>
      </c>
      <c r="H3058">
        <v>36</v>
      </c>
      <c r="I3058" t="s">
        <v>3550</v>
      </c>
      <c r="J3058" t="s">
        <v>30</v>
      </c>
      <c r="K3058" t="s">
        <v>43</v>
      </c>
      <c r="L3058" t="s">
        <v>39</v>
      </c>
      <c r="M3058" t="s">
        <v>107</v>
      </c>
      <c r="N3058" t="s">
        <v>81</v>
      </c>
      <c r="O3058" t="s">
        <v>20</v>
      </c>
      <c r="P3058">
        <v>2</v>
      </c>
      <c r="Q3058">
        <v>1200</v>
      </c>
      <c r="R3058">
        <v>81</v>
      </c>
      <c r="S3058" t="s">
        <v>78</v>
      </c>
      <c r="T3058" t="s">
        <v>30</v>
      </c>
      <c r="U3058" t="s">
        <v>4875</v>
      </c>
      <c r="V3058" t="s">
        <v>36</v>
      </c>
      <c r="W3058" t="s">
        <v>82</v>
      </c>
      <c r="X3058">
        <v>4</v>
      </c>
    </row>
    <row r="3059" spans="2:24">
      <c r="B3059" t="s">
        <v>3217</v>
      </c>
      <c r="C3059" t="s">
        <v>160</v>
      </c>
      <c r="D3059" t="s">
        <v>55</v>
      </c>
      <c r="E3059" t="s">
        <v>3549</v>
      </c>
      <c r="F3059" t="s">
        <v>156</v>
      </c>
      <c r="G3059" t="s">
        <v>47</v>
      </c>
      <c r="H3059">
        <v>37</v>
      </c>
      <c r="I3059" t="s">
        <v>3550</v>
      </c>
      <c r="J3059" t="s">
        <v>63</v>
      </c>
      <c r="K3059" t="s">
        <v>42</v>
      </c>
      <c r="L3059" t="s">
        <v>39</v>
      </c>
      <c r="M3059" t="s">
        <v>107</v>
      </c>
      <c r="N3059" t="s">
        <v>81</v>
      </c>
      <c r="O3059" t="s">
        <v>35</v>
      </c>
      <c r="P3059">
        <v>2.9</v>
      </c>
      <c r="Q3059">
        <v>1200</v>
      </c>
      <c r="R3059">
        <v>84</v>
      </c>
      <c r="S3059" t="s">
        <v>78</v>
      </c>
      <c r="T3059" t="s">
        <v>30</v>
      </c>
      <c r="U3059" t="s">
        <v>4876</v>
      </c>
      <c r="V3059" t="s">
        <v>36</v>
      </c>
      <c r="W3059" t="s">
        <v>82</v>
      </c>
      <c r="X3059">
        <v>4</v>
      </c>
    </row>
    <row r="3060" spans="2:24">
      <c r="B3060" t="s">
        <v>3218</v>
      </c>
      <c r="C3060" t="s">
        <v>160</v>
      </c>
      <c r="D3060" t="s">
        <v>55</v>
      </c>
      <c r="E3060" t="s">
        <v>3549</v>
      </c>
      <c r="F3060" t="s">
        <v>156</v>
      </c>
      <c r="G3060" t="s">
        <v>47</v>
      </c>
      <c r="H3060">
        <v>37</v>
      </c>
      <c r="I3060" t="s">
        <v>3550</v>
      </c>
      <c r="J3060" t="s">
        <v>28</v>
      </c>
      <c r="K3060" t="s">
        <v>42</v>
      </c>
      <c r="L3060" t="s">
        <v>39</v>
      </c>
      <c r="M3060" t="s">
        <v>107</v>
      </c>
      <c r="N3060" t="s">
        <v>81</v>
      </c>
      <c r="O3060" t="s">
        <v>35</v>
      </c>
      <c r="P3060">
        <v>2.9</v>
      </c>
      <c r="Q3060">
        <v>1200</v>
      </c>
      <c r="R3060">
        <v>84</v>
      </c>
      <c r="S3060" t="s">
        <v>78</v>
      </c>
      <c r="T3060" t="s">
        <v>30</v>
      </c>
      <c r="U3060" t="s">
        <v>4877</v>
      </c>
      <c r="V3060" t="s">
        <v>36</v>
      </c>
      <c r="W3060" t="s">
        <v>82</v>
      </c>
      <c r="X3060">
        <v>4</v>
      </c>
    </row>
    <row r="3061" spans="2:24">
      <c r="B3061" t="s">
        <v>3219</v>
      </c>
      <c r="C3061" t="s">
        <v>160</v>
      </c>
      <c r="D3061" t="s">
        <v>55</v>
      </c>
      <c r="E3061" t="s">
        <v>3549</v>
      </c>
      <c r="F3061" t="s">
        <v>156</v>
      </c>
      <c r="G3061" t="s">
        <v>47</v>
      </c>
      <c r="H3061">
        <v>37</v>
      </c>
      <c r="I3061" t="s">
        <v>3550</v>
      </c>
      <c r="J3061" t="s">
        <v>79</v>
      </c>
      <c r="K3061" t="s">
        <v>42</v>
      </c>
      <c r="L3061" t="s">
        <v>39</v>
      </c>
      <c r="M3061" t="s">
        <v>107</v>
      </c>
      <c r="N3061" t="s">
        <v>81</v>
      </c>
      <c r="O3061" t="s">
        <v>35</v>
      </c>
      <c r="P3061">
        <v>2.9</v>
      </c>
      <c r="Q3061">
        <v>1200</v>
      </c>
      <c r="R3061">
        <v>84</v>
      </c>
      <c r="S3061" t="s">
        <v>78</v>
      </c>
      <c r="T3061" t="s">
        <v>30</v>
      </c>
      <c r="U3061" t="s">
        <v>4878</v>
      </c>
      <c r="V3061" t="s">
        <v>36</v>
      </c>
      <c r="W3061" t="s">
        <v>82</v>
      </c>
      <c r="X3061">
        <v>4</v>
      </c>
    </row>
    <row r="3062" spans="2:24">
      <c r="B3062" t="s">
        <v>3220</v>
      </c>
      <c r="C3062" t="s">
        <v>160</v>
      </c>
      <c r="D3062" t="s">
        <v>55</v>
      </c>
      <c r="E3062" t="s">
        <v>3549</v>
      </c>
      <c r="F3062" t="s">
        <v>156</v>
      </c>
      <c r="G3062" t="s">
        <v>47</v>
      </c>
      <c r="H3062">
        <v>37</v>
      </c>
      <c r="I3062" t="s">
        <v>3550</v>
      </c>
      <c r="J3062" t="s">
        <v>30</v>
      </c>
      <c r="K3062" t="s">
        <v>42</v>
      </c>
      <c r="L3062" t="s">
        <v>39</v>
      </c>
      <c r="M3062" t="s">
        <v>107</v>
      </c>
      <c r="N3062" t="s">
        <v>81</v>
      </c>
      <c r="O3062" t="s">
        <v>35</v>
      </c>
      <c r="P3062">
        <v>2.9</v>
      </c>
      <c r="Q3062">
        <v>1200</v>
      </c>
      <c r="R3062">
        <v>84</v>
      </c>
      <c r="S3062" t="s">
        <v>78</v>
      </c>
      <c r="T3062" t="s">
        <v>30</v>
      </c>
      <c r="U3062" t="s">
        <v>4879</v>
      </c>
      <c r="V3062" t="s">
        <v>36</v>
      </c>
      <c r="W3062" t="s">
        <v>82</v>
      </c>
      <c r="X3062">
        <v>4</v>
      </c>
    </row>
    <row r="3063" spans="2:24">
      <c r="B3063" t="s">
        <v>3221</v>
      </c>
      <c r="C3063" t="s">
        <v>160</v>
      </c>
      <c r="D3063" t="s">
        <v>55</v>
      </c>
      <c r="E3063" t="s">
        <v>3549</v>
      </c>
      <c r="F3063" t="s">
        <v>156</v>
      </c>
      <c r="G3063" t="s">
        <v>47</v>
      </c>
      <c r="H3063">
        <v>39</v>
      </c>
      <c r="I3063" t="s">
        <v>3550</v>
      </c>
      <c r="J3063" t="s">
        <v>63</v>
      </c>
      <c r="K3063" t="s">
        <v>42</v>
      </c>
      <c r="L3063" t="s">
        <v>39</v>
      </c>
      <c r="M3063" t="s">
        <v>107</v>
      </c>
      <c r="N3063" t="s">
        <v>81</v>
      </c>
      <c r="O3063" t="s">
        <v>35</v>
      </c>
      <c r="P3063">
        <v>2.9</v>
      </c>
      <c r="Q3063">
        <v>1200</v>
      </c>
      <c r="R3063">
        <v>87</v>
      </c>
      <c r="S3063" t="s">
        <v>78</v>
      </c>
      <c r="T3063" t="s">
        <v>30</v>
      </c>
      <c r="U3063" t="s">
        <v>4880</v>
      </c>
      <c r="V3063" t="s">
        <v>36</v>
      </c>
      <c r="W3063" t="s">
        <v>82</v>
      </c>
      <c r="X3063">
        <v>4</v>
      </c>
    </row>
    <row r="3064" spans="2:24">
      <c r="B3064" t="s">
        <v>3222</v>
      </c>
      <c r="C3064" t="s">
        <v>160</v>
      </c>
      <c r="D3064" t="s">
        <v>55</v>
      </c>
      <c r="E3064" t="s">
        <v>3549</v>
      </c>
      <c r="F3064" t="s">
        <v>156</v>
      </c>
      <c r="G3064" t="s">
        <v>47</v>
      </c>
      <c r="H3064">
        <v>39</v>
      </c>
      <c r="I3064" t="s">
        <v>3550</v>
      </c>
      <c r="J3064" t="s">
        <v>28</v>
      </c>
      <c r="K3064" t="s">
        <v>42</v>
      </c>
      <c r="L3064" t="s">
        <v>39</v>
      </c>
      <c r="M3064" t="s">
        <v>107</v>
      </c>
      <c r="N3064" t="s">
        <v>81</v>
      </c>
      <c r="O3064" t="s">
        <v>35</v>
      </c>
      <c r="P3064">
        <v>2.9</v>
      </c>
      <c r="Q3064">
        <v>1200</v>
      </c>
      <c r="R3064">
        <v>87</v>
      </c>
      <c r="S3064" t="s">
        <v>78</v>
      </c>
      <c r="T3064" t="s">
        <v>30</v>
      </c>
      <c r="U3064" t="s">
        <v>4881</v>
      </c>
      <c r="V3064" t="s">
        <v>36</v>
      </c>
      <c r="W3064" t="s">
        <v>82</v>
      </c>
      <c r="X3064">
        <v>4</v>
      </c>
    </row>
    <row r="3065" spans="2:24">
      <c r="B3065" t="s">
        <v>3223</v>
      </c>
      <c r="C3065" t="s">
        <v>160</v>
      </c>
      <c r="D3065" t="s">
        <v>55</v>
      </c>
      <c r="E3065" t="s">
        <v>3549</v>
      </c>
      <c r="F3065" t="s">
        <v>156</v>
      </c>
      <c r="G3065" t="s">
        <v>47</v>
      </c>
      <c r="H3065">
        <v>39</v>
      </c>
      <c r="I3065" t="s">
        <v>3550</v>
      </c>
      <c r="J3065" t="s">
        <v>79</v>
      </c>
      <c r="K3065" t="s">
        <v>42</v>
      </c>
      <c r="L3065" t="s">
        <v>39</v>
      </c>
      <c r="M3065" t="s">
        <v>107</v>
      </c>
      <c r="N3065" t="s">
        <v>81</v>
      </c>
      <c r="O3065" t="s">
        <v>35</v>
      </c>
      <c r="P3065">
        <v>2.9</v>
      </c>
      <c r="Q3065">
        <v>1200</v>
      </c>
      <c r="R3065">
        <v>87</v>
      </c>
      <c r="S3065" t="s">
        <v>78</v>
      </c>
      <c r="T3065" t="s">
        <v>30</v>
      </c>
      <c r="U3065" t="s">
        <v>4882</v>
      </c>
      <c r="V3065" t="s">
        <v>36</v>
      </c>
      <c r="W3065" t="s">
        <v>82</v>
      </c>
      <c r="X3065">
        <v>4</v>
      </c>
    </row>
    <row r="3066" spans="2:24">
      <c r="B3066" t="s">
        <v>3224</v>
      </c>
      <c r="C3066" t="s">
        <v>160</v>
      </c>
      <c r="D3066" t="s">
        <v>55</v>
      </c>
      <c r="E3066" t="s">
        <v>3549</v>
      </c>
      <c r="F3066" t="s">
        <v>156</v>
      </c>
      <c r="G3066" t="s">
        <v>47</v>
      </c>
      <c r="H3066">
        <v>39</v>
      </c>
      <c r="I3066" t="s">
        <v>3550</v>
      </c>
      <c r="J3066" t="s">
        <v>30</v>
      </c>
      <c r="K3066" t="s">
        <v>42</v>
      </c>
      <c r="L3066" t="s">
        <v>39</v>
      </c>
      <c r="M3066" t="s">
        <v>107</v>
      </c>
      <c r="N3066" t="s">
        <v>81</v>
      </c>
      <c r="O3066" t="s">
        <v>35</v>
      </c>
      <c r="P3066">
        <v>2.9</v>
      </c>
      <c r="Q3066">
        <v>1200</v>
      </c>
      <c r="R3066">
        <v>87</v>
      </c>
      <c r="S3066" t="s">
        <v>78</v>
      </c>
      <c r="T3066" t="s">
        <v>30</v>
      </c>
      <c r="U3066" t="s">
        <v>4883</v>
      </c>
      <c r="V3066" t="s">
        <v>36</v>
      </c>
      <c r="W3066" t="s">
        <v>82</v>
      </c>
      <c r="X3066">
        <v>4</v>
      </c>
    </row>
    <row r="3067" spans="2:24">
      <c r="B3067" t="s">
        <v>3225</v>
      </c>
      <c r="C3067" t="s">
        <v>160</v>
      </c>
      <c r="D3067" t="s">
        <v>41</v>
      </c>
      <c r="E3067" t="s">
        <v>3549</v>
      </c>
      <c r="F3067" t="s">
        <v>157</v>
      </c>
      <c r="G3067" t="s">
        <v>45</v>
      </c>
      <c r="H3067">
        <v>18</v>
      </c>
      <c r="I3067" t="s">
        <v>3550</v>
      </c>
      <c r="J3067" t="s">
        <v>63</v>
      </c>
      <c r="K3067" t="s">
        <v>43</v>
      </c>
      <c r="L3067" t="s">
        <v>39</v>
      </c>
      <c r="M3067" t="s">
        <v>107</v>
      </c>
      <c r="N3067" t="s">
        <v>33</v>
      </c>
      <c r="O3067" t="s">
        <v>3552</v>
      </c>
      <c r="P3067">
        <v>1.7</v>
      </c>
      <c r="Q3067">
        <v>600</v>
      </c>
      <c r="R3067">
        <v>78</v>
      </c>
      <c r="S3067" t="s">
        <v>78</v>
      </c>
      <c r="T3067" t="s">
        <v>30</v>
      </c>
      <c r="U3067" t="s">
        <v>5100</v>
      </c>
      <c r="V3067" t="s">
        <v>36</v>
      </c>
      <c r="W3067" t="s">
        <v>82</v>
      </c>
      <c r="X3067">
        <v>4</v>
      </c>
    </row>
    <row r="3068" spans="2:24">
      <c r="B3068" t="s">
        <v>3226</v>
      </c>
      <c r="C3068" t="s">
        <v>160</v>
      </c>
      <c r="D3068" t="s">
        <v>41</v>
      </c>
      <c r="E3068" t="s">
        <v>3549</v>
      </c>
      <c r="F3068" t="s">
        <v>157</v>
      </c>
      <c r="G3068" t="s">
        <v>45</v>
      </c>
      <c r="H3068">
        <v>18</v>
      </c>
      <c r="I3068" t="s">
        <v>3550</v>
      </c>
      <c r="J3068" t="s">
        <v>28</v>
      </c>
      <c r="K3068" t="s">
        <v>43</v>
      </c>
      <c r="L3068" t="s">
        <v>39</v>
      </c>
      <c r="M3068" t="s">
        <v>107</v>
      </c>
      <c r="N3068" t="s">
        <v>33</v>
      </c>
      <c r="O3068" t="s">
        <v>3552</v>
      </c>
      <c r="P3068">
        <v>1.7</v>
      </c>
      <c r="Q3068">
        <v>600</v>
      </c>
      <c r="R3068">
        <v>78</v>
      </c>
      <c r="S3068" t="s">
        <v>78</v>
      </c>
      <c r="T3068" t="s">
        <v>30</v>
      </c>
      <c r="U3068" t="s">
        <v>5101</v>
      </c>
      <c r="V3068" t="s">
        <v>36</v>
      </c>
      <c r="W3068" t="s">
        <v>82</v>
      </c>
      <c r="X3068">
        <v>4</v>
      </c>
    </row>
    <row r="3069" spans="2:24">
      <c r="B3069" t="s">
        <v>3227</v>
      </c>
      <c r="C3069" t="s">
        <v>160</v>
      </c>
      <c r="D3069" t="s">
        <v>41</v>
      </c>
      <c r="E3069" t="s">
        <v>3549</v>
      </c>
      <c r="F3069" t="s">
        <v>157</v>
      </c>
      <c r="G3069" t="s">
        <v>45</v>
      </c>
      <c r="H3069">
        <v>18</v>
      </c>
      <c r="I3069" t="s">
        <v>3550</v>
      </c>
      <c r="J3069" t="s">
        <v>79</v>
      </c>
      <c r="K3069" t="s">
        <v>43</v>
      </c>
      <c r="L3069" t="s">
        <v>39</v>
      </c>
      <c r="M3069" t="s">
        <v>107</v>
      </c>
      <c r="N3069" t="s">
        <v>33</v>
      </c>
      <c r="O3069" t="s">
        <v>3552</v>
      </c>
      <c r="P3069">
        <v>1.7</v>
      </c>
      <c r="Q3069">
        <v>600</v>
      </c>
      <c r="R3069">
        <v>78</v>
      </c>
      <c r="S3069" t="s">
        <v>78</v>
      </c>
      <c r="T3069" t="s">
        <v>30</v>
      </c>
      <c r="U3069" t="s">
        <v>5102</v>
      </c>
      <c r="V3069" t="s">
        <v>36</v>
      </c>
      <c r="W3069" t="s">
        <v>82</v>
      </c>
      <c r="X3069">
        <v>4</v>
      </c>
    </row>
    <row r="3070" spans="2:24">
      <c r="B3070" t="s">
        <v>3228</v>
      </c>
      <c r="C3070" t="s">
        <v>160</v>
      </c>
      <c r="D3070" t="s">
        <v>41</v>
      </c>
      <c r="E3070" t="s">
        <v>3549</v>
      </c>
      <c r="F3070" t="s">
        <v>157</v>
      </c>
      <c r="G3070" t="s">
        <v>45</v>
      </c>
      <c r="H3070">
        <v>18</v>
      </c>
      <c r="I3070" t="s">
        <v>3550</v>
      </c>
      <c r="J3070" t="s">
        <v>30</v>
      </c>
      <c r="K3070" t="s">
        <v>43</v>
      </c>
      <c r="L3070" t="s">
        <v>39</v>
      </c>
      <c r="M3070" t="s">
        <v>107</v>
      </c>
      <c r="N3070" t="s">
        <v>33</v>
      </c>
      <c r="O3070" t="s">
        <v>3552</v>
      </c>
      <c r="P3070">
        <v>1.7</v>
      </c>
      <c r="Q3070">
        <v>600</v>
      </c>
      <c r="R3070">
        <v>78</v>
      </c>
      <c r="S3070" t="s">
        <v>78</v>
      </c>
      <c r="T3070" t="s">
        <v>30</v>
      </c>
      <c r="U3070" t="s">
        <v>5103</v>
      </c>
      <c r="V3070" t="s">
        <v>36</v>
      </c>
      <c r="W3070" t="s">
        <v>82</v>
      </c>
      <c r="X3070">
        <v>4</v>
      </c>
    </row>
    <row r="3071" spans="2:24">
      <c r="B3071" t="s">
        <v>3229</v>
      </c>
      <c r="C3071" t="s">
        <v>160</v>
      </c>
      <c r="D3071" t="s">
        <v>55</v>
      </c>
      <c r="E3071" t="s">
        <v>3549</v>
      </c>
      <c r="F3071" t="s">
        <v>157</v>
      </c>
      <c r="G3071" t="s">
        <v>45</v>
      </c>
      <c r="H3071">
        <v>19</v>
      </c>
      <c r="I3071" t="s">
        <v>3550</v>
      </c>
      <c r="J3071" t="s">
        <v>63</v>
      </c>
      <c r="K3071" t="s">
        <v>42</v>
      </c>
      <c r="L3071" t="s">
        <v>39</v>
      </c>
      <c r="M3071" t="s">
        <v>107</v>
      </c>
      <c r="N3071" t="s">
        <v>33</v>
      </c>
      <c r="O3071" t="s">
        <v>20</v>
      </c>
      <c r="P3071">
        <v>0.8</v>
      </c>
      <c r="Q3071">
        <v>600</v>
      </c>
      <c r="R3071">
        <v>81</v>
      </c>
      <c r="S3071" t="s">
        <v>78</v>
      </c>
      <c r="T3071" t="s">
        <v>30</v>
      </c>
      <c r="U3071" t="s">
        <v>5104</v>
      </c>
      <c r="V3071" t="s">
        <v>36</v>
      </c>
      <c r="W3071" t="s">
        <v>82</v>
      </c>
      <c r="X3071">
        <v>4</v>
      </c>
    </row>
    <row r="3072" spans="2:24">
      <c r="B3072" t="s">
        <v>3230</v>
      </c>
      <c r="C3072" t="s">
        <v>160</v>
      </c>
      <c r="D3072" t="s">
        <v>55</v>
      </c>
      <c r="E3072" t="s">
        <v>3549</v>
      </c>
      <c r="F3072" t="s">
        <v>157</v>
      </c>
      <c r="G3072" t="s">
        <v>45</v>
      </c>
      <c r="H3072">
        <v>19</v>
      </c>
      <c r="I3072" t="s">
        <v>3550</v>
      </c>
      <c r="J3072" t="s">
        <v>28</v>
      </c>
      <c r="K3072" t="s">
        <v>42</v>
      </c>
      <c r="L3072" t="s">
        <v>39</v>
      </c>
      <c r="M3072" t="s">
        <v>107</v>
      </c>
      <c r="N3072" t="s">
        <v>33</v>
      </c>
      <c r="O3072" t="s">
        <v>20</v>
      </c>
      <c r="P3072">
        <v>0.8</v>
      </c>
      <c r="Q3072">
        <v>600</v>
      </c>
      <c r="R3072">
        <v>81</v>
      </c>
      <c r="S3072" t="s">
        <v>78</v>
      </c>
      <c r="T3072" t="s">
        <v>30</v>
      </c>
      <c r="U3072" t="s">
        <v>5105</v>
      </c>
      <c r="V3072" t="s">
        <v>36</v>
      </c>
      <c r="W3072" t="s">
        <v>82</v>
      </c>
      <c r="X3072">
        <v>4</v>
      </c>
    </row>
    <row r="3073" spans="2:24">
      <c r="B3073" t="s">
        <v>3231</v>
      </c>
      <c r="C3073" t="s">
        <v>160</v>
      </c>
      <c r="D3073" t="s">
        <v>55</v>
      </c>
      <c r="E3073" t="s">
        <v>3549</v>
      </c>
      <c r="F3073" t="s">
        <v>157</v>
      </c>
      <c r="G3073" t="s">
        <v>45</v>
      </c>
      <c r="H3073">
        <v>19</v>
      </c>
      <c r="I3073" t="s">
        <v>3550</v>
      </c>
      <c r="J3073" t="s">
        <v>79</v>
      </c>
      <c r="K3073" t="s">
        <v>42</v>
      </c>
      <c r="L3073" t="s">
        <v>39</v>
      </c>
      <c r="M3073" t="s">
        <v>107</v>
      </c>
      <c r="N3073" t="s">
        <v>33</v>
      </c>
      <c r="O3073" t="s">
        <v>20</v>
      </c>
      <c r="P3073">
        <v>0.8</v>
      </c>
      <c r="Q3073">
        <v>600</v>
      </c>
      <c r="R3073">
        <v>81</v>
      </c>
      <c r="S3073" t="s">
        <v>78</v>
      </c>
      <c r="T3073" t="s">
        <v>30</v>
      </c>
      <c r="U3073" t="s">
        <v>5106</v>
      </c>
      <c r="V3073" t="s">
        <v>36</v>
      </c>
      <c r="W3073" t="s">
        <v>82</v>
      </c>
      <c r="X3073">
        <v>4</v>
      </c>
    </row>
    <row r="3074" spans="2:24">
      <c r="B3074" t="s">
        <v>3232</v>
      </c>
      <c r="C3074" t="s">
        <v>160</v>
      </c>
      <c r="D3074" t="s">
        <v>55</v>
      </c>
      <c r="E3074" t="s">
        <v>3549</v>
      </c>
      <c r="F3074" t="s">
        <v>157</v>
      </c>
      <c r="G3074" t="s">
        <v>45</v>
      </c>
      <c r="H3074">
        <v>19</v>
      </c>
      <c r="I3074" t="s">
        <v>3550</v>
      </c>
      <c r="J3074" t="s">
        <v>30</v>
      </c>
      <c r="K3074" t="s">
        <v>42</v>
      </c>
      <c r="L3074" t="s">
        <v>39</v>
      </c>
      <c r="M3074" t="s">
        <v>107</v>
      </c>
      <c r="N3074" t="s">
        <v>33</v>
      </c>
      <c r="O3074" t="s">
        <v>20</v>
      </c>
      <c r="P3074">
        <v>0.8</v>
      </c>
      <c r="Q3074">
        <v>600</v>
      </c>
      <c r="R3074">
        <v>81</v>
      </c>
      <c r="S3074" t="s">
        <v>78</v>
      </c>
      <c r="T3074" t="s">
        <v>30</v>
      </c>
      <c r="U3074" t="s">
        <v>5107</v>
      </c>
      <c r="V3074" t="s">
        <v>36</v>
      </c>
      <c r="W3074" t="s">
        <v>82</v>
      </c>
      <c r="X3074">
        <v>4</v>
      </c>
    </row>
    <row r="3075" spans="2:24">
      <c r="B3075" t="s">
        <v>3233</v>
      </c>
      <c r="C3075" t="s">
        <v>160</v>
      </c>
      <c r="D3075" t="s">
        <v>41</v>
      </c>
      <c r="E3075" t="s">
        <v>3549</v>
      </c>
      <c r="F3075" t="s">
        <v>157</v>
      </c>
      <c r="G3075" t="s">
        <v>45</v>
      </c>
      <c r="H3075">
        <v>24</v>
      </c>
      <c r="I3075" t="s">
        <v>3550</v>
      </c>
      <c r="J3075" t="s">
        <v>63</v>
      </c>
      <c r="K3075" t="s">
        <v>43</v>
      </c>
      <c r="L3075" t="s">
        <v>39</v>
      </c>
      <c r="M3075" t="s">
        <v>107</v>
      </c>
      <c r="N3075" t="s">
        <v>33</v>
      </c>
      <c r="O3075" t="s">
        <v>3552</v>
      </c>
      <c r="P3075">
        <v>1.7</v>
      </c>
      <c r="Q3075">
        <v>800</v>
      </c>
      <c r="R3075">
        <v>78</v>
      </c>
      <c r="S3075" t="s">
        <v>78</v>
      </c>
      <c r="T3075" t="s">
        <v>30</v>
      </c>
      <c r="U3075" t="s">
        <v>5108</v>
      </c>
      <c r="V3075" t="s">
        <v>36</v>
      </c>
      <c r="W3075" t="s">
        <v>82</v>
      </c>
      <c r="X3075">
        <v>4</v>
      </c>
    </row>
    <row r="3076" spans="2:24">
      <c r="B3076" t="s">
        <v>3234</v>
      </c>
      <c r="C3076" t="s">
        <v>160</v>
      </c>
      <c r="D3076" t="s">
        <v>41</v>
      </c>
      <c r="E3076" t="s">
        <v>3549</v>
      </c>
      <c r="F3076" t="s">
        <v>157</v>
      </c>
      <c r="G3076" t="s">
        <v>45</v>
      </c>
      <c r="H3076">
        <v>24</v>
      </c>
      <c r="I3076" t="s">
        <v>3550</v>
      </c>
      <c r="J3076" t="s">
        <v>28</v>
      </c>
      <c r="K3076" t="s">
        <v>43</v>
      </c>
      <c r="L3076" t="s">
        <v>39</v>
      </c>
      <c r="M3076" t="s">
        <v>107</v>
      </c>
      <c r="N3076" t="s">
        <v>33</v>
      </c>
      <c r="O3076" t="s">
        <v>3552</v>
      </c>
      <c r="P3076">
        <v>1.7</v>
      </c>
      <c r="Q3076">
        <v>800</v>
      </c>
      <c r="R3076">
        <v>78</v>
      </c>
      <c r="S3076" t="s">
        <v>78</v>
      </c>
      <c r="T3076" t="s">
        <v>30</v>
      </c>
      <c r="U3076" t="s">
        <v>5109</v>
      </c>
      <c r="V3076" t="s">
        <v>36</v>
      </c>
      <c r="W3076" t="s">
        <v>82</v>
      </c>
      <c r="X3076">
        <v>4</v>
      </c>
    </row>
    <row r="3077" spans="2:24">
      <c r="B3077" t="s">
        <v>3235</v>
      </c>
      <c r="C3077" t="s">
        <v>160</v>
      </c>
      <c r="D3077" t="s">
        <v>41</v>
      </c>
      <c r="E3077" t="s">
        <v>3549</v>
      </c>
      <c r="F3077" t="s">
        <v>157</v>
      </c>
      <c r="G3077" t="s">
        <v>45</v>
      </c>
      <c r="H3077">
        <v>24</v>
      </c>
      <c r="I3077" t="s">
        <v>3550</v>
      </c>
      <c r="J3077" t="s">
        <v>79</v>
      </c>
      <c r="K3077" t="s">
        <v>43</v>
      </c>
      <c r="L3077" t="s">
        <v>39</v>
      </c>
      <c r="M3077" t="s">
        <v>107</v>
      </c>
      <c r="N3077" t="s">
        <v>33</v>
      </c>
      <c r="O3077" t="s">
        <v>3552</v>
      </c>
      <c r="P3077">
        <v>1.7</v>
      </c>
      <c r="Q3077">
        <v>800</v>
      </c>
      <c r="R3077">
        <v>78</v>
      </c>
      <c r="S3077" t="s">
        <v>78</v>
      </c>
      <c r="T3077" t="s">
        <v>30</v>
      </c>
      <c r="U3077" t="s">
        <v>5110</v>
      </c>
      <c r="V3077" t="s">
        <v>36</v>
      </c>
      <c r="W3077" t="s">
        <v>82</v>
      </c>
      <c r="X3077">
        <v>4</v>
      </c>
    </row>
    <row r="3078" spans="2:24">
      <c r="B3078" t="s">
        <v>3236</v>
      </c>
      <c r="C3078" t="s">
        <v>160</v>
      </c>
      <c r="D3078" t="s">
        <v>41</v>
      </c>
      <c r="E3078" t="s">
        <v>3549</v>
      </c>
      <c r="F3078" t="s">
        <v>157</v>
      </c>
      <c r="G3078" t="s">
        <v>45</v>
      </c>
      <c r="H3078">
        <v>24</v>
      </c>
      <c r="I3078" t="s">
        <v>3550</v>
      </c>
      <c r="J3078" t="s">
        <v>30</v>
      </c>
      <c r="K3078" t="s">
        <v>43</v>
      </c>
      <c r="L3078" t="s">
        <v>39</v>
      </c>
      <c r="M3078" t="s">
        <v>107</v>
      </c>
      <c r="N3078" t="s">
        <v>33</v>
      </c>
      <c r="O3078" t="s">
        <v>3552</v>
      </c>
      <c r="P3078">
        <v>1.7</v>
      </c>
      <c r="Q3078">
        <v>800</v>
      </c>
      <c r="R3078">
        <v>78</v>
      </c>
      <c r="S3078" t="s">
        <v>78</v>
      </c>
      <c r="T3078" t="s">
        <v>30</v>
      </c>
      <c r="U3078" t="s">
        <v>5111</v>
      </c>
      <c r="V3078" t="s">
        <v>36</v>
      </c>
      <c r="W3078" t="s">
        <v>82</v>
      </c>
      <c r="X3078">
        <v>4</v>
      </c>
    </row>
    <row r="3079" spans="2:24">
      <c r="B3079" t="s">
        <v>3237</v>
      </c>
      <c r="C3079" t="s">
        <v>160</v>
      </c>
      <c r="D3079" t="s">
        <v>55</v>
      </c>
      <c r="E3079" t="s">
        <v>3549</v>
      </c>
      <c r="F3079" t="s">
        <v>157</v>
      </c>
      <c r="G3079" t="s">
        <v>45</v>
      </c>
      <c r="H3079">
        <v>25</v>
      </c>
      <c r="I3079" t="s">
        <v>3550</v>
      </c>
      <c r="J3079" t="s">
        <v>63</v>
      </c>
      <c r="K3079" t="s">
        <v>42</v>
      </c>
      <c r="L3079" t="s">
        <v>39</v>
      </c>
      <c r="M3079" t="s">
        <v>107</v>
      </c>
      <c r="N3079" t="s">
        <v>33</v>
      </c>
      <c r="O3079" t="s">
        <v>20</v>
      </c>
      <c r="P3079">
        <v>1.7</v>
      </c>
      <c r="Q3079">
        <v>800</v>
      </c>
      <c r="R3079">
        <v>81</v>
      </c>
      <c r="S3079" t="s">
        <v>78</v>
      </c>
      <c r="T3079" t="s">
        <v>30</v>
      </c>
      <c r="U3079" t="s">
        <v>5112</v>
      </c>
      <c r="V3079" t="s">
        <v>36</v>
      </c>
      <c r="W3079" t="s">
        <v>82</v>
      </c>
      <c r="X3079">
        <v>4</v>
      </c>
    </row>
    <row r="3080" spans="2:24">
      <c r="B3080" t="s">
        <v>3238</v>
      </c>
      <c r="C3080" t="s">
        <v>160</v>
      </c>
      <c r="D3080" t="s">
        <v>55</v>
      </c>
      <c r="E3080" t="s">
        <v>3549</v>
      </c>
      <c r="F3080" t="s">
        <v>157</v>
      </c>
      <c r="G3080" t="s">
        <v>45</v>
      </c>
      <c r="H3080">
        <v>25</v>
      </c>
      <c r="I3080" t="s">
        <v>3550</v>
      </c>
      <c r="J3080" t="s">
        <v>28</v>
      </c>
      <c r="K3080" t="s">
        <v>42</v>
      </c>
      <c r="L3080" t="s">
        <v>39</v>
      </c>
      <c r="M3080" t="s">
        <v>107</v>
      </c>
      <c r="N3080" t="s">
        <v>33</v>
      </c>
      <c r="O3080" t="s">
        <v>20</v>
      </c>
      <c r="P3080">
        <v>1.7</v>
      </c>
      <c r="Q3080">
        <v>800</v>
      </c>
      <c r="R3080">
        <v>81</v>
      </c>
      <c r="S3080" t="s">
        <v>78</v>
      </c>
      <c r="T3080" t="s">
        <v>30</v>
      </c>
      <c r="U3080" t="s">
        <v>5113</v>
      </c>
      <c r="V3080" t="s">
        <v>36</v>
      </c>
      <c r="W3080" t="s">
        <v>82</v>
      </c>
      <c r="X3080">
        <v>4</v>
      </c>
    </row>
    <row r="3081" spans="2:24">
      <c r="B3081" t="s">
        <v>3239</v>
      </c>
      <c r="C3081" t="s">
        <v>160</v>
      </c>
      <c r="D3081" t="s">
        <v>55</v>
      </c>
      <c r="E3081" t="s">
        <v>3549</v>
      </c>
      <c r="F3081" t="s">
        <v>157</v>
      </c>
      <c r="G3081" t="s">
        <v>45</v>
      </c>
      <c r="H3081">
        <v>25</v>
      </c>
      <c r="I3081" t="s">
        <v>3550</v>
      </c>
      <c r="J3081" t="s">
        <v>79</v>
      </c>
      <c r="K3081" t="s">
        <v>42</v>
      </c>
      <c r="L3081" t="s">
        <v>39</v>
      </c>
      <c r="M3081" t="s">
        <v>107</v>
      </c>
      <c r="N3081" t="s">
        <v>33</v>
      </c>
      <c r="O3081" t="s">
        <v>20</v>
      </c>
      <c r="P3081">
        <v>1.7</v>
      </c>
      <c r="Q3081">
        <v>800</v>
      </c>
      <c r="R3081">
        <v>81</v>
      </c>
      <c r="S3081" t="s">
        <v>78</v>
      </c>
      <c r="T3081" t="s">
        <v>30</v>
      </c>
      <c r="U3081" t="s">
        <v>5114</v>
      </c>
      <c r="V3081" t="s">
        <v>36</v>
      </c>
      <c r="W3081" t="s">
        <v>82</v>
      </c>
      <c r="X3081">
        <v>4</v>
      </c>
    </row>
    <row r="3082" spans="2:24">
      <c r="B3082" t="s">
        <v>3240</v>
      </c>
      <c r="C3082" t="s">
        <v>160</v>
      </c>
      <c r="D3082" t="s">
        <v>55</v>
      </c>
      <c r="E3082" t="s">
        <v>3549</v>
      </c>
      <c r="F3082" t="s">
        <v>157</v>
      </c>
      <c r="G3082" t="s">
        <v>45</v>
      </c>
      <c r="H3082">
        <v>25</v>
      </c>
      <c r="I3082" t="s">
        <v>3550</v>
      </c>
      <c r="J3082" t="s">
        <v>30</v>
      </c>
      <c r="K3082" t="s">
        <v>42</v>
      </c>
      <c r="L3082" t="s">
        <v>39</v>
      </c>
      <c r="M3082" t="s">
        <v>107</v>
      </c>
      <c r="N3082" t="s">
        <v>33</v>
      </c>
      <c r="O3082" t="s">
        <v>20</v>
      </c>
      <c r="P3082">
        <v>1.7</v>
      </c>
      <c r="Q3082">
        <v>800</v>
      </c>
      <c r="R3082">
        <v>81</v>
      </c>
      <c r="S3082" t="s">
        <v>78</v>
      </c>
      <c r="T3082" t="s">
        <v>30</v>
      </c>
      <c r="U3082" t="s">
        <v>5115</v>
      </c>
      <c r="V3082" t="s">
        <v>36</v>
      </c>
      <c r="W3082" t="s">
        <v>82</v>
      </c>
      <c r="X3082">
        <v>4</v>
      </c>
    </row>
    <row r="3083" spans="2:24">
      <c r="B3083" t="s">
        <v>3241</v>
      </c>
      <c r="C3083" t="s">
        <v>160</v>
      </c>
      <c r="D3083" t="s">
        <v>41</v>
      </c>
      <c r="E3083" t="s">
        <v>3549</v>
      </c>
      <c r="F3083" t="s">
        <v>157</v>
      </c>
      <c r="G3083" t="s">
        <v>45</v>
      </c>
      <c r="H3083">
        <v>30</v>
      </c>
      <c r="I3083" t="s">
        <v>3550</v>
      </c>
      <c r="J3083" t="s">
        <v>63</v>
      </c>
      <c r="K3083" t="s">
        <v>43</v>
      </c>
      <c r="L3083" t="s">
        <v>39</v>
      </c>
      <c r="M3083" t="s">
        <v>107</v>
      </c>
      <c r="N3083" t="s">
        <v>33</v>
      </c>
      <c r="O3083" t="s">
        <v>20</v>
      </c>
      <c r="P3083">
        <v>2</v>
      </c>
      <c r="Q3083">
        <v>1000</v>
      </c>
      <c r="R3083">
        <v>81</v>
      </c>
      <c r="S3083" t="s">
        <v>78</v>
      </c>
      <c r="T3083" t="s">
        <v>30</v>
      </c>
      <c r="U3083" t="s">
        <v>5116</v>
      </c>
      <c r="V3083" t="s">
        <v>36</v>
      </c>
      <c r="W3083" t="s">
        <v>82</v>
      </c>
      <c r="X3083">
        <v>4</v>
      </c>
    </row>
    <row r="3084" spans="2:24">
      <c r="B3084" t="s">
        <v>3242</v>
      </c>
      <c r="C3084" t="s">
        <v>160</v>
      </c>
      <c r="D3084" t="s">
        <v>41</v>
      </c>
      <c r="E3084" t="s">
        <v>3549</v>
      </c>
      <c r="F3084" t="s">
        <v>157</v>
      </c>
      <c r="G3084" t="s">
        <v>45</v>
      </c>
      <c r="H3084">
        <v>30</v>
      </c>
      <c r="I3084" t="s">
        <v>3550</v>
      </c>
      <c r="J3084" t="s">
        <v>28</v>
      </c>
      <c r="K3084" t="s">
        <v>43</v>
      </c>
      <c r="L3084" t="s">
        <v>39</v>
      </c>
      <c r="M3084" t="s">
        <v>107</v>
      </c>
      <c r="N3084" t="s">
        <v>33</v>
      </c>
      <c r="O3084" t="s">
        <v>20</v>
      </c>
      <c r="P3084">
        <v>2</v>
      </c>
      <c r="Q3084">
        <v>1000</v>
      </c>
      <c r="R3084">
        <v>81</v>
      </c>
      <c r="S3084" t="s">
        <v>78</v>
      </c>
      <c r="T3084" t="s">
        <v>30</v>
      </c>
      <c r="U3084" t="s">
        <v>5117</v>
      </c>
      <c r="V3084" t="s">
        <v>36</v>
      </c>
      <c r="W3084" t="s">
        <v>82</v>
      </c>
      <c r="X3084">
        <v>4</v>
      </c>
    </row>
    <row r="3085" spans="2:24">
      <c r="B3085" t="s">
        <v>3243</v>
      </c>
      <c r="C3085" t="s">
        <v>160</v>
      </c>
      <c r="D3085" t="s">
        <v>41</v>
      </c>
      <c r="E3085" t="s">
        <v>3549</v>
      </c>
      <c r="F3085" t="s">
        <v>157</v>
      </c>
      <c r="G3085" t="s">
        <v>45</v>
      </c>
      <c r="H3085">
        <v>30</v>
      </c>
      <c r="I3085" t="s">
        <v>3550</v>
      </c>
      <c r="J3085" t="s">
        <v>79</v>
      </c>
      <c r="K3085" t="s">
        <v>43</v>
      </c>
      <c r="L3085" t="s">
        <v>39</v>
      </c>
      <c r="M3085" t="s">
        <v>107</v>
      </c>
      <c r="N3085" t="s">
        <v>33</v>
      </c>
      <c r="O3085" t="s">
        <v>20</v>
      </c>
      <c r="P3085">
        <v>2</v>
      </c>
      <c r="Q3085">
        <v>1000</v>
      </c>
      <c r="R3085">
        <v>81</v>
      </c>
      <c r="S3085" t="s">
        <v>78</v>
      </c>
      <c r="T3085" t="s">
        <v>30</v>
      </c>
      <c r="U3085" t="s">
        <v>5118</v>
      </c>
      <c r="V3085" t="s">
        <v>36</v>
      </c>
      <c r="W3085" t="s">
        <v>82</v>
      </c>
      <c r="X3085">
        <v>4</v>
      </c>
    </row>
    <row r="3086" spans="2:24">
      <c r="B3086" t="s">
        <v>3244</v>
      </c>
      <c r="C3086" t="s">
        <v>160</v>
      </c>
      <c r="D3086" t="s">
        <v>41</v>
      </c>
      <c r="E3086" t="s">
        <v>3549</v>
      </c>
      <c r="F3086" t="s">
        <v>157</v>
      </c>
      <c r="G3086" t="s">
        <v>45</v>
      </c>
      <c r="H3086">
        <v>30</v>
      </c>
      <c r="I3086" t="s">
        <v>3550</v>
      </c>
      <c r="J3086" t="s">
        <v>30</v>
      </c>
      <c r="K3086" t="s">
        <v>43</v>
      </c>
      <c r="L3086" t="s">
        <v>39</v>
      </c>
      <c r="M3086" t="s">
        <v>107</v>
      </c>
      <c r="N3086" t="s">
        <v>33</v>
      </c>
      <c r="O3086" t="s">
        <v>20</v>
      </c>
      <c r="P3086">
        <v>2</v>
      </c>
      <c r="Q3086">
        <v>1000</v>
      </c>
      <c r="R3086">
        <v>81</v>
      </c>
      <c r="S3086" t="s">
        <v>78</v>
      </c>
      <c r="T3086" t="s">
        <v>30</v>
      </c>
      <c r="U3086" t="s">
        <v>5119</v>
      </c>
      <c r="V3086" t="s">
        <v>36</v>
      </c>
      <c r="W3086" t="s">
        <v>82</v>
      </c>
      <c r="X3086">
        <v>4</v>
      </c>
    </row>
    <row r="3087" spans="2:24">
      <c r="B3087" t="s">
        <v>3245</v>
      </c>
      <c r="C3087" t="s">
        <v>160</v>
      </c>
      <c r="D3087" t="s">
        <v>55</v>
      </c>
      <c r="E3087" t="s">
        <v>3549</v>
      </c>
      <c r="F3087" t="s">
        <v>157</v>
      </c>
      <c r="G3087" t="s">
        <v>45</v>
      </c>
      <c r="H3087">
        <v>31</v>
      </c>
      <c r="I3087" t="s">
        <v>3550</v>
      </c>
      <c r="J3087" t="s">
        <v>63</v>
      </c>
      <c r="K3087" t="s">
        <v>42</v>
      </c>
      <c r="L3087" t="s">
        <v>39</v>
      </c>
      <c r="M3087" t="s">
        <v>107</v>
      </c>
      <c r="N3087" t="s">
        <v>33</v>
      </c>
      <c r="O3087" t="s">
        <v>20</v>
      </c>
      <c r="P3087">
        <v>2.2000000000000002</v>
      </c>
      <c r="Q3087">
        <v>1000</v>
      </c>
      <c r="R3087">
        <v>84</v>
      </c>
      <c r="S3087" t="s">
        <v>78</v>
      </c>
      <c r="T3087" t="s">
        <v>30</v>
      </c>
      <c r="U3087" t="s">
        <v>5120</v>
      </c>
      <c r="V3087" t="s">
        <v>36</v>
      </c>
      <c r="W3087" t="s">
        <v>82</v>
      </c>
      <c r="X3087">
        <v>4</v>
      </c>
    </row>
    <row r="3088" spans="2:24">
      <c r="B3088" t="s">
        <v>3246</v>
      </c>
      <c r="C3088" t="s">
        <v>160</v>
      </c>
      <c r="D3088" t="s">
        <v>55</v>
      </c>
      <c r="E3088" t="s">
        <v>3549</v>
      </c>
      <c r="F3088" t="s">
        <v>157</v>
      </c>
      <c r="G3088" t="s">
        <v>45</v>
      </c>
      <c r="H3088">
        <v>31</v>
      </c>
      <c r="I3088" t="s">
        <v>3550</v>
      </c>
      <c r="J3088" t="s">
        <v>28</v>
      </c>
      <c r="K3088" t="s">
        <v>42</v>
      </c>
      <c r="L3088" t="s">
        <v>39</v>
      </c>
      <c r="M3088" t="s">
        <v>107</v>
      </c>
      <c r="N3088" t="s">
        <v>33</v>
      </c>
      <c r="O3088" t="s">
        <v>20</v>
      </c>
      <c r="P3088">
        <v>2.2000000000000002</v>
      </c>
      <c r="Q3088">
        <v>1000</v>
      </c>
      <c r="R3088">
        <v>84</v>
      </c>
      <c r="S3088" t="s">
        <v>78</v>
      </c>
      <c r="T3088" t="s">
        <v>30</v>
      </c>
      <c r="U3088" t="s">
        <v>5121</v>
      </c>
      <c r="V3088" t="s">
        <v>36</v>
      </c>
      <c r="W3088" t="s">
        <v>82</v>
      </c>
      <c r="X3088">
        <v>4</v>
      </c>
    </row>
    <row r="3089" spans="2:24">
      <c r="B3089" t="s">
        <v>3247</v>
      </c>
      <c r="C3089" t="s">
        <v>160</v>
      </c>
      <c r="D3089" t="s">
        <v>55</v>
      </c>
      <c r="E3089" t="s">
        <v>3549</v>
      </c>
      <c r="F3089" t="s">
        <v>157</v>
      </c>
      <c r="G3089" t="s">
        <v>45</v>
      </c>
      <c r="H3089">
        <v>31</v>
      </c>
      <c r="I3089" t="s">
        <v>3550</v>
      </c>
      <c r="J3089" t="s">
        <v>79</v>
      </c>
      <c r="K3089" t="s">
        <v>42</v>
      </c>
      <c r="L3089" t="s">
        <v>39</v>
      </c>
      <c r="M3089" t="s">
        <v>107</v>
      </c>
      <c r="N3089" t="s">
        <v>33</v>
      </c>
      <c r="O3089" t="s">
        <v>20</v>
      </c>
      <c r="P3089">
        <v>2.2000000000000002</v>
      </c>
      <c r="Q3089">
        <v>1000</v>
      </c>
      <c r="R3089">
        <v>84</v>
      </c>
      <c r="S3089" t="s">
        <v>78</v>
      </c>
      <c r="T3089" t="s">
        <v>30</v>
      </c>
      <c r="U3089" t="s">
        <v>5122</v>
      </c>
      <c r="V3089" t="s">
        <v>36</v>
      </c>
      <c r="W3089" t="s">
        <v>82</v>
      </c>
      <c r="X3089">
        <v>4</v>
      </c>
    </row>
    <row r="3090" spans="2:24">
      <c r="B3090" t="s">
        <v>3248</v>
      </c>
      <c r="C3090" t="s">
        <v>160</v>
      </c>
      <c r="D3090" t="s">
        <v>55</v>
      </c>
      <c r="E3090" t="s">
        <v>3549</v>
      </c>
      <c r="F3090" t="s">
        <v>157</v>
      </c>
      <c r="G3090" t="s">
        <v>45</v>
      </c>
      <c r="H3090">
        <v>31</v>
      </c>
      <c r="I3090" t="s">
        <v>3550</v>
      </c>
      <c r="J3090" t="s">
        <v>30</v>
      </c>
      <c r="K3090" t="s">
        <v>42</v>
      </c>
      <c r="L3090" t="s">
        <v>39</v>
      </c>
      <c r="M3090" t="s">
        <v>107</v>
      </c>
      <c r="N3090" t="s">
        <v>33</v>
      </c>
      <c r="O3090" t="s">
        <v>20</v>
      </c>
      <c r="P3090">
        <v>2.2000000000000002</v>
      </c>
      <c r="Q3090">
        <v>1000</v>
      </c>
      <c r="R3090">
        <v>84</v>
      </c>
      <c r="S3090" t="s">
        <v>78</v>
      </c>
      <c r="T3090" t="s">
        <v>30</v>
      </c>
      <c r="U3090" t="s">
        <v>5123</v>
      </c>
      <c r="V3090" t="s">
        <v>36</v>
      </c>
      <c r="W3090" t="s">
        <v>82</v>
      </c>
      <c r="X3090">
        <v>4</v>
      </c>
    </row>
    <row r="3091" spans="2:24">
      <c r="B3091" t="s">
        <v>3249</v>
      </c>
      <c r="C3091" t="s">
        <v>160</v>
      </c>
      <c r="D3091" t="s">
        <v>41</v>
      </c>
      <c r="E3091" t="s">
        <v>3549</v>
      </c>
      <c r="F3091" t="s">
        <v>157</v>
      </c>
      <c r="G3091" t="s">
        <v>45</v>
      </c>
      <c r="H3091">
        <v>36</v>
      </c>
      <c r="I3091" t="s">
        <v>3550</v>
      </c>
      <c r="J3091" t="s">
        <v>63</v>
      </c>
      <c r="K3091" t="s">
        <v>43</v>
      </c>
      <c r="L3091" t="s">
        <v>39</v>
      </c>
      <c r="M3091" t="s">
        <v>107</v>
      </c>
      <c r="N3091" t="s">
        <v>33</v>
      </c>
      <c r="O3091" t="s">
        <v>20</v>
      </c>
      <c r="P3091">
        <v>2</v>
      </c>
      <c r="Q3091">
        <v>1200</v>
      </c>
      <c r="R3091">
        <v>81</v>
      </c>
      <c r="S3091" t="s">
        <v>78</v>
      </c>
      <c r="T3091" t="s">
        <v>30</v>
      </c>
      <c r="U3091" t="s">
        <v>5124</v>
      </c>
      <c r="V3091" t="s">
        <v>36</v>
      </c>
      <c r="W3091" t="s">
        <v>82</v>
      </c>
      <c r="X3091">
        <v>4</v>
      </c>
    </row>
    <row r="3092" spans="2:24">
      <c r="B3092" t="s">
        <v>3250</v>
      </c>
      <c r="C3092" t="s">
        <v>160</v>
      </c>
      <c r="D3092" t="s">
        <v>41</v>
      </c>
      <c r="E3092" t="s">
        <v>3549</v>
      </c>
      <c r="F3092" t="s">
        <v>157</v>
      </c>
      <c r="G3092" t="s">
        <v>45</v>
      </c>
      <c r="H3092">
        <v>36</v>
      </c>
      <c r="I3092" t="s">
        <v>3550</v>
      </c>
      <c r="J3092" t="s">
        <v>28</v>
      </c>
      <c r="K3092" t="s">
        <v>43</v>
      </c>
      <c r="L3092" t="s">
        <v>39</v>
      </c>
      <c r="M3092" t="s">
        <v>107</v>
      </c>
      <c r="N3092" t="s">
        <v>33</v>
      </c>
      <c r="O3092" t="s">
        <v>20</v>
      </c>
      <c r="P3092">
        <v>2</v>
      </c>
      <c r="Q3092">
        <v>1200</v>
      </c>
      <c r="R3092">
        <v>81</v>
      </c>
      <c r="S3092" t="s">
        <v>78</v>
      </c>
      <c r="T3092" t="s">
        <v>30</v>
      </c>
      <c r="U3092" t="s">
        <v>5125</v>
      </c>
      <c r="V3092" t="s">
        <v>36</v>
      </c>
      <c r="W3092" t="s">
        <v>82</v>
      </c>
      <c r="X3092">
        <v>4</v>
      </c>
    </row>
    <row r="3093" spans="2:24">
      <c r="B3093" t="s">
        <v>3251</v>
      </c>
      <c r="C3093" t="s">
        <v>160</v>
      </c>
      <c r="D3093" t="s">
        <v>41</v>
      </c>
      <c r="E3093" t="s">
        <v>3549</v>
      </c>
      <c r="F3093" t="s">
        <v>157</v>
      </c>
      <c r="G3093" t="s">
        <v>45</v>
      </c>
      <c r="H3093">
        <v>36</v>
      </c>
      <c r="I3093" t="s">
        <v>3550</v>
      </c>
      <c r="J3093" t="s">
        <v>79</v>
      </c>
      <c r="K3093" t="s">
        <v>43</v>
      </c>
      <c r="L3093" t="s">
        <v>39</v>
      </c>
      <c r="M3093" t="s">
        <v>107</v>
      </c>
      <c r="N3093" t="s">
        <v>33</v>
      </c>
      <c r="O3093" t="s">
        <v>20</v>
      </c>
      <c r="P3093">
        <v>2</v>
      </c>
      <c r="Q3093">
        <v>1200</v>
      </c>
      <c r="R3093">
        <v>81</v>
      </c>
      <c r="S3093" t="s">
        <v>78</v>
      </c>
      <c r="T3093" t="s">
        <v>30</v>
      </c>
      <c r="U3093" t="s">
        <v>5126</v>
      </c>
      <c r="V3093" t="s">
        <v>36</v>
      </c>
      <c r="W3093" t="s">
        <v>82</v>
      </c>
      <c r="X3093">
        <v>4</v>
      </c>
    </row>
    <row r="3094" spans="2:24">
      <c r="B3094" t="s">
        <v>3252</v>
      </c>
      <c r="C3094" t="s">
        <v>160</v>
      </c>
      <c r="D3094" t="s">
        <v>41</v>
      </c>
      <c r="E3094" t="s">
        <v>3549</v>
      </c>
      <c r="F3094" t="s">
        <v>157</v>
      </c>
      <c r="G3094" t="s">
        <v>45</v>
      </c>
      <c r="H3094">
        <v>36</v>
      </c>
      <c r="I3094" t="s">
        <v>3550</v>
      </c>
      <c r="J3094" t="s">
        <v>30</v>
      </c>
      <c r="K3094" t="s">
        <v>43</v>
      </c>
      <c r="L3094" t="s">
        <v>39</v>
      </c>
      <c r="M3094" t="s">
        <v>107</v>
      </c>
      <c r="N3094" t="s">
        <v>33</v>
      </c>
      <c r="O3094" t="s">
        <v>20</v>
      </c>
      <c r="P3094">
        <v>2</v>
      </c>
      <c r="Q3094">
        <v>1200</v>
      </c>
      <c r="R3094">
        <v>81</v>
      </c>
      <c r="S3094" t="s">
        <v>78</v>
      </c>
      <c r="T3094" t="s">
        <v>30</v>
      </c>
      <c r="U3094" t="s">
        <v>5127</v>
      </c>
      <c r="V3094" t="s">
        <v>36</v>
      </c>
      <c r="W3094" t="s">
        <v>82</v>
      </c>
      <c r="X3094">
        <v>4</v>
      </c>
    </row>
    <row r="3095" spans="2:24">
      <c r="B3095" t="s">
        <v>3253</v>
      </c>
      <c r="C3095" t="s">
        <v>160</v>
      </c>
      <c r="D3095" t="s">
        <v>55</v>
      </c>
      <c r="E3095" t="s">
        <v>3549</v>
      </c>
      <c r="F3095" t="s">
        <v>157</v>
      </c>
      <c r="G3095" t="s">
        <v>45</v>
      </c>
      <c r="H3095">
        <v>37</v>
      </c>
      <c r="I3095" t="s">
        <v>3550</v>
      </c>
      <c r="J3095" t="s">
        <v>63</v>
      </c>
      <c r="K3095" t="s">
        <v>42</v>
      </c>
      <c r="L3095" t="s">
        <v>39</v>
      </c>
      <c r="M3095" t="s">
        <v>107</v>
      </c>
      <c r="N3095" t="s">
        <v>33</v>
      </c>
      <c r="O3095" t="s">
        <v>35</v>
      </c>
      <c r="P3095">
        <v>2.9</v>
      </c>
      <c r="Q3095">
        <v>1200</v>
      </c>
      <c r="R3095">
        <v>84</v>
      </c>
      <c r="S3095" t="s">
        <v>78</v>
      </c>
      <c r="T3095" t="s">
        <v>30</v>
      </c>
      <c r="U3095" t="s">
        <v>5128</v>
      </c>
      <c r="V3095" t="s">
        <v>36</v>
      </c>
      <c r="W3095" t="s">
        <v>82</v>
      </c>
      <c r="X3095">
        <v>4</v>
      </c>
    </row>
    <row r="3096" spans="2:24">
      <c r="B3096" t="s">
        <v>3254</v>
      </c>
      <c r="C3096" t="s">
        <v>160</v>
      </c>
      <c r="D3096" t="s">
        <v>55</v>
      </c>
      <c r="E3096" t="s">
        <v>3549</v>
      </c>
      <c r="F3096" t="s">
        <v>157</v>
      </c>
      <c r="G3096" t="s">
        <v>45</v>
      </c>
      <c r="H3096">
        <v>37</v>
      </c>
      <c r="I3096" t="s">
        <v>3550</v>
      </c>
      <c r="J3096" t="s">
        <v>28</v>
      </c>
      <c r="K3096" t="s">
        <v>42</v>
      </c>
      <c r="L3096" t="s">
        <v>39</v>
      </c>
      <c r="M3096" t="s">
        <v>107</v>
      </c>
      <c r="N3096" t="s">
        <v>33</v>
      </c>
      <c r="O3096" t="s">
        <v>35</v>
      </c>
      <c r="P3096">
        <v>2.9</v>
      </c>
      <c r="Q3096">
        <v>1200</v>
      </c>
      <c r="R3096">
        <v>84</v>
      </c>
      <c r="S3096" t="s">
        <v>78</v>
      </c>
      <c r="T3096" t="s">
        <v>30</v>
      </c>
      <c r="U3096" t="s">
        <v>5129</v>
      </c>
      <c r="V3096" t="s">
        <v>36</v>
      </c>
      <c r="W3096" t="s">
        <v>82</v>
      </c>
      <c r="X3096">
        <v>4</v>
      </c>
    </row>
    <row r="3097" spans="2:24">
      <c r="B3097" t="s">
        <v>3255</v>
      </c>
      <c r="C3097" t="s">
        <v>160</v>
      </c>
      <c r="D3097" t="s">
        <v>55</v>
      </c>
      <c r="E3097" t="s">
        <v>3549</v>
      </c>
      <c r="F3097" t="s">
        <v>157</v>
      </c>
      <c r="G3097" t="s">
        <v>45</v>
      </c>
      <c r="H3097">
        <v>37</v>
      </c>
      <c r="I3097" t="s">
        <v>3550</v>
      </c>
      <c r="J3097" t="s">
        <v>79</v>
      </c>
      <c r="K3097" t="s">
        <v>42</v>
      </c>
      <c r="L3097" t="s">
        <v>39</v>
      </c>
      <c r="M3097" t="s">
        <v>107</v>
      </c>
      <c r="N3097" t="s">
        <v>33</v>
      </c>
      <c r="O3097" t="s">
        <v>35</v>
      </c>
      <c r="P3097">
        <v>2.9</v>
      </c>
      <c r="Q3097">
        <v>1200</v>
      </c>
      <c r="R3097">
        <v>84</v>
      </c>
      <c r="S3097" t="s">
        <v>78</v>
      </c>
      <c r="T3097" t="s">
        <v>30</v>
      </c>
      <c r="U3097" t="s">
        <v>5130</v>
      </c>
      <c r="V3097" t="s">
        <v>36</v>
      </c>
      <c r="W3097" t="s">
        <v>82</v>
      </c>
      <c r="X3097">
        <v>4</v>
      </c>
    </row>
    <row r="3098" spans="2:24">
      <c r="B3098" t="s">
        <v>3256</v>
      </c>
      <c r="C3098" t="s">
        <v>160</v>
      </c>
      <c r="D3098" t="s">
        <v>55</v>
      </c>
      <c r="E3098" t="s">
        <v>3549</v>
      </c>
      <c r="F3098" t="s">
        <v>157</v>
      </c>
      <c r="G3098" t="s">
        <v>45</v>
      </c>
      <c r="H3098">
        <v>37</v>
      </c>
      <c r="I3098" t="s">
        <v>3550</v>
      </c>
      <c r="J3098" t="s">
        <v>30</v>
      </c>
      <c r="K3098" t="s">
        <v>42</v>
      </c>
      <c r="L3098" t="s">
        <v>39</v>
      </c>
      <c r="M3098" t="s">
        <v>107</v>
      </c>
      <c r="N3098" t="s">
        <v>33</v>
      </c>
      <c r="O3098" t="s">
        <v>35</v>
      </c>
      <c r="P3098">
        <v>2.9</v>
      </c>
      <c r="Q3098">
        <v>1200</v>
      </c>
      <c r="R3098">
        <v>84</v>
      </c>
      <c r="S3098" t="s">
        <v>78</v>
      </c>
      <c r="T3098" t="s">
        <v>30</v>
      </c>
      <c r="U3098" t="s">
        <v>5131</v>
      </c>
      <c r="V3098" t="s">
        <v>36</v>
      </c>
      <c r="W3098" t="s">
        <v>82</v>
      </c>
      <c r="X3098">
        <v>4</v>
      </c>
    </row>
    <row r="3099" spans="2:24">
      <c r="B3099" t="s">
        <v>3257</v>
      </c>
      <c r="C3099" t="s">
        <v>160</v>
      </c>
      <c r="D3099" t="s">
        <v>55</v>
      </c>
      <c r="E3099" t="s">
        <v>3549</v>
      </c>
      <c r="F3099" t="s">
        <v>157</v>
      </c>
      <c r="G3099" t="s">
        <v>45</v>
      </c>
      <c r="H3099">
        <v>39</v>
      </c>
      <c r="I3099" t="s">
        <v>3550</v>
      </c>
      <c r="J3099" t="s">
        <v>63</v>
      </c>
      <c r="K3099" t="s">
        <v>42</v>
      </c>
      <c r="L3099" t="s">
        <v>39</v>
      </c>
      <c r="M3099" t="s">
        <v>107</v>
      </c>
      <c r="N3099" t="s">
        <v>33</v>
      </c>
      <c r="O3099" t="s">
        <v>35</v>
      </c>
      <c r="P3099">
        <v>2.9</v>
      </c>
      <c r="Q3099">
        <v>1200</v>
      </c>
      <c r="R3099">
        <v>87</v>
      </c>
      <c r="S3099" t="s">
        <v>78</v>
      </c>
      <c r="T3099" t="s">
        <v>30</v>
      </c>
      <c r="U3099" t="s">
        <v>5132</v>
      </c>
      <c r="V3099" t="s">
        <v>36</v>
      </c>
      <c r="W3099" t="s">
        <v>82</v>
      </c>
      <c r="X3099">
        <v>4</v>
      </c>
    </row>
    <row r="3100" spans="2:24">
      <c r="B3100" t="s">
        <v>3258</v>
      </c>
      <c r="C3100" t="s">
        <v>160</v>
      </c>
      <c r="D3100" t="s">
        <v>55</v>
      </c>
      <c r="E3100" t="s">
        <v>3549</v>
      </c>
      <c r="F3100" t="s">
        <v>157</v>
      </c>
      <c r="G3100" t="s">
        <v>45</v>
      </c>
      <c r="H3100">
        <v>39</v>
      </c>
      <c r="I3100" t="s">
        <v>3550</v>
      </c>
      <c r="J3100" t="s">
        <v>28</v>
      </c>
      <c r="K3100" t="s">
        <v>42</v>
      </c>
      <c r="L3100" t="s">
        <v>39</v>
      </c>
      <c r="M3100" t="s">
        <v>107</v>
      </c>
      <c r="N3100" t="s">
        <v>33</v>
      </c>
      <c r="O3100" t="s">
        <v>35</v>
      </c>
      <c r="P3100">
        <v>2.9</v>
      </c>
      <c r="Q3100">
        <v>1200</v>
      </c>
      <c r="R3100">
        <v>87</v>
      </c>
      <c r="S3100" t="s">
        <v>78</v>
      </c>
      <c r="T3100" t="s">
        <v>30</v>
      </c>
      <c r="U3100" t="s">
        <v>5133</v>
      </c>
      <c r="V3100" t="s">
        <v>36</v>
      </c>
      <c r="W3100" t="s">
        <v>82</v>
      </c>
      <c r="X3100">
        <v>4</v>
      </c>
    </row>
    <row r="3101" spans="2:24">
      <c r="B3101" t="s">
        <v>3259</v>
      </c>
      <c r="C3101" t="s">
        <v>160</v>
      </c>
      <c r="D3101" t="s">
        <v>55</v>
      </c>
      <c r="E3101" t="s">
        <v>3549</v>
      </c>
      <c r="F3101" t="s">
        <v>157</v>
      </c>
      <c r="G3101" t="s">
        <v>45</v>
      </c>
      <c r="H3101">
        <v>39</v>
      </c>
      <c r="I3101" t="s">
        <v>3550</v>
      </c>
      <c r="J3101" t="s">
        <v>79</v>
      </c>
      <c r="K3101" t="s">
        <v>42</v>
      </c>
      <c r="L3101" t="s">
        <v>39</v>
      </c>
      <c r="M3101" t="s">
        <v>107</v>
      </c>
      <c r="N3101" t="s">
        <v>33</v>
      </c>
      <c r="O3101" t="s">
        <v>35</v>
      </c>
      <c r="P3101">
        <v>2.9</v>
      </c>
      <c r="Q3101">
        <v>1200</v>
      </c>
      <c r="R3101">
        <v>87</v>
      </c>
      <c r="S3101" t="s">
        <v>78</v>
      </c>
      <c r="T3101" t="s">
        <v>30</v>
      </c>
      <c r="U3101" t="s">
        <v>5134</v>
      </c>
      <c r="V3101" t="s">
        <v>36</v>
      </c>
      <c r="W3101" t="s">
        <v>82</v>
      </c>
      <c r="X3101">
        <v>4</v>
      </c>
    </row>
    <row r="3102" spans="2:24">
      <c r="B3102" t="s">
        <v>3260</v>
      </c>
      <c r="C3102" t="s">
        <v>160</v>
      </c>
      <c r="D3102" t="s">
        <v>55</v>
      </c>
      <c r="E3102" t="s">
        <v>3549</v>
      </c>
      <c r="F3102" t="s">
        <v>157</v>
      </c>
      <c r="G3102" t="s">
        <v>45</v>
      </c>
      <c r="H3102">
        <v>39</v>
      </c>
      <c r="I3102" t="s">
        <v>3550</v>
      </c>
      <c r="J3102" t="s">
        <v>30</v>
      </c>
      <c r="K3102" t="s">
        <v>42</v>
      </c>
      <c r="L3102" t="s">
        <v>39</v>
      </c>
      <c r="M3102" t="s">
        <v>107</v>
      </c>
      <c r="N3102" t="s">
        <v>33</v>
      </c>
      <c r="O3102" t="s">
        <v>35</v>
      </c>
      <c r="P3102">
        <v>2.9</v>
      </c>
      <c r="Q3102">
        <v>1200</v>
      </c>
      <c r="R3102">
        <v>87</v>
      </c>
      <c r="S3102" t="s">
        <v>78</v>
      </c>
      <c r="T3102" t="s">
        <v>30</v>
      </c>
      <c r="U3102" t="s">
        <v>5135</v>
      </c>
      <c r="V3102" t="s">
        <v>36</v>
      </c>
      <c r="W3102" t="s">
        <v>82</v>
      </c>
      <c r="X3102">
        <v>4</v>
      </c>
    </row>
    <row r="3103" spans="2:24">
      <c r="B3103" t="s">
        <v>3261</v>
      </c>
      <c r="C3103" t="s">
        <v>160</v>
      </c>
      <c r="D3103" t="s">
        <v>41</v>
      </c>
      <c r="E3103" t="s">
        <v>3549</v>
      </c>
      <c r="F3103" t="s">
        <v>157</v>
      </c>
      <c r="G3103" t="s">
        <v>46</v>
      </c>
      <c r="H3103">
        <v>18</v>
      </c>
      <c r="I3103" t="s">
        <v>3550</v>
      </c>
      <c r="J3103" t="s">
        <v>63</v>
      </c>
      <c r="K3103" t="s">
        <v>43</v>
      </c>
      <c r="L3103" t="s">
        <v>39</v>
      </c>
      <c r="M3103" t="s">
        <v>107</v>
      </c>
      <c r="N3103" t="s">
        <v>80</v>
      </c>
      <c r="O3103" t="s">
        <v>3552</v>
      </c>
      <c r="P3103">
        <v>1.7</v>
      </c>
      <c r="Q3103">
        <v>600</v>
      </c>
      <c r="R3103">
        <v>78</v>
      </c>
      <c r="S3103" t="s">
        <v>78</v>
      </c>
      <c r="T3103" t="s">
        <v>30</v>
      </c>
      <c r="U3103" t="s">
        <v>5136</v>
      </c>
      <c r="V3103" t="s">
        <v>36</v>
      </c>
      <c r="W3103" t="s">
        <v>82</v>
      </c>
      <c r="X3103">
        <v>4</v>
      </c>
    </row>
    <row r="3104" spans="2:24">
      <c r="B3104" t="s">
        <v>3262</v>
      </c>
      <c r="C3104" t="s">
        <v>160</v>
      </c>
      <c r="D3104" t="s">
        <v>41</v>
      </c>
      <c r="E3104" t="s">
        <v>3549</v>
      </c>
      <c r="F3104" t="s">
        <v>157</v>
      </c>
      <c r="G3104" t="s">
        <v>46</v>
      </c>
      <c r="H3104">
        <v>18</v>
      </c>
      <c r="I3104" t="s">
        <v>3550</v>
      </c>
      <c r="J3104" t="s">
        <v>28</v>
      </c>
      <c r="K3104" t="s">
        <v>43</v>
      </c>
      <c r="L3104" t="s">
        <v>39</v>
      </c>
      <c r="M3104" t="s">
        <v>107</v>
      </c>
      <c r="N3104" t="s">
        <v>80</v>
      </c>
      <c r="O3104" t="s">
        <v>3552</v>
      </c>
      <c r="P3104">
        <v>1.7</v>
      </c>
      <c r="Q3104">
        <v>600</v>
      </c>
      <c r="R3104">
        <v>78</v>
      </c>
      <c r="S3104" t="s">
        <v>78</v>
      </c>
      <c r="T3104" t="s">
        <v>30</v>
      </c>
      <c r="U3104" t="s">
        <v>5137</v>
      </c>
      <c r="V3104" t="s">
        <v>36</v>
      </c>
      <c r="W3104" t="s">
        <v>82</v>
      </c>
      <c r="X3104">
        <v>4</v>
      </c>
    </row>
    <row r="3105" spans="2:24">
      <c r="B3105" t="s">
        <v>3263</v>
      </c>
      <c r="C3105" t="s">
        <v>160</v>
      </c>
      <c r="D3105" t="s">
        <v>41</v>
      </c>
      <c r="E3105" t="s">
        <v>3549</v>
      </c>
      <c r="F3105" t="s">
        <v>157</v>
      </c>
      <c r="G3105" t="s">
        <v>46</v>
      </c>
      <c r="H3105">
        <v>18</v>
      </c>
      <c r="I3105" t="s">
        <v>3550</v>
      </c>
      <c r="J3105" t="s">
        <v>79</v>
      </c>
      <c r="K3105" t="s">
        <v>43</v>
      </c>
      <c r="L3105" t="s">
        <v>39</v>
      </c>
      <c r="M3105" t="s">
        <v>107</v>
      </c>
      <c r="N3105" t="s">
        <v>80</v>
      </c>
      <c r="O3105" t="s">
        <v>3552</v>
      </c>
      <c r="P3105">
        <v>1.7</v>
      </c>
      <c r="Q3105">
        <v>600</v>
      </c>
      <c r="R3105">
        <v>78</v>
      </c>
      <c r="S3105" t="s">
        <v>78</v>
      </c>
      <c r="T3105" t="s">
        <v>30</v>
      </c>
      <c r="U3105" t="s">
        <v>5138</v>
      </c>
      <c r="V3105" t="s">
        <v>36</v>
      </c>
      <c r="W3105" t="s">
        <v>82</v>
      </c>
      <c r="X3105">
        <v>4</v>
      </c>
    </row>
    <row r="3106" spans="2:24">
      <c r="B3106" t="s">
        <v>3264</v>
      </c>
      <c r="C3106" t="s">
        <v>160</v>
      </c>
      <c r="D3106" t="s">
        <v>41</v>
      </c>
      <c r="E3106" t="s">
        <v>3549</v>
      </c>
      <c r="F3106" t="s">
        <v>157</v>
      </c>
      <c r="G3106" t="s">
        <v>46</v>
      </c>
      <c r="H3106">
        <v>18</v>
      </c>
      <c r="I3106" t="s">
        <v>3550</v>
      </c>
      <c r="J3106" t="s">
        <v>30</v>
      </c>
      <c r="K3106" t="s">
        <v>43</v>
      </c>
      <c r="L3106" t="s">
        <v>39</v>
      </c>
      <c r="M3106" t="s">
        <v>107</v>
      </c>
      <c r="N3106" t="s">
        <v>80</v>
      </c>
      <c r="O3106" t="s">
        <v>3552</v>
      </c>
      <c r="P3106">
        <v>1.7</v>
      </c>
      <c r="Q3106">
        <v>600</v>
      </c>
      <c r="R3106">
        <v>78</v>
      </c>
      <c r="S3106" t="s">
        <v>78</v>
      </c>
      <c r="T3106" t="s">
        <v>30</v>
      </c>
      <c r="U3106" t="s">
        <v>5139</v>
      </c>
      <c r="V3106" t="s">
        <v>36</v>
      </c>
      <c r="W3106" t="s">
        <v>82</v>
      </c>
      <c r="X3106">
        <v>4</v>
      </c>
    </row>
    <row r="3107" spans="2:24">
      <c r="B3107" t="s">
        <v>3265</v>
      </c>
      <c r="C3107" t="s">
        <v>160</v>
      </c>
      <c r="D3107" t="s">
        <v>55</v>
      </c>
      <c r="E3107" t="s">
        <v>3549</v>
      </c>
      <c r="F3107" t="s">
        <v>157</v>
      </c>
      <c r="G3107" t="s">
        <v>46</v>
      </c>
      <c r="H3107">
        <v>19</v>
      </c>
      <c r="I3107" t="s">
        <v>3550</v>
      </c>
      <c r="J3107" t="s">
        <v>63</v>
      </c>
      <c r="K3107" t="s">
        <v>42</v>
      </c>
      <c r="L3107" t="s">
        <v>39</v>
      </c>
      <c r="M3107" t="s">
        <v>107</v>
      </c>
      <c r="N3107" t="s">
        <v>80</v>
      </c>
      <c r="O3107" t="s">
        <v>20</v>
      </c>
      <c r="P3107">
        <v>0.8</v>
      </c>
      <c r="Q3107">
        <v>600</v>
      </c>
      <c r="R3107">
        <v>81</v>
      </c>
      <c r="S3107" t="s">
        <v>78</v>
      </c>
      <c r="T3107" t="s">
        <v>30</v>
      </c>
      <c r="U3107" t="s">
        <v>5140</v>
      </c>
      <c r="V3107" t="s">
        <v>36</v>
      </c>
      <c r="W3107" t="s">
        <v>82</v>
      </c>
      <c r="X3107">
        <v>4</v>
      </c>
    </row>
    <row r="3108" spans="2:24">
      <c r="B3108" t="s">
        <v>3266</v>
      </c>
      <c r="C3108" t="s">
        <v>160</v>
      </c>
      <c r="D3108" t="s">
        <v>55</v>
      </c>
      <c r="E3108" t="s">
        <v>3549</v>
      </c>
      <c r="F3108" t="s">
        <v>157</v>
      </c>
      <c r="G3108" t="s">
        <v>46</v>
      </c>
      <c r="H3108">
        <v>19</v>
      </c>
      <c r="I3108" t="s">
        <v>3550</v>
      </c>
      <c r="J3108" t="s">
        <v>28</v>
      </c>
      <c r="K3108" t="s">
        <v>42</v>
      </c>
      <c r="L3108" t="s">
        <v>39</v>
      </c>
      <c r="M3108" t="s">
        <v>107</v>
      </c>
      <c r="N3108" t="s">
        <v>80</v>
      </c>
      <c r="O3108" t="s">
        <v>20</v>
      </c>
      <c r="P3108">
        <v>0.8</v>
      </c>
      <c r="Q3108">
        <v>600</v>
      </c>
      <c r="R3108">
        <v>81</v>
      </c>
      <c r="S3108" t="s">
        <v>78</v>
      </c>
      <c r="T3108" t="s">
        <v>30</v>
      </c>
      <c r="U3108" t="s">
        <v>5141</v>
      </c>
      <c r="V3108" t="s">
        <v>36</v>
      </c>
      <c r="W3108" t="s">
        <v>82</v>
      </c>
      <c r="X3108">
        <v>4</v>
      </c>
    </row>
    <row r="3109" spans="2:24">
      <c r="B3109" t="s">
        <v>3267</v>
      </c>
      <c r="C3109" t="s">
        <v>160</v>
      </c>
      <c r="D3109" t="s">
        <v>55</v>
      </c>
      <c r="E3109" t="s">
        <v>3549</v>
      </c>
      <c r="F3109" t="s">
        <v>157</v>
      </c>
      <c r="G3109" t="s">
        <v>46</v>
      </c>
      <c r="H3109">
        <v>19</v>
      </c>
      <c r="I3109" t="s">
        <v>3550</v>
      </c>
      <c r="J3109" t="s">
        <v>79</v>
      </c>
      <c r="K3109" t="s">
        <v>42</v>
      </c>
      <c r="L3109" t="s">
        <v>39</v>
      </c>
      <c r="M3109" t="s">
        <v>107</v>
      </c>
      <c r="N3109" t="s">
        <v>80</v>
      </c>
      <c r="O3109" t="s">
        <v>20</v>
      </c>
      <c r="P3109">
        <v>0.8</v>
      </c>
      <c r="Q3109">
        <v>600</v>
      </c>
      <c r="R3109">
        <v>81</v>
      </c>
      <c r="S3109" t="s">
        <v>78</v>
      </c>
      <c r="T3109" t="s">
        <v>30</v>
      </c>
      <c r="U3109" t="s">
        <v>5142</v>
      </c>
      <c r="V3109" t="s">
        <v>36</v>
      </c>
      <c r="W3109" t="s">
        <v>82</v>
      </c>
      <c r="X3109">
        <v>4</v>
      </c>
    </row>
    <row r="3110" spans="2:24">
      <c r="B3110" t="s">
        <v>3268</v>
      </c>
      <c r="C3110" t="s">
        <v>160</v>
      </c>
      <c r="D3110" t="s">
        <v>55</v>
      </c>
      <c r="E3110" t="s">
        <v>3549</v>
      </c>
      <c r="F3110" t="s">
        <v>157</v>
      </c>
      <c r="G3110" t="s">
        <v>46</v>
      </c>
      <c r="H3110">
        <v>19</v>
      </c>
      <c r="I3110" t="s">
        <v>3550</v>
      </c>
      <c r="J3110" t="s">
        <v>30</v>
      </c>
      <c r="K3110" t="s">
        <v>42</v>
      </c>
      <c r="L3110" t="s">
        <v>39</v>
      </c>
      <c r="M3110" t="s">
        <v>107</v>
      </c>
      <c r="N3110" t="s">
        <v>80</v>
      </c>
      <c r="O3110" t="s">
        <v>20</v>
      </c>
      <c r="P3110">
        <v>0.8</v>
      </c>
      <c r="Q3110">
        <v>600</v>
      </c>
      <c r="R3110">
        <v>81</v>
      </c>
      <c r="S3110" t="s">
        <v>78</v>
      </c>
      <c r="T3110" t="s">
        <v>30</v>
      </c>
      <c r="U3110" t="s">
        <v>5143</v>
      </c>
      <c r="V3110" t="s">
        <v>36</v>
      </c>
      <c r="W3110" t="s">
        <v>82</v>
      </c>
      <c r="X3110">
        <v>4</v>
      </c>
    </row>
    <row r="3111" spans="2:24">
      <c r="B3111" t="s">
        <v>3269</v>
      </c>
      <c r="C3111" t="s">
        <v>160</v>
      </c>
      <c r="D3111" t="s">
        <v>41</v>
      </c>
      <c r="E3111" t="s">
        <v>3549</v>
      </c>
      <c r="F3111" t="s">
        <v>157</v>
      </c>
      <c r="G3111" t="s">
        <v>46</v>
      </c>
      <c r="H3111">
        <v>24</v>
      </c>
      <c r="I3111" t="s">
        <v>3550</v>
      </c>
      <c r="J3111" t="s">
        <v>63</v>
      </c>
      <c r="K3111" t="s">
        <v>43</v>
      </c>
      <c r="L3111" t="s">
        <v>39</v>
      </c>
      <c r="M3111" t="s">
        <v>107</v>
      </c>
      <c r="N3111" t="s">
        <v>80</v>
      </c>
      <c r="O3111" t="s">
        <v>3552</v>
      </c>
      <c r="P3111">
        <v>1.7</v>
      </c>
      <c r="Q3111">
        <v>800</v>
      </c>
      <c r="R3111">
        <v>78</v>
      </c>
      <c r="S3111" t="s">
        <v>78</v>
      </c>
      <c r="T3111" t="s">
        <v>30</v>
      </c>
      <c r="U3111" t="s">
        <v>5144</v>
      </c>
      <c r="V3111" t="s">
        <v>36</v>
      </c>
      <c r="W3111" t="s">
        <v>82</v>
      </c>
      <c r="X3111">
        <v>4</v>
      </c>
    </row>
    <row r="3112" spans="2:24">
      <c r="B3112" t="s">
        <v>3270</v>
      </c>
      <c r="C3112" t="s">
        <v>160</v>
      </c>
      <c r="D3112" t="s">
        <v>41</v>
      </c>
      <c r="E3112" t="s">
        <v>3549</v>
      </c>
      <c r="F3112" t="s">
        <v>157</v>
      </c>
      <c r="G3112" t="s">
        <v>46</v>
      </c>
      <c r="H3112">
        <v>24</v>
      </c>
      <c r="I3112" t="s">
        <v>3550</v>
      </c>
      <c r="J3112" t="s">
        <v>28</v>
      </c>
      <c r="K3112" t="s">
        <v>43</v>
      </c>
      <c r="L3112" t="s">
        <v>39</v>
      </c>
      <c r="M3112" t="s">
        <v>107</v>
      </c>
      <c r="N3112" t="s">
        <v>80</v>
      </c>
      <c r="O3112" t="s">
        <v>3552</v>
      </c>
      <c r="P3112">
        <v>1.7</v>
      </c>
      <c r="Q3112">
        <v>800</v>
      </c>
      <c r="R3112">
        <v>78</v>
      </c>
      <c r="S3112" t="s">
        <v>78</v>
      </c>
      <c r="T3112" t="s">
        <v>30</v>
      </c>
      <c r="U3112" t="s">
        <v>5145</v>
      </c>
      <c r="V3112" t="s">
        <v>36</v>
      </c>
      <c r="W3112" t="s">
        <v>82</v>
      </c>
      <c r="X3112">
        <v>4</v>
      </c>
    </row>
    <row r="3113" spans="2:24">
      <c r="B3113" t="s">
        <v>3271</v>
      </c>
      <c r="C3113" t="s">
        <v>160</v>
      </c>
      <c r="D3113" t="s">
        <v>41</v>
      </c>
      <c r="E3113" t="s">
        <v>3549</v>
      </c>
      <c r="F3113" t="s">
        <v>157</v>
      </c>
      <c r="G3113" t="s">
        <v>46</v>
      </c>
      <c r="H3113">
        <v>24</v>
      </c>
      <c r="I3113" t="s">
        <v>3550</v>
      </c>
      <c r="J3113" t="s">
        <v>79</v>
      </c>
      <c r="K3113" t="s">
        <v>43</v>
      </c>
      <c r="L3113" t="s">
        <v>39</v>
      </c>
      <c r="M3113" t="s">
        <v>107</v>
      </c>
      <c r="N3113" t="s">
        <v>80</v>
      </c>
      <c r="O3113" t="s">
        <v>3552</v>
      </c>
      <c r="P3113">
        <v>1.7</v>
      </c>
      <c r="Q3113">
        <v>800</v>
      </c>
      <c r="R3113">
        <v>78</v>
      </c>
      <c r="S3113" t="s">
        <v>78</v>
      </c>
      <c r="T3113" t="s">
        <v>30</v>
      </c>
      <c r="U3113" t="s">
        <v>5146</v>
      </c>
      <c r="V3113" t="s">
        <v>36</v>
      </c>
      <c r="W3113" t="s">
        <v>82</v>
      </c>
      <c r="X3113">
        <v>4</v>
      </c>
    </row>
    <row r="3114" spans="2:24">
      <c r="B3114" t="s">
        <v>3272</v>
      </c>
      <c r="C3114" t="s">
        <v>160</v>
      </c>
      <c r="D3114" t="s">
        <v>41</v>
      </c>
      <c r="E3114" t="s">
        <v>3549</v>
      </c>
      <c r="F3114" t="s">
        <v>157</v>
      </c>
      <c r="G3114" t="s">
        <v>46</v>
      </c>
      <c r="H3114">
        <v>24</v>
      </c>
      <c r="I3114" t="s">
        <v>3550</v>
      </c>
      <c r="J3114" t="s">
        <v>30</v>
      </c>
      <c r="K3114" t="s">
        <v>43</v>
      </c>
      <c r="L3114" t="s">
        <v>39</v>
      </c>
      <c r="M3114" t="s">
        <v>107</v>
      </c>
      <c r="N3114" t="s">
        <v>80</v>
      </c>
      <c r="O3114" t="s">
        <v>3552</v>
      </c>
      <c r="P3114">
        <v>1.7</v>
      </c>
      <c r="Q3114">
        <v>800</v>
      </c>
      <c r="R3114">
        <v>78</v>
      </c>
      <c r="S3114" t="s">
        <v>78</v>
      </c>
      <c r="T3114" t="s">
        <v>30</v>
      </c>
      <c r="U3114" t="s">
        <v>5147</v>
      </c>
      <c r="V3114" t="s">
        <v>36</v>
      </c>
      <c r="W3114" t="s">
        <v>82</v>
      </c>
      <c r="X3114">
        <v>4</v>
      </c>
    </row>
    <row r="3115" spans="2:24">
      <c r="B3115" t="s">
        <v>3273</v>
      </c>
      <c r="C3115" t="s">
        <v>160</v>
      </c>
      <c r="D3115" t="s">
        <v>55</v>
      </c>
      <c r="E3115" t="s">
        <v>3549</v>
      </c>
      <c r="F3115" t="s">
        <v>157</v>
      </c>
      <c r="G3115" t="s">
        <v>46</v>
      </c>
      <c r="H3115">
        <v>25</v>
      </c>
      <c r="I3115" t="s">
        <v>3550</v>
      </c>
      <c r="J3115" t="s">
        <v>63</v>
      </c>
      <c r="K3115" t="s">
        <v>42</v>
      </c>
      <c r="L3115" t="s">
        <v>39</v>
      </c>
      <c r="M3115" t="s">
        <v>107</v>
      </c>
      <c r="N3115" t="s">
        <v>80</v>
      </c>
      <c r="O3115" t="s">
        <v>20</v>
      </c>
      <c r="P3115">
        <v>1.7</v>
      </c>
      <c r="Q3115">
        <v>800</v>
      </c>
      <c r="R3115">
        <v>81</v>
      </c>
      <c r="S3115" t="s">
        <v>78</v>
      </c>
      <c r="T3115" t="s">
        <v>30</v>
      </c>
      <c r="U3115" t="s">
        <v>5148</v>
      </c>
      <c r="V3115" t="s">
        <v>36</v>
      </c>
      <c r="W3115" t="s">
        <v>82</v>
      </c>
      <c r="X3115">
        <v>4</v>
      </c>
    </row>
    <row r="3116" spans="2:24">
      <c r="B3116" t="s">
        <v>3274</v>
      </c>
      <c r="C3116" t="s">
        <v>160</v>
      </c>
      <c r="D3116" t="s">
        <v>55</v>
      </c>
      <c r="E3116" t="s">
        <v>3549</v>
      </c>
      <c r="F3116" t="s">
        <v>157</v>
      </c>
      <c r="G3116" t="s">
        <v>46</v>
      </c>
      <c r="H3116">
        <v>25</v>
      </c>
      <c r="I3116" t="s">
        <v>3550</v>
      </c>
      <c r="J3116" t="s">
        <v>28</v>
      </c>
      <c r="K3116" t="s">
        <v>42</v>
      </c>
      <c r="L3116" t="s">
        <v>39</v>
      </c>
      <c r="M3116" t="s">
        <v>107</v>
      </c>
      <c r="N3116" t="s">
        <v>80</v>
      </c>
      <c r="O3116" t="s">
        <v>20</v>
      </c>
      <c r="P3116">
        <v>1.7</v>
      </c>
      <c r="Q3116">
        <v>800</v>
      </c>
      <c r="R3116">
        <v>81</v>
      </c>
      <c r="S3116" t="s">
        <v>78</v>
      </c>
      <c r="T3116" t="s">
        <v>30</v>
      </c>
      <c r="U3116" t="s">
        <v>5149</v>
      </c>
      <c r="V3116" t="s">
        <v>36</v>
      </c>
      <c r="W3116" t="s">
        <v>82</v>
      </c>
      <c r="X3116">
        <v>4</v>
      </c>
    </row>
    <row r="3117" spans="2:24">
      <c r="B3117" t="s">
        <v>3275</v>
      </c>
      <c r="C3117" t="s">
        <v>160</v>
      </c>
      <c r="D3117" t="s">
        <v>55</v>
      </c>
      <c r="E3117" t="s">
        <v>3549</v>
      </c>
      <c r="F3117" t="s">
        <v>157</v>
      </c>
      <c r="G3117" t="s">
        <v>46</v>
      </c>
      <c r="H3117">
        <v>25</v>
      </c>
      <c r="I3117" t="s">
        <v>3550</v>
      </c>
      <c r="J3117" t="s">
        <v>79</v>
      </c>
      <c r="K3117" t="s">
        <v>42</v>
      </c>
      <c r="L3117" t="s">
        <v>39</v>
      </c>
      <c r="M3117" t="s">
        <v>107</v>
      </c>
      <c r="N3117" t="s">
        <v>80</v>
      </c>
      <c r="O3117" t="s">
        <v>20</v>
      </c>
      <c r="P3117">
        <v>1.7</v>
      </c>
      <c r="Q3117">
        <v>800</v>
      </c>
      <c r="R3117">
        <v>81</v>
      </c>
      <c r="S3117" t="s">
        <v>78</v>
      </c>
      <c r="T3117" t="s">
        <v>30</v>
      </c>
      <c r="U3117" t="s">
        <v>5150</v>
      </c>
      <c r="V3117" t="s">
        <v>36</v>
      </c>
      <c r="W3117" t="s">
        <v>82</v>
      </c>
      <c r="X3117">
        <v>4</v>
      </c>
    </row>
    <row r="3118" spans="2:24">
      <c r="B3118" t="s">
        <v>3276</v>
      </c>
      <c r="C3118" t="s">
        <v>160</v>
      </c>
      <c r="D3118" t="s">
        <v>55</v>
      </c>
      <c r="E3118" t="s">
        <v>3549</v>
      </c>
      <c r="F3118" t="s">
        <v>157</v>
      </c>
      <c r="G3118" t="s">
        <v>46</v>
      </c>
      <c r="H3118">
        <v>25</v>
      </c>
      <c r="I3118" t="s">
        <v>3550</v>
      </c>
      <c r="J3118" t="s">
        <v>30</v>
      </c>
      <c r="K3118" t="s">
        <v>42</v>
      </c>
      <c r="L3118" t="s">
        <v>39</v>
      </c>
      <c r="M3118" t="s">
        <v>107</v>
      </c>
      <c r="N3118" t="s">
        <v>80</v>
      </c>
      <c r="O3118" t="s">
        <v>20</v>
      </c>
      <c r="P3118">
        <v>1.7</v>
      </c>
      <c r="Q3118">
        <v>800</v>
      </c>
      <c r="R3118">
        <v>81</v>
      </c>
      <c r="S3118" t="s">
        <v>78</v>
      </c>
      <c r="T3118" t="s">
        <v>30</v>
      </c>
      <c r="U3118" t="s">
        <v>5151</v>
      </c>
      <c r="V3118" t="s">
        <v>36</v>
      </c>
      <c r="W3118" t="s">
        <v>82</v>
      </c>
      <c r="X3118">
        <v>4</v>
      </c>
    </row>
    <row r="3119" spans="2:24">
      <c r="B3119" t="s">
        <v>3277</v>
      </c>
      <c r="C3119" t="s">
        <v>160</v>
      </c>
      <c r="D3119" t="s">
        <v>41</v>
      </c>
      <c r="E3119" t="s">
        <v>3549</v>
      </c>
      <c r="F3119" t="s">
        <v>157</v>
      </c>
      <c r="G3119" t="s">
        <v>46</v>
      </c>
      <c r="H3119">
        <v>30</v>
      </c>
      <c r="I3119" t="s">
        <v>3550</v>
      </c>
      <c r="J3119" t="s">
        <v>63</v>
      </c>
      <c r="K3119" t="s">
        <v>43</v>
      </c>
      <c r="L3119" t="s">
        <v>39</v>
      </c>
      <c r="M3119" t="s">
        <v>107</v>
      </c>
      <c r="N3119" t="s">
        <v>80</v>
      </c>
      <c r="O3119" t="s">
        <v>20</v>
      </c>
      <c r="P3119">
        <v>2</v>
      </c>
      <c r="Q3119">
        <v>1000</v>
      </c>
      <c r="R3119">
        <v>81</v>
      </c>
      <c r="S3119" t="s">
        <v>78</v>
      </c>
      <c r="T3119" t="s">
        <v>30</v>
      </c>
      <c r="U3119" t="s">
        <v>5152</v>
      </c>
      <c r="V3119" t="s">
        <v>36</v>
      </c>
      <c r="W3119" t="s">
        <v>82</v>
      </c>
      <c r="X3119">
        <v>4</v>
      </c>
    </row>
    <row r="3120" spans="2:24">
      <c r="B3120" t="s">
        <v>3278</v>
      </c>
      <c r="C3120" t="s">
        <v>160</v>
      </c>
      <c r="D3120" t="s">
        <v>41</v>
      </c>
      <c r="E3120" t="s">
        <v>3549</v>
      </c>
      <c r="F3120" t="s">
        <v>157</v>
      </c>
      <c r="G3120" t="s">
        <v>46</v>
      </c>
      <c r="H3120">
        <v>30</v>
      </c>
      <c r="I3120" t="s">
        <v>3550</v>
      </c>
      <c r="J3120" t="s">
        <v>28</v>
      </c>
      <c r="K3120" t="s">
        <v>43</v>
      </c>
      <c r="L3120" t="s">
        <v>39</v>
      </c>
      <c r="M3120" t="s">
        <v>107</v>
      </c>
      <c r="N3120" t="s">
        <v>80</v>
      </c>
      <c r="O3120" t="s">
        <v>20</v>
      </c>
      <c r="P3120">
        <v>2</v>
      </c>
      <c r="Q3120">
        <v>1000</v>
      </c>
      <c r="R3120">
        <v>81</v>
      </c>
      <c r="S3120" t="s">
        <v>78</v>
      </c>
      <c r="T3120" t="s">
        <v>30</v>
      </c>
      <c r="U3120" t="s">
        <v>5153</v>
      </c>
      <c r="V3120" t="s">
        <v>36</v>
      </c>
      <c r="W3120" t="s">
        <v>82</v>
      </c>
      <c r="X3120">
        <v>4</v>
      </c>
    </row>
    <row r="3121" spans="2:24">
      <c r="B3121" t="s">
        <v>3279</v>
      </c>
      <c r="C3121" t="s">
        <v>160</v>
      </c>
      <c r="D3121" t="s">
        <v>41</v>
      </c>
      <c r="E3121" t="s">
        <v>3549</v>
      </c>
      <c r="F3121" t="s">
        <v>157</v>
      </c>
      <c r="G3121" t="s">
        <v>46</v>
      </c>
      <c r="H3121">
        <v>30</v>
      </c>
      <c r="I3121" t="s">
        <v>3550</v>
      </c>
      <c r="J3121" t="s">
        <v>79</v>
      </c>
      <c r="K3121" t="s">
        <v>43</v>
      </c>
      <c r="L3121" t="s">
        <v>39</v>
      </c>
      <c r="M3121" t="s">
        <v>107</v>
      </c>
      <c r="N3121" t="s">
        <v>80</v>
      </c>
      <c r="O3121" t="s">
        <v>20</v>
      </c>
      <c r="P3121">
        <v>2</v>
      </c>
      <c r="Q3121">
        <v>1000</v>
      </c>
      <c r="R3121">
        <v>81</v>
      </c>
      <c r="S3121" t="s">
        <v>78</v>
      </c>
      <c r="T3121" t="s">
        <v>30</v>
      </c>
      <c r="U3121" t="s">
        <v>5154</v>
      </c>
      <c r="V3121" t="s">
        <v>36</v>
      </c>
      <c r="W3121" t="s">
        <v>82</v>
      </c>
      <c r="X3121">
        <v>4</v>
      </c>
    </row>
    <row r="3122" spans="2:24">
      <c r="B3122" t="s">
        <v>3280</v>
      </c>
      <c r="C3122" t="s">
        <v>160</v>
      </c>
      <c r="D3122" t="s">
        <v>41</v>
      </c>
      <c r="E3122" t="s">
        <v>3549</v>
      </c>
      <c r="F3122" t="s">
        <v>157</v>
      </c>
      <c r="G3122" t="s">
        <v>46</v>
      </c>
      <c r="H3122">
        <v>30</v>
      </c>
      <c r="I3122" t="s">
        <v>3550</v>
      </c>
      <c r="J3122" t="s">
        <v>30</v>
      </c>
      <c r="K3122" t="s">
        <v>43</v>
      </c>
      <c r="L3122" t="s">
        <v>39</v>
      </c>
      <c r="M3122" t="s">
        <v>107</v>
      </c>
      <c r="N3122" t="s">
        <v>80</v>
      </c>
      <c r="O3122" t="s">
        <v>20</v>
      </c>
      <c r="P3122">
        <v>2</v>
      </c>
      <c r="Q3122">
        <v>1000</v>
      </c>
      <c r="R3122">
        <v>81</v>
      </c>
      <c r="S3122" t="s">
        <v>78</v>
      </c>
      <c r="T3122" t="s">
        <v>30</v>
      </c>
      <c r="U3122" t="s">
        <v>5155</v>
      </c>
      <c r="V3122" t="s">
        <v>36</v>
      </c>
      <c r="W3122" t="s">
        <v>82</v>
      </c>
      <c r="X3122">
        <v>4</v>
      </c>
    </row>
    <row r="3123" spans="2:24">
      <c r="B3123" t="s">
        <v>3281</v>
      </c>
      <c r="C3123" t="s">
        <v>160</v>
      </c>
      <c r="D3123" t="s">
        <v>55</v>
      </c>
      <c r="E3123" t="s">
        <v>3549</v>
      </c>
      <c r="F3123" t="s">
        <v>157</v>
      </c>
      <c r="G3123" t="s">
        <v>46</v>
      </c>
      <c r="H3123">
        <v>31</v>
      </c>
      <c r="I3123" t="s">
        <v>3550</v>
      </c>
      <c r="J3123" t="s">
        <v>63</v>
      </c>
      <c r="K3123" t="s">
        <v>42</v>
      </c>
      <c r="L3123" t="s">
        <v>39</v>
      </c>
      <c r="M3123" t="s">
        <v>107</v>
      </c>
      <c r="N3123" t="s">
        <v>80</v>
      </c>
      <c r="O3123" t="s">
        <v>20</v>
      </c>
      <c r="P3123">
        <v>2.2000000000000002</v>
      </c>
      <c r="Q3123">
        <v>1000</v>
      </c>
      <c r="R3123">
        <v>84</v>
      </c>
      <c r="S3123" t="s">
        <v>78</v>
      </c>
      <c r="T3123" t="s">
        <v>30</v>
      </c>
      <c r="U3123" t="s">
        <v>5156</v>
      </c>
      <c r="V3123" t="s">
        <v>36</v>
      </c>
      <c r="W3123" t="s">
        <v>82</v>
      </c>
      <c r="X3123">
        <v>4</v>
      </c>
    </row>
    <row r="3124" spans="2:24">
      <c r="B3124" t="s">
        <v>3282</v>
      </c>
      <c r="C3124" t="s">
        <v>160</v>
      </c>
      <c r="D3124" t="s">
        <v>55</v>
      </c>
      <c r="E3124" t="s">
        <v>3549</v>
      </c>
      <c r="F3124" t="s">
        <v>157</v>
      </c>
      <c r="G3124" t="s">
        <v>46</v>
      </c>
      <c r="H3124">
        <v>31</v>
      </c>
      <c r="I3124" t="s">
        <v>3550</v>
      </c>
      <c r="J3124" t="s">
        <v>28</v>
      </c>
      <c r="K3124" t="s">
        <v>42</v>
      </c>
      <c r="L3124" t="s">
        <v>39</v>
      </c>
      <c r="M3124" t="s">
        <v>107</v>
      </c>
      <c r="N3124" t="s">
        <v>80</v>
      </c>
      <c r="O3124" t="s">
        <v>20</v>
      </c>
      <c r="P3124">
        <v>2.2000000000000002</v>
      </c>
      <c r="Q3124">
        <v>1000</v>
      </c>
      <c r="R3124">
        <v>84</v>
      </c>
      <c r="S3124" t="s">
        <v>78</v>
      </c>
      <c r="T3124" t="s">
        <v>30</v>
      </c>
      <c r="U3124" t="s">
        <v>5157</v>
      </c>
      <c r="V3124" t="s">
        <v>36</v>
      </c>
      <c r="W3124" t="s">
        <v>82</v>
      </c>
      <c r="X3124">
        <v>4</v>
      </c>
    </row>
    <row r="3125" spans="2:24">
      <c r="B3125" t="s">
        <v>3283</v>
      </c>
      <c r="C3125" t="s">
        <v>160</v>
      </c>
      <c r="D3125" t="s">
        <v>55</v>
      </c>
      <c r="E3125" t="s">
        <v>3549</v>
      </c>
      <c r="F3125" t="s">
        <v>157</v>
      </c>
      <c r="G3125" t="s">
        <v>46</v>
      </c>
      <c r="H3125">
        <v>31</v>
      </c>
      <c r="I3125" t="s">
        <v>3550</v>
      </c>
      <c r="J3125" t="s">
        <v>79</v>
      </c>
      <c r="K3125" t="s">
        <v>42</v>
      </c>
      <c r="L3125" t="s">
        <v>39</v>
      </c>
      <c r="M3125" t="s">
        <v>107</v>
      </c>
      <c r="N3125" t="s">
        <v>80</v>
      </c>
      <c r="O3125" t="s">
        <v>20</v>
      </c>
      <c r="P3125">
        <v>2.2000000000000002</v>
      </c>
      <c r="Q3125">
        <v>1000</v>
      </c>
      <c r="R3125">
        <v>84</v>
      </c>
      <c r="S3125" t="s">
        <v>78</v>
      </c>
      <c r="T3125" t="s">
        <v>30</v>
      </c>
      <c r="U3125" t="s">
        <v>5158</v>
      </c>
      <c r="V3125" t="s">
        <v>36</v>
      </c>
      <c r="W3125" t="s">
        <v>82</v>
      </c>
      <c r="X3125">
        <v>4</v>
      </c>
    </row>
    <row r="3126" spans="2:24">
      <c r="B3126" t="s">
        <v>3284</v>
      </c>
      <c r="C3126" t="s">
        <v>160</v>
      </c>
      <c r="D3126" t="s">
        <v>55</v>
      </c>
      <c r="E3126" t="s">
        <v>3549</v>
      </c>
      <c r="F3126" t="s">
        <v>157</v>
      </c>
      <c r="G3126" t="s">
        <v>46</v>
      </c>
      <c r="H3126">
        <v>31</v>
      </c>
      <c r="I3126" t="s">
        <v>3550</v>
      </c>
      <c r="J3126" t="s">
        <v>30</v>
      </c>
      <c r="K3126" t="s">
        <v>42</v>
      </c>
      <c r="L3126" t="s">
        <v>39</v>
      </c>
      <c r="M3126" t="s">
        <v>107</v>
      </c>
      <c r="N3126" t="s">
        <v>80</v>
      </c>
      <c r="O3126" t="s">
        <v>20</v>
      </c>
      <c r="P3126">
        <v>2.2000000000000002</v>
      </c>
      <c r="Q3126">
        <v>1000</v>
      </c>
      <c r="R3126">
        <v>84</v>
      </c>
      <c r="S3126" t="s">
        <v>78</v>
      </c>
      <c r="T3126" t="s">
        <v>30</v>
      </c>
      <c r="U3126" t="s">
        <v>5159</v>
      </c>
      <c r="V3126" t="s">
        <v>36</v>
      </c>
      <c r="W3126" t="s">
        <v>82</v>
      </c>
      <c r="X3126">
        <v>4</v>
      </c>
    </row>
    <row r="3127" spans="2:24">
      <c r="B3127" t="s">
        <v>3285</v>
      </c>
      <c r="C3127" t="s">
        <v>160</v>
      </c>
      <c r="D3127" t="s">
        <v>41</v>
      </c>
      <c r="E3127" t="s">
        <v>3549</v>
      </c>
      <c r="F3127" t="s">
        <v>157</v>
      </c>
      <c r="G3127" t="s">
        <v>46</v>
      </c>
      <c r="H3127">
        <v>36</v>
      </c>
      <c r="I3127" t="s">
        <v>3550</v>
      </c>
      <c r="J3127" t="s">
        <v>63</v>
      </c>
      <c r="K3127" t="s">
        <v>43</v>
      </c>
      <c r="L3127" t="s">
        <v>39</v>
      </c>
      <c r="M3127" t="s">
        <v>107</v>
      </c>
      <c r="N3127" t="s">
        <v>80</v>
      </c>
      <c r="O3127" t="s">
        <v>20</v>
      </c>
      <c r="P3127">
        <v>2</v>
      </c>
      <c r="Q3127">
        <v>1200</v>
      </c>
      <c r="R3127">
        <v>81</v>
      </c>
      <c r="S3127" t="s">
        <v>78</v>
      </c>
      <c r="T3127" t="s">
        <v>30</v>
      </c>
      <c r="U3127" t="s">
        <v>5160</v>
      </c>
      <c r="V3127" t="s">
        <v>36</v>
      </c>
      <c r="W3127" t="s">
        <v>82</v>
      </c>
      <c r="X3127">
        <v>4</v>
      </c>
    </row>
    <row r="3128" spans="2:24">
      <c r="B3128" t="s">
        <v>3286</v>
      </c>
      <c r="C3128" t="s">
        <v>160</v>
      </c>
      <c r="D3128" t="s">
        <v>41</v>
      </c>
      <c r="E3128" t="s">
        <v>3549</v>
      </c>
      <c r="F3128" t="s">
        <v>157</v>
      </c>
      <c r="G3128" t="s">
        <v>46</v>
      </c>
      <c r="H3128">
        <v>36</v>
      </c>
      <c r="I3128" t="s">
        <v>3550</v>
      </c>
      <c r="J3128" t="s">
        <v>28</v>
      </c>
      <c r="K3128" t="s">
        <v>43</v>
      </c>
      <c r="L3128" t="s">
        <v>39</v>
      </c>
      <c r="M3128" t="s">
        <v>107</v>
      </c>
      <c r="N3128" t="s">
        <v>80</v>
      </c>
      <c r="O3128" t="s">
        <v>20</v>
      </c>
      <c r="P3128">
        <v>2</v>
      </c>
      <c r="Q3128">
        <v>1200</v>
      </c>
      <c r="R3128">
        <v>81</v>
      </c>
      <c r="S3128" t="s">
        <v>78</v>
      </c>
      <c r="T3128" t="s">
        <v>30</v>
      </c>
      <c r="U3128" t="s">
        <v>5161</v>
      </c>
      <c r="V3128" t="s">
        <v>36</v>
      </c>
      <c r="W3128" t="s">
        <v>82</v>
      </c>
      <c r="X3128">
        <v>4</v>
      </c>
    </row>
    <row r="3129" spans="2:24">
      <c r="B3129" t="s">
        <v>3287</v>
      </c>
      <c r="C3129" t="s">
        <v>160</v>
      </c>
      <c r="D3129" t="s">
        <v>41</v>
      </c>
      <c r="E3129" t="s">
        <v>3549</v>
      </c>
      <c r="F3129" t="s">
        <v>157</v>
      </c>
      <c r="G3129" t="s">
        <v>46</v>
      </c>
      <c r="H3129">
        <v>36</v>
      </c>
      <c r="I3129" t="s">
        <v>3550</v>
      </c>
      <c r="J3129" t="s">
        <v>79</v>
      </c>
      <c r="K3129" t="s">
        <v>43</v>
      </c>
      <c r="L3129" t="s">
        <v>39</v>
      </c>
      <c r="M3129" t="s">
        <v>107</v>
      </c>
      <c r="N3129" t="s">
        <v>80</v>
      </c>
      <c r="O3129" t="s">
        <v>20</v>
      </c>
      <c r="P3129">
        <v>2</v>
      </c>
      <c r="Q3129">
        <v>1200</v>
      </c>
      <c r="R3129">
        <v>81</v>
      </c>
      <c r="S3129" t="s">
        <v>78</v>
      </c>
      <c r="T3129" t="s">
        <v>30</v>
      </c>
      <c r="U3129" t="s">
        <v>5162</v>
      </c>
      <c r="V3129" t="s">
        <v>36</v>
      </c>
      <c r="W3129" t="s">
        <v>82</v>
      </c>
      <c r="X3129">
        <v>4</v>
      </c>
    </row>
    <row r="3130" spans="2:24">
      <c r="B3130" t="s">
        <v>3288</v>
      </c>
      <c r="C3130" t="s">
        <v>160</v>
      </c>
      <c r="D3130" t="s">
        <v>41</v>
      </c>
      <c r="E3130" t="s">
        <v>3549</v>
      </c>
      <c r="F3130" t="s">
        <v>157</v>
      </c>
      <c r="G3130" t="s">
        <v>46</v>
      </c>
      <c r="H3130">
        <v>36</v>
      </c>
      <c r="I3130" t="s">
        <v>3550</v>
      </c>
      <c r="J3130" t="s">
        <v>30</v>
      </c>
      <c r="K3130" t="s">
        <v>43</v>
      </c>
      <c r="L3130" t="s">
        <v>39</v>
      </c>
      <c r="M3130" t="s">
        <v>107</v>
      </c>
      <c r="N3130" t="s">
        <v>80</v>
      </c>
      <c r="O3130" t="s">
        <v>20</v>
      </c>
      <c r="P3130">
        <v>2</v>
      </c>
      <c r="Q3130">
        <v>1200</v>
      </c>
      <c r="R3130">
        <v>81</v>
      </c>
      <c r="S3130" t="s">
        <v>78</v>
      </c>
      <c r="T3130" t="s">
        <v>30</v>
      </c>
      <c r="U3130" t="s">
        <v>5163</v>
      </c>
      <c r="V3130" t="s">
        <v>36</v>
      </c>
      <c r="W3130" t="s">
        <v>82</v>
      </c>
      <c r="X3130">
        <v>4</v>
      </c>
    </row>
    <row r="3131" spans="2:24">
      <c r="B3131" t="s">
        <v>3289</v>
      </c>
      <c r="C3131" t="s">
        <v>160</v>
      </c>
      <c r="D3131" t="s">
        <v>55</v>
      </c>
      <c r="E3131" t="s">
        <v>3549</v>
      </c>
      <c r="F3131" t="s">
        <v>157</v>
      </c>
      <c r="G3131" t="s">
        <v>46</v>
      </c>
      <c r="H3131">
        <v>37</v>
      </c>
      <c r="I3131" t="s">
        <v>3550</v>
      </c>
      <c r="J3131" t="s">
        <v>63</v>
      </c>
      <c r="K3131" t="s">
        <v>42</v>
      </c>
      <c r="L3131" t="s">
        <v>39</v>
      </c>
      <c r="M3131" t="s">
        <v>107</v>
      </c>
      <c r="N3131" t="s">
        <v>80</v>
      </c>
      <c r="O3131" t="s">
        <v>35</v>
      </c>
      <c r="P3131">
        <v>2.9</v>
      </c>
      <c r="Q3131">
        <v>1200</v>
      </c>
      <c r="R3131">
        <v>84</v>
      </c>
      <c r="S3131" t="s">
        <v>78</v>
      </c>
      <c r="T3131" t="s">
        <v>30</v>
      </c>
      <c r="U3131" t="s">
        <v>5164</v>
      </c>
      <c r="V3131" t="s">
        <v>36</v>
      </c>
      <c r="W3131" t="s">
        <v>82</v>
      </c>
      <c r="X3131">
        <v>4</v>
      </c>
    </row>
    <row r="3132" spans="2:24">
      <c r="B3132" t="s">
        <v>3290</v>
      </c>
      <c r="C3132" t="s">
        <v>160</v>
      </c>
      <c r="D3132" t="s">
        <v>55</v>
      </c>
      <c r="E3132" t="s">
        <v>3549</v>
      </c>
      <c r="F3132" t="s">
        <v>157</v>
      </c>
      <c r="G3132" t="s">
        <v>46</v>
      </c>
      <c r="H3132">
        <v>37</v>
      </c>
      <c r="I3132" t="s">
        <v>3550</v>
      </c>
      <c r="J3132" t="s">
        <v>28</v>
      </c>
      <c r="K3132" t="s">
        <v>42</v>
      </c>
      <c r="L3132" t="s">
        <v>39</v>
      </c>
      <c r="M3132" t="s">
        <v>107</v>
      </c>
      <c r="N3132" t="s">
        <v>80</v>
      </c>
      <c r="O3132" t="s">
        <v>35</v>
      </c>
      <c r="P3132">
        <v>2.9</v>
      </c>
      <c r="Q3132">
        <v>1200</v>
      </c>
      <c r="R3132">
        <v>84</v>
      </c>
      <c r="S3132" t="s">
        <v>78</v>
      </c>
      <c r="T3132" t="s">
        <v>30</v>
      </c>
      <c r="U3132" t="s">
        <v>5165</v>
      </c>
      <c r="V3132" t="s">
        <v>36</v>
      </c>
      <c r="W3132" t="s">
        <v>82</v>
      </c>
      <c r="X3132">
        <v>4</v>
      </c>
    </row>
    <row r="3133" spans="2:24">
      <c r="B3133" t="s">
        <v>3291</v>
      </c>
      <c r="C3133" t="s">
        <v>160</v>
      </c>
      <c r="D3133" t="s">
        <v>55</v>
      </c>
      <c r="E3133" t="s">
        <v>3549</v>
      </c>
      <c r="F3133" t="s">
        <v>157</v>
      </c>
      <c r="G3133" t="s">
        <v>46</v>
      </c>
      <c r="H3133">
        <v>37</v>
      </c>
      <c r="I3133" t="s">
        <v>3550</v>
      </c>
      <c r="J3133" t="s">
        <v>79</v>
      </c>
      <c r="K3133" t="s">
        <v>42</v>
      </c>
      <c r="L3133" t="s">
        <v>39</v>
      </c>
      <c r="M3133" t="s">
        <v>107</v>
      </c>
      <c r="N3133" t="s">
        <v>80</v>
      </c>
      <c r="O3133" t="s">
        <v>35</v>
      </c>
      <c r="P3133">
        <v>2.9</v>
      </c>
      <c r="Q3133">
        <v>1200</v>
      </c>
      <c r="R3133">
        <v>84</v>
      </c>
      <c r="S3133" t="s">
        <v>78</v>
      </c>
      <c r="T3133" t="s">
        <v>30</v>
      </c>
      <c r="U3133" t="s">
        <v>5166</v>
      </c>
      <c r="V3133" t="s">
        <v>36</v>
      </c>
      <c r="W3133" t="s">
        <v>82</v>
      </c>
      <c r="X3133">
        <v>4</v>
      </c>
    </row>
    <row r="3134" spans="2:24">
      <c r="B3134" t="s">
        <v>3292</v>
      </c>
      <c r="C3134" t="s">
        <v>160</v>
      </c>
      <c r="D3134" t="s">
        <v>55</v>
      </c>
      <c r="E3134" t="s">
        <v>3549</v>
      </c>
      <c r="F3134" t="s">
        <v>157</v>
      </c>
      <c r="G3134" t="s">
        <v>46</v>
      </c>
      <c r="H3134">
        <v>37</v>
      </c>
      <c r="I3134" t="s">
        <v>3550</v>
      </c>
      <c r="J3134" t="s">
        <v>30</v>
      </c>
      <c r="K3134" t="s">
        <v>42</v>
      </c>
      <c r="L3134" t="s">
        <v>39</v>
      </c>
      <c r="M3134" t="s">
        <v>107</v>
      </c>
      <c r="N3134" t="s">
        <v>80</v>
      </c>
      <c r="O3134" t="s">
        <v>35</v>
      </c>
      <c r="P3134">
        <v>2.9</v>
      </c>
      <c r="Q3134">
        <v>1200</v>
      </c>
      <c r="R3134">
        <v>84</v>
      </c>
      <c r="S3134" t="s">
        <v>78</v>
      </c>
      <c r="T3134" t="s">
        <v>30</v>
      </c>
      <c r="U3134" t="s">
        <v>5167</v>
      </c>
      <c r="V3134" t="s">
        <v>36</v>
      </c>
      <c r="W3134" t="s">
        <v>82</v>
      </c>
      <c r="X3134">
        <v>4</v>
      </c>
    </row>
    <row r="3135" spans="2:24">
      <c r="B3135" t="s">
        <v>3293</v>
      </c>
      <c r="C3135" t="s">
        <v>160</v>
      </c>
      <c r="D3135" t="s">
        <v>55</v>
      </c>
      <c r="E3135" t="s">
        <v>3549</v>
      </c>
      <c r="F3135" t="s">
        <v>157</v>
      </c>
      <c r="G3135" t="s">
        <v>46</v>
      </c>
      <c r="H3135">
        <v>39</v>
      </c>
      <c r="I3135" t="s">
        <v>3550</v>
      </c>
      <c r="J3135" t="s">
        <v>63</v>
      </c>
      <c r="K3135" t="s">
        <v>42</v>
      </c>
      <c r="L3135" t="s">
        <v>39</v>
      </c>
      <c r="M3135" t="s">
        <v>107</v>
      </c>
      <c r="N3135" t="s">
        <v>80</v>
      </c>
      <c r="O3135" t="s">
        <v>35</v>
      </c>
      <c r="P3135">
        <v>2.9</v>
      </c>
      <c r="Q3135">
        <v>1200</v>
      </c>
      <c r="R3135">
        <v>87</v>
      </c>
      <c r="S3135" t="s">
        <v>78</v>
      </c>
      <c r="T3135" t="s">
        <v>30</v>
      </c>
      <c r="U3135" t="s">
        <v>5168</v>
      </c>
      <c r="V3135" t="s">
        <v>36</v>
      </c>
      <c r="W3135" t="s">
        <v>82</v>
      </c>
      <c r="X3135">
        <v>4</v>
      </c>
    </row>
    <row r="3136" spans="2:24">
      <c r="B3136" t="s">
        <v>3294</v>
      </c>
      <c r="C3136" t="s">
        <v>160</v>
      </c>
      <c r="D3136" t="s">
        <v>55</v>
      </c>
      <c r="E3136" t="s">
        <v>3549</v>
      </c>
      <c r="F3136" t="s">
        <v>157</v>
      </c>
      <c r="G3136" t="s">
        <v>46</v>
      </c>
      <c r="H3136">
        <v>39</v>
      </c>
      <c r="I3136" t="s">
        <v>3550</v>
      </c>
      <c r="J3136" t="s">
        <v>28</v>
      </c>
      <c r="K3136" t="s">
        <v>42</v>
      </c>
      <c r="L3136" t="s">
        <v>39</v>
      </c>
      <c r="M3136" t="s">
        <v>107</v>
      </c>
      <c r="N3136" t="s">
        <v>80</v>
      </c>
      <c r="O3136" t="s">
        <v>35</v>
      </c>
      <c r="P3136">
        <v>2.9</v>
      </c>
      <c r="Q3136">
        <v>1200</v>
      </c>
      <c r="R3136">
        <v>87</v>
      </c>
      <c r="S3136" t="s">
        <v>78</v>
      </c>
      <c r="T3136" t="s">
        <v>30</v>
      </c>
      <c r="U3136" t="s">
        <v>5169</v>
      </c>
      <c r="V3136" t="s">
        <v>36</v>
      </c>
      <c r="W3136" t="s">
        <v>82</v>
      </c>
      <c r="X3136">
        <v>4</v>
      </c>
    </row>
    <row r="3137" spans="2:24">
      <c r="B3137" t="s">
        <v>3295</v>
      </c>
      <c r="C3137" t="s">
        <v>160</v>
      </c>
      <c r="D3137" t="s">
        <v>55</v>
      </c>
      <c r="E3137" t="s">
        <v>3549</v>
      </c>
      <c r="F3137" t="s">
        <v>157</v>
      </c>
      <c r="G3137" t="s">
        <v>46</v>
      </c>
      <c r="H3137">
        <v>39</v>
      </c>
      <c r="I3137" t="s">
        <v>3550</v>
      </c>
      <c r="J3137" t="s">
        <v>79</v>
      </c>
      <c r="K3137" t="s">
        <v>42</v>
      </c>
      <c r="L3137" t="s">
        <v>39</v>
      </c>
      <c r="M3137" t="s">
        <v>107</v>
      </c>
      <c r="N3137" t="s">
        <v>80</v>
      </c>
      <c r="O3137" t="s">
        <v>35</v>
      </c>
      <c r="P3137">
        <v>2.9</v>
      </c>
      <c r="Q3137">
        <v>1200</v>
      </c>
      <c r="R3137">
        <v>87</v>
      </c>
      <c r="S3137" t="s">
        <v>78</v>
      </c>
      <c r="T3137" t="s">
        <v>30</v>
      </c>
      <c r="U3137" t="s">
        <v>5170</v>
      </c>
      <c r="V3137" t="s">
        <v>36</v>
      </c>
      <c r="W3137" t="s">
        <v>82</v>
      </c>
      <c r="X3137">
        <v>4</v>
      </c>
    </row>
    <row r="3138" spans="2:24">
      <c r="B3138" t="s">
        <v>3296</v>
      </c>
      <c r="C3138" t="s">
        <v>160</v>
      </c>
      <c r="D3138" t="s">
        <v>55</v>
      </c>
      <c r="E3138" t="s">
        <v>3549</v>
      </c>
      <c r="F3138" t="s">
        <v>157</v>
      </c>
      <c r="G3138" t="s">
        <v>46</v>
      </c>
      <c r="H3138">
        <v>39</v>
      </c>
      <c r="I3138" t="s">
        <v>3550</v>
      </c>
      <c r="J3138" t="s">
        <v>30</v>
      </c>
      <c r="K3138" t="s">
        <v>42</v>
      </c>
      <c r="L3138" t="s">
        <v>39</v>
      </c>
      <c r="M3138" t="s">
        <v>107</v>
      </c>
      <c r="N3138" t="s">
        <v>80</v>
      </c>
      <c r="O3138" t="s">
        <v>35</v>
      </c>
      <c r="P3138">
        <v>2.9</v>
      </c>
      <c r="Q3138">
        <v>1200</v>
      </c>
      <c r="R3138">
        <v>87</v>
      </c>
      <c r="S3138" t="s">
        <v>78</v>
      </c>
      <c r="T3138" t="s">
        <v>30</v>
      </c>
      <c r="U3138" t="s">
        <v>5171</v>
      </c>
      <c r="V3138" t="s">
        <v>36</v>
      </c>
      <c r="W3138" t="s">
        <v>82</v>
      </c>
      <c r="X3138">
        <v>4</v>
      </c>
    </row>
    <row r="3139" spans="2:24">
      <c r="B3139" t="s">
        <v>3297</v>
      </c>
      <c r="C3139" t="s">
        <v>160</v>
      </c>
      <c r="D3139" t="s">
        <v>41</v>
      </c>
      <c r="E3139" t="s">
        <v>3549</v>
      </c>
      <c r="F3139" t="s">
        <v>157</v>
      </c>
      <c r="G3139" t="s">
        <v>47</v>
      </c>
      <c r="H3139">
        <v>18</v>
      </c>
      <c r="I3139" t="s">
        <v>3550</v>
      </c>
      <c r="J3139" t="s">
        <v>63</v>
      </c>
      <c r="K3139" t="s">
        <v>43</v>
      </c>
      <c r="L3139" t="s">
        <v>39</v>
      </c>
      <c r="M3139" t="s">
        <v>107</v>
      </c>
      <c r="N3139" t="s">
        <v>81</v>
      </c>
      <c r="O3139" t="s">
        <v>3552</v>
      </c>
      <c r="P3139">
        <v>1.7</v>
      </c>
      <c r="Q3139">
        <v>600</v>
      </c>
      <c r="R3139">
        <v>78</v>
      </c>
      <c r="S3139" t="s">
        <v>78</v>
      </c>
      <c r="T3139" t="s">
        <v>30</v>
      </c>
      <c r="U3139" t="s">
        <v>5172</v>
      </c>
      <c r="V3139" t="s">
        <v>36</v>
      </c>
      <c r="W3139" t="s">
        <v>82</v>
      </c>
      <c r="X3139">
        <v>4</v>
      </c>
    </row>
    <row r="3140" spans="2:24">
      <c r="B3140" t="s">
        <v>3298</v>
      </c>
      <c r="C3140" t="s">
        <v>160</v>
      </c>
      <c r="D3140" t="s">
        <v>41</v>
      </c>
      <c r="E3140" t="s">
        <v>3549</v>
      </c>
      <c r="F3140" t="s">
        <v>157</v>
      </c>
      <c r="G3140" t="s">
        <v>47</v>
      </c>
      <c r="H3140">
        <v>18</v>
      </c>
      <c r="I3140" t="s">
        <v>3550</v>
      </c>
      <c r="J3140" t="s">
        <v>28</v>
      </c>
      <c r="K3140" t="s">
        <v>43</v>
      </c>
      <c r="L3140" t="s">
        <v>39</v>
      </c>
      <c r="M3140" t="s">
        <v>107</v>
      </c>
      <c r="N3140" t="s">
        <v>81</v>
      </c>
      <c r="O3140" t="s">
        <v>3552</v>
      </c>
      <c r="P3140">
        <v>1.7</v>
      </c>
      <c r="Q3140">
        <v>600</v>
      </c>
      <c r="R3140">
        <v>78</v>
      </c>
      <c r="S3140" t="s">
        <v>78</v>
      </c>
      <c r="T3140" t="s">
        <v>30</v>
      </c>
      <c r="U3140" t="s">
        <v>5173</v>
      </c>
      <c r="V3140" t="s">
        <v>36</v>
      </c>
      <c r="W3140" t="s">
        <v>82</v>
      </c>
      <c r="X3140">
        <v>4</v>
      </c>
    </row>
    <row r="3141" spans="2:24">
      <c r="B3141" t="s">
        <v>3299</v>
      </c>
      <c r="C3141" t="s">
        <v>160</v>
      </c>
      <c r="D3141" t="s">
        <v>41</v>
      </c>
      <c r="E3141" t="s">
        <v>3549</v>
      </c>
      <c r="F3141" t="s">
        <v>157</v>
      </c>
      <c r="G3141" t="s">
        <v>47</v>
      </c>
      <c r="H3141">
        <v>18</v>
      </c>
      <c r="I3141" t="s">
        <v>3550</v>
      </c>
      <c r="J3141" t="s">
        <v>79</v>
      </c>
      <c r="K3141" t="s">
        <v>43</v>
      </c>
      <c r="L3141" t="s">
        <v>39</v>
      </c>
      <c r="M3141" t="s">
        <v>107</v>
      </c>
      <c r="N3141" t="s">
        <v>81</v>
      </c>
      <c r="O3141" t="s">
        <v>3552</v>
      </c>
      <c r="P3141">
        <v>1.7</v>
      </c>
      <c r="Q3141">
        <v>600</v>
      </c>
      <c r="R3141">
        <v>78</v>
      </c>
      <c r="S3141" t="s">
        <v>78</v>
      </c>
      <c r="T3141" t="s">
        <v>30</v>
      </c>
      <c r="U3141" t="s">
        <v>5174</v>
      </c>
      <c r="V3141" t="s">
        <v>36</v>
      </c>
      <c r="W3141" t="s">
        <v>82</v>
      </c>
      <c r="X3141">
        <v>4</v>
      </c>
    </row>
    <row r="3142" spans="2:24">
      <c r="B3142" t="s">
        <v>3300</v>
      </c>
      <c r="C3142" t="s">
        <v>160</v>
      </c>
      <c r="D3142" t="s">
        <v>41</v>
      </c>
      <c r="E3142" t="s">
        <v>3549</v>
      </c>
      <c r="F3142" t="s">
        <v>157</v>
      </c>
      <c r="G3142" t="s">
        <v>47</v>
      </c>
      <c r="H3142">
        <v>18</v>
      </c>
      <c r="I3142" t="s">
        <v>3550</v>
      </c>
      <c r="J3142" t="s">
        <v>30</v>
      </c>
      <c r="K3142" t="s">
        <v>43</v>
      </c>
      <c r="L3142" t="s">
        <v>39</v>
      </c>
      <c r="M3142" t="s">
        <v>107</v>
      </c>
      <c r="N3142" t="s">
        <v>81</v>
      </c>
      <c r="O3142" t="s">
        <v>3552</v>
      </c>
      <c r="P3142">
        <v>1.7</v>
      </c>
      <c r="Q3142">
        <v>600</v>
      </c>
      <c r="R3142">
        <v>78</v>
      </c>
      <c r="S3142" t="s">
        <v>78</v>
      </c>
      <c r="T3142" t="s">
        <v>30</v>
      </c>
      <c r="U3142" t="s">
        <v>5175</v>
      </c>
      <c r="V3142" t="s">
        <v>36</v>
      </c>
      <c r="W3142" t="s">
        <v>82</v>
      </c>
      <c r="X3142">
        <v>4</v>
      </c>
    </row>
    <row r="3143" spans="2:24">
      <c r="B3143" t="s">
        <v>3301</v>
      </c>
      <c r="C3143" t="s">
        <v>160</v>
      </c>
      <c r="D3143" t="s">
        <v>55</v>
      </c>
      <c r="E3143" t="s">
        <v>3549</v>
      </c>
      <c r="F3143" t="s">
        <v>157</v>
      </c>
      <c r="G3143" t="s">
        <v>47</v>
      </c>
      <c r="H3143">
        <v>19</v>
      </c>
      <c r="I3143" t="s">
        <v>3550</v>
      </c>
      <c r="J3143" t="s">
        <v>63</v>
      </c>
      <c r="K3143" t="s">
        <v>42</v>
      </c>
      <c r="L3143" t="s">
        <v>39</v>
      </c>
      <c r="M3143" t="s">
        <v>107</v>
      </c>
      <c r="N3143" t="s">
        <v>81</v>
      </c>
      <c r="O3143" t="s">
        <v>20</v>
      </c>
      <c r="P3143">
        <v>0.8</v>
      </c>
      <c r="Q3143">
        <v>600</v>
      </c>
      <c r="R3143">
        <v>81</v>
      </c>
      <c r="S3143" t="s">
        <v>78</v>
      </c>
      <c r="T3143" t="s">
        <v>30</v>
      </c>
      <c r="U3143" t="s">
        <v>5176</v>
      </c>
      <c r="V3143" t="s">
        <v>36</v>
      </c>
      <c r="W3143" t="s">
        <v>82</v>
      </c>
      <c r="X3143">
        <v>4</v>
      </c>
    </row>
    <row r="3144" spans="2:24">
      <c r="B3144" t="s">
        <v>3302</v>
      </c>
      <c r="C3144" t="s">
        <v>160</v>
      </c>
      <c r="D3144" t="s">
        <v>55</v>
      </c>
      <c r="E3144" t="s">
        <v>3549</v>
      </c>
      <c r="F3144" t="s">
        <v>157</v>
      </c>
      <c r="G3144" t="s">
        <v>47</v>
      </c>
      <c r="H3144">
        <v>19</v>
      </c>
      <c r="I3144" t="s">
        <v>3550</v>
      </c>
      <c r="J3144" t="s">
        <v>28</v>
      </c>
      <c r="K3144" t="s">
        <v>42</v>
      </c>
      <c r="L3144" t="s">
        <v>39</v>
      </c>
      <c r="M3144" t="s">
        <v>107</v>
      </c>
      <c r="N3144" t="s">
        <v>81</v>
      </c>
      <c r="O3144" t="s">
        <v>20</v>
      </c>
      <c r="P3144">
        <v>0.8</v>
      </c>
      <c r="Q3144">
        <v>600</v>
      </c>
      <c r="R3144">
        <v>81</v>
      </c>
      <c r="S3144" t="s">
        <v>78</v>
      </c>
      <c r="T3144" t="s">
        <v>30</v>
      </c>
      <c r="U3144" t="s">
        <v>5177</v>
      </c>
      <c r="V3144" t="s">
        <v>36</v>
      </c>
      <c r="W3144" t="s">
        <v>82</v>
      </c>
      <c r="X3144">
        <v>4</v>
      </c>
    </row>
    <row r="3145" spans="2:24">
      <c r="B3145" t="s">
        <v>3303</v>
      </c>
      <c r="C3145" t="s">
        <v>160</v>
      </c>
      <c r="D3145" t="s">
        <v>55</v>
      </c>
      <c r="E3145" t="s">
        <v>3549</v>
      </c>
      <c r="F3145" t="s">
        <v>157</v>
      </c>
      <c r="G3145" t="s">
        <v>47</v>
      </c>
      <c r="H3145">
        <v>19</v>
      </c>
      <c r="I3145" t="s">
        <v>3550</v>
      </c>
      <c r="J3145" t="s">
        <v>79</v>
      </c>
      <c r="K3145" t="s">
        <v>42</v>
      </c>
      <c r="L3145" t="s">
        <v>39</v>
      </c>
      <c r="M3145" t="s">
        <v>107</v>
      </c>
      <c r="N3145" t="s">
        <v>81</v>
      </c>
      <c r="O3145" t="s">
        <v>20</v>
      </c>
      <c r="P3145">
        <v>0.8</v>
      </c>
      <c r="Q3145">
        <v>600</v>
      </c>
      <c r="R3145">
        <v>81</v>
      </c>
      <c r="S3145" t="s">
        <v>78</v>
      </c>
      <c r="T3145" t="s">
        <v>30</v>
      </c>
      <c r="U3145" t="s">
        <v>5178</v>
      </c>
      <c r="V3145" t="s">
        <v>36</v>
      </c>
      <c r="W3145" t="s">
        <v>82</v>
      </c>
      <c r="X3145">
        <v>4</v>
      </c>
    </row>
    <row r="3146" spans="2:24">
      <c r="B3146" t="s">
        <v>3304</v>
      </c>
      <c r="C3146" t="s">
        <v>160</v>
      </c>
      <c r="D3146" t="s">
        <v>55</v>
      </c>
      <c r="E3146" t="s">
        <v>3549</v>
      </c>
      <c r="F3146" t="s">
        <v>157</v>
      </c>
      <c r="G3146" t="s">
        <v>47</v>
      </c>
      <c r="H3146">
        <v>19</v>
      </c>
      <c r="I3146" t="s">
        <v>3550</v>
      </c>
      <c r="J3146" t="s">
        <v>30</v>
      </c>
      <c r="K3146" t="s">
        <v>42</v>
      </c>
      <c r="L3146" t="s">
        <v>39</v>
      </c>
      <c r="M3146" t="s">
        <v>107</v>
      </c>
      <c r="N3146" t="s">
        <v>81</v>
      </c>
      <c r="O3146" t="s">
        <v>20</v>
      </c>
      <c r="P3146">
        <v>0.8</v>
      </c>
      <c r="Q3146">
        <v>600</v>
      </c>
      <c r="R3146">
        <v>81</v>
      </c>
      <c r="S3146" t="s">
        <v>78</v>
      </c>
      <c r="T3146" t="s">
        <v>30</v>
      </c>
      <c r="U3146" t="s">
        <v>5179</v>
      </c>
      <c r="V3146" t="s">
        <v>36</v>
      </c>
      <c r="W3146" t="s">
        <v>82</v>
      </c>
      <c r="X3146">
        <v>4</v>
      </c>
    </row>
    <row r="3147" spans="2:24">
      <c r="B3147" t="s">
        <v>3305</v>
      </c>
      <c r="C3147" t="s">
        <v>160</v>
      </c>
      <c r="D3147" t="s">
        <v>41</v>
      </c>
      <c r="E3147" t="s">
        <v>3549</v>
      </c>
      <c r="F3147" t="s">
        <v>157</v>
      </c>
      <c r="G3147" t="s">
        <v>47</v>
      </c>
      <c r="H3147">
        <v>24</v>
      </c>
      <c r="I3147" t="s">
        <v>3550</v>
      </c>
      <c r="J3147" t="s">
        <v>63</v>
      </c>
      <c r="K3147" t="s">
        <v>43</v>
      </c>
      <c r="L3147" t="s">
        <v>39</v>
      </c>
      <c r="M3147" t="s">
        <v>107</v>
      </c>
      <c r="N3147" t="s">
        <v>81</v>
      </c>
      <c r="O3147" t="s">
        <v>3552</v>
      </c>
      <c r="P3147">
        <v>1.7</v>
      </c>
      <c r="Q3147">
        <v>800</v>
      </c>
      <c r="R3147">
        <v>78</v>
      </c>
      <c r="S3147" t="s">
        <v>78</v>
      </c>
      <c r="T3147" t="s">
        <v>30</v>
      </c>
      <c r="U3147" t="s">
        <v>5180</v>
      </c>
      <c r="V3147" t="s">
        <v>36</v>
      </c>
      <c r="W3147" t="s">
        <v>82</v>
      </c>
      <c r="X3147">
        <v>4</v>
      </c>
    </row>
    <row r="3148" spans="2:24">
      <c r="B3148" t="s">
        <v>3306</v>
      </c>
      <c r="C3148" t="s">
        <v>160</v>
      </c>
      <c r="D3148" t="s">
        <v>41</v>
      </c>
      <c r="E3148" t="s">
        <v>3549</v>
      </c>
      <c r="F3148" t="s">
        <v>157</v>
      </c>
      <c r="G3148" t="s">
        <v>47</v>
      </c>
      <c r="H3148">
        <v>24</v>
      </c>
      <c r="I3148" t="s">
        <v>3550</v>
      </c>
      <c r="J3148" t="s">
        <v>28</v>
      </c>
      <c r="K3148" t="s">
        <v>43</v>
      </c>
      <c r="L3148" t="s">
        <v>39</v>
      </c>
      <c r="M3148" t="s">
        <v>107</v>
      </c>
      <c r="N3148" t="s">
        <v>81</v>
      </c>
      <c r="O3148" t="s">
        <v>3552</v>
      </c>
      <c r="P3148">
        <v>1.7</v>
      </c>
      <c r="Q3148">
        <v>800</v>
      </c>
      <c r="R3148">
        <v>78</v>
      </c>
      <c r="S3148" t="s">
        <v>78</v>
      </c>
      <c r="T3148" t="s">
        <v>30</v>
      </c>
      <c r="U3148" t="s">
        <v>5181</v>
      </c>
      <c r="V3148" t="s">
        <v>36</v>
      </c>
      <c r="W3148" t="s">
        <v>82</v>
      </c>
      <c r="X3148">
        <v>4</v>
      </c>
    </row>
    <row r="3149" spans="2:24">
      <c r="B3149" t="s">
        <v>3307</v>
      </c>
      <c r="C3149" t="s">
        <v>160</v>
      </c>
      <c r="D3149" t="s">
        <v>41</v>
      </c>
      <c r="E3149" t="s">
        <v>3549</v>
      </c>
      <c r="F3149" t="s">
        <v>157</v>
      </c>
      <c r="G3149" t="s">
        <v>47</v>
      </c>
      <c r="H3149">
        <v>24</v>
      </c>
      <c r="I3149" t="s">
        <v>3550</v>
      </c>
      <c r="J3149" t="s">
        <v>79</v>
      </c>
      <c r="K3149" t="s">
        <v>43</v>
      </c>
      <c r="L3149" t="s">
        <v>39</v>
      </c>
      <c r="M3149" t="s">
        <v>107</v>
      </c>
      <c r="N3149" t="s">
        <v>81</v>
      </c>
      <c r="O3149" t="s">
        <v>3552</v>
      </c>
      <c r="P3149">
        <v>1.7</v>
      </c>
      <c r="Q3149">
        <v>800</v>
      </c>
      <c r="R3149">
        <v>78</v>
      </c>
      <c r="S3149" t="s">
        <v>78</v>
      </c>
      <c r="T3149" t="s">
        <v>30</v>
      </c>
      <c r="U3149" t="s">
        <v>5182</v>
      </c>
      <c r="V3149" t="s">
        <v>36</v>
      </c>
      <c r="W3149" t="s">
        <v>82</v>
      </c>
      <c r="X3149">
        <v>4</v>
      </c>
    </row>
    <row r="3150" spans="2:24">
      <c r="B3150" t="s">
        <v>3308</v>
      </c>
      <c r="C3150" t="s">
        <v>160</v>
      </c>
      <c r="D3150" t="s">
        <v>41</v>
      </c>
      <c r="E3150" t="s">
        <v>3549</v>
      </c>
      <c r="F3150" t="s">
        <v>157</v>
      </c>
      <c r="G3150" t="s">
        <v>47</v>
      </c>
      <c r="H3150">
        <v>24</v>
      </c>
      <c r="I3150" t="s">
        <v>3550</v>
      </c>
      <c r="J3150" t="s">
        <v>30</v>
      </c>
      <c r="K3150" t="s">
        <v>43</v>
      </c>
      <c r="L3150" t="s">
        <v>39</v>
      </c>
      <c r="M3150" t="s">
        <v>107</v>
      </c>
      <c r="N3150" t="s">
        <v>81</v>
      </c>
      <c r="O3150" t="s">
        <v>3552</v>
      </c>
      <c r="P3150">
        <v>1.7</v>
      </c>
      <c r="Q3150">
        <v>800</v>
      </c>
      <c r="R3150">
        <v>78</v>
      </c>
      <c r="S3150" t="s">
        <v>78</v>
      </c>
      <c r="T3150" t="s">
        <v>30</v>
      </c>
      <c r="U3150" t="s">
        <v>5183</v>
      </c>
      <c r="V3150" t="s">
        <v>36</v>
      </c>
      <c r="W3150" t="s">
        <v>82</v>
      </c>
      <c r="X3150">
        <v>4</v>
      </c>
    </row>
    <row r="3151" spans="2:24">
      <c r="B3151" t="s">
        <v>3309</v>
      </c>
      <c r="C3151" t="s">
        <v>160</v>
      </c>
      <c r="D3151" t="s">
        <v>55</v>
      </c>
      <c r="E3151" t="s">
        <v>3549</v>
      </c>
      <c r="F3151" t="s">
        <v>157</v>
      </c>
      <c r="G3151" t="s">
        <v>47</v>
      </c>
      <c r="H3151">
        <v>25</v>
      </c>
      <c r="I3151" t="s">
        <v>3550</v>
      </c>
      <c r="J3151" t="s">
        <v>63</v>
      </c>
      <c r="K3151" t="s">
        <v>42</v>
      </c>
      <c r="L3151" t="s">
        <v>39</v>
      </c>
      <c r="M3151" t="s">
        <v>107</v>
      </c>
      <c r="N3151" t="s">
        <v>81</v>
      </c>
      <c r="O3151" t="s">
        <v>20</v>
      </c>
      <c r="P3151">
        <v>1.7</v>
      </c>
      <c r="Q3151">
        <v>800</v>
      </c>
      <c r="R3151">
        <v>81</v>
      </c>
      <c r="S3151" t="s">
        <v>78</v>
      </c>
      <c r="T3151" t="s">
        <v>30</v>
      </c>
      <c r="U3151" t="s">
        <v>5184</v>
      </c>
      <c r="V3151" t="s">
        <v>36</v>
      </c>
      <c r="W3151" t="s">
        <v>82</v>
      </c>
      <c r="X3151">
        <v>4</v>
      </c>
    </row>
    <row r="3152" spans="2:24">
      <c r="B3152" t="s">
        <v>3310</v>
      </c>
      <c r="C3152" t="s">
        <v>160</v>
      </c>
      <c r="D3152" t="s">
        <v>55</v>
      </c>
      <c r="E3152" t="s">
        <v>3549</v>
      </c>
      <c r="F3152" t="s">
        <v>157</v>
      </c>
      <c r="G3152" t="s">
        <v>47</v>
      </c>
      <c r="H3152">
        <v>25</v>
      </c>
      <c r="I3152" t="s">
        <v>3550</v>
      </c>
      <c r="J3152" t="s">
        <v>28</v>
      </c>
      <c r="K3152" t="s">
        <v>42</v>
      </c>
      <c r="L3152" t="s">
        <v>39</v>
      </c>
      <c r="M3152" t="s">
        <v>107</v>
      </c>
      <c r="N3152" t="s">
        <v>81</v>
      </c>
      <c r="O3152" t="s">
        <v>20</v>
      </c>
      <c r="P3152">
        <v>1.7</v>
      </c>
      <c r="Q3152">
        <v>800</v>
      </c>
      <c r="R3152">
        <v>81</v>
      </c>
      <c r="S3152" t="s">
        <v>78</v>
      </c>
      <c r="T3152" t="s">
        <v>30</v>
      </c>
      <c r="U3152" t="s">
        <v>5185</v>
      </c>
      <c r="V3152" t="s">
        <v>36</v>
      </c>
      <c r="W3152" t="s">
        <v>82</v>
      </c>
      <c r="X3152">
        <v>4</v>
      </c>
    </row>
    <row r="3153" spans="2:24">
      <c r="B3153" t="s">
        <v>3311</v>
      </c>
      <c r="C3153" t="s">
        <v>160</v>
      </c>
      <c r="D3153" t="s">
        <v>55</v>
      </c>
      <c r="E3153" t="s">
        <v>3549</v>
      </c>
      <c r="F3153" t="s">
        <v>157</v>
      </c>
      <c r="G3153" t="s">
        <v>47</v>
      </c>
      <c r="H3153">
        <v>25</v>
      </c>
      <c r="I3153" t="s">
        <v>3550</v>
      </c>
      <c r="J3153" t="s">
        <v>79</v>
      </c>
      <c r="K3153" t="s">
        <v>42</v>
      </c>
      <c r="L3153" t="s">
        <v>39</v>
      </c>
      <c r="M3153" t="s">
        <v>107</v>
      </c>
      <c r="N3153" t="s">
        <v>81</v>
      </c>
      <c r="O3153" t="s">
        <v>20</v>
      </c>
      <c r="P3153">
        <v>1.7</v>
      </c>
      <c r="Q3153">
        <v>800</v>
      </c>
      <c r="R3153">
        <v>81</v>
      </c>
      <c r="S3153" t="s">
        <v>78</v>
      </c>
      <c r="T3153" t="s">
        <v>30</v>
      </c>
      <c r="U3153" t="s">
        <v>5186</v>
      </c>
      <c r="V3153" t="s">
        <v>36</v>
      </c>
      <c r="W3153" t="s">
        <v>82</v>
      </c>
      <c r="X3153">
        <v>4</v>
      </c>
    </row>
    <row r="3154" spans="2:24">
      <c r="B3154" t="s">
        <v>3312</v>
      </c>
      <c r="C3154" t="s">
        <v>160</v>
      </c>
      <c r="D3154" t="s">
        <v>55</v>
      </c>
      <c r="E3154" t="s">
        <v>3549</v>
      </c>
      <c r="F3154" t="s">
        <v>157</v>
      </c>
      <c r="G3154" t="s">
        <v>47</v>
      </c>
      <c r="H3154">
        <v>25</v>
      </c>
      <c r="I3154" t="s">
        <v>3550</v>
      </c>
      <c r="J3154" t="s">
        <v>30</v>
      </c>
      <c r="K3154" t="s">
        <v>42</v>
      </c>
      <c r="L3154" t="s">
        <v>39</v>
      </c>
      <c r="M3154" t="s">
        <v>107</v>
      </c>
      <c r="N3154" t="s">
        <v>81</v>
      </c>
      <c r="O3154" t="s">
        <v>20</v>
      </c>
      <c r="P3154">
        <v>1.7</v>
      </c>
      <c r="Q3154">
        <v>800</v>
      </c>
      <c r="R3154">
        <v>81</v>
      </c>
      <c r="S3154" t="s">
        <v>78</v>
      </c>
      <c r="T3154" t="s">
        <v>30</v>
      </c>
      <c r="U3154" t="s">
        <v>5187</v>
      </c>
      <c r="V3154" t="s">
        <v>36</v>
      </c>
      <c r="W3154" t="s">
        <v>82</v>
      </c>
      <c r="X3154">
        <v>4</v>
      </c>
    </row>
    <row r="3155" spans="2:24">
      <c r="B3155" t="s">
        <v>3313</v>
      </c>
      <c r="C3155" t="s">
        <v>160</v>
      </c>
      <c r="D3155" t="s">
        <v>41</v>
      </c>
      <c r="E3155" t="s">
        <v>3549</v>
      </c>
      <c r="F3155" t="s">
        <v>157</v>
      </c>
      <c r="G3155" t="s">
        <v>47</v>
      </c>
      <c r="H3155">
        <v>30</v>
      </c>
      <c r="I3155" t="s">
        <v>3550</v>
      </c>
      <c r="J3155" t="s">
        <v>63</v>
      </c>
      <c r="K3155" t="s">
        <v>43</v>
      </c>
      <c r="L3155" t="s">
        <v>39</v>
      </c>
      <c r="M3155" t="s">
        <v>107</v>
      </c>
      <c r="N3155" t="s">
        <v>81</v>
      </c>
      <c r="O3155" t="s">
        <v>20</v>
      </c>
      <c r="P3155">
        <v>2</v>
      </c>
      <c r="Q3155">
        <v>1000</v>
      </c>
      <c r="R3155">
        <v>81</v>
      </c>
      <c r="S3155" t="s">
        <v>78</v>
      </c>
      <c r="T3155" t="s">
        <v>30</v>
      </c>
      <c r="U3155" t="s">
        <v>5188</v>
      </c>
      <c r="V3155" t="s">
        <v>36</v>
      </c>
      <c r="W3155" t="s">
        <v>82</v>
      </c>
      <c r="X3155">
        <v>4</v>
      </c>
    </row>
    <row r="3156" spans="2:24">
      <c r="B3156" t="s">
        <v>3314</v>
      </c>
      <c r="C3156" t="s">
        <v>160</v>
      </c>
      <c r="D3156" t="s">
        <v>41</v>
      </c>
      <c r="E3156" t="s">
        <v>3549</v>
      </c>
      <c r="F3156" t="s">
        <v>157</v>
      </c>
      <c r="G3156" t="s">
        <v>47</v>
      </c>
      <c r="H3156">
        <v>30</v>
      </c>
      <c r="I3156" t="s">
        <v>3550</v>
      </c>
      <c r="J3156" t="s">
        <v>28</v>
      </c>
      <c r="K3156" t="s">
        <v>43</v>
      </c>
      <c r="L3156" t="s">
        <v>39</v>
      </c>
      <c r="M3156" t="s">
        <v>107</v>
      </c>
      <c r="N3156" t="s">
        <v>81</v>
      </c>
      <c r="O3156" t="s">
        <v>20</v>
      </c>
      <c r="P3156">
        <v>2</v>
      </c>
      <c r="Q3156">
        <v>1000</v>
      </c>
      <c r="R3156">
        <v>81</v>
      </c>
      <c r="S3156" t="s">
        <v>78</v>
      </c>
      <c r="T3156" t="s">
        <v>30</v>
      </c>
      <c r="U3156" t="s">
        <v>5189</v>
      </c>
      <c r="V3156" t="s">
        <v>36</v>
      </c>
      <c r="W3156" t="s">
        <v>82</v>
      </c>
      <c r="X3156">
        <v>4</v>
      </c>
    </row>
    <row r="3157" spans="2:24">
      <c r="B3157" t="s">
        <v>3315</v>
      </c>
      <c r="C3157" t="s">
        <v>160</v>
      </c>
      <c r="D3157" t="s">
        <v>41</v>
      </c>
      <c r="E3157" t="s">
        <v>3549</v>
      </c>
      <c r="F3157" t="s">
        <v>157</v>
      </c>
      <c r="G3157" t="s">
        <v>47</v>
      </c>
      <c r="H3157">
        <v>30</v>
      </c>
      <c r="I3157" t="s">
        <v>3550</v>
      </c>
      <c r="J3157" t="s">
        <v>79</v>
      </c>
      <c r="K3157" t="s">
        <v>43</v>
      </c>
      <c r="L3157" t="s">
        <v>39</v>
      </c>
      <c r="M3157" t="s">
        <v>107</v>
      </c>
      <c r="N3157" t="s">
        <v>81</v>
      </c>
      <c r="O3157" t="s">
        <v>20</v>
      </c>
      <c r="P3157">
        <v>2</v>
      </c>
      <c r="Q3157">
        <v>1000</v>
      </c>
      <c r="R3157">
        <v>81</v>
      </c>
      <c r="S3157" t="s">
        <v>78</v>
      </c>
      <c r="T3157" t="s">
        <v>30</v>
      </c>
      <c r="U3157" t="s">
        <v>5190</v>
      </c>
      <c r="V3157" t="s">
        <v>36</v>
      </c>
      <c r="W3157" t="s">
        <v>82</v>
      </c>
      <c r="X3157">
        <v>4</v>
      </c>
    </row>
    <row r="3158" spans="2:24">
      <c r="B3158" t="s">
        <v>3316</v>
      </c>
      <c r="C3158" t="s">
        <v>160</v>
      </c>
      <c r="D3158" t="s">
        <v>41</v>
      </c>
      <c r="E3158" t="s">
        <v>3549</v>
      </c>
      <c r="F3158" t="s">
        <v>157</v>
      </c>
      <c r="G3158" t="s">
        <v>47</v>
      </c>
      <c r="H3158">
        <v>30</v>
      </c>
      <c r="I3158" t="s">
        <v>3550</v>
      </c>
      <c r="J3158" t="s">
        <v>30</v>
      </c>
      <c r="K3158" t="s">
        <v>43</v>
      </c>
      <c r="L3158" t="s">
        <v>39</v>
      </c>
      <c r="M3158" t="s">
        <v>107</v>
      </c>
      <c r="N3158" t="s">
        <v>81</v>
      </c>
      <c r="O3158" t="s">
        <v>20</v>
      </c>
      <c r="P3158">
        <v>2</v>
      </c>
      <c r="Q3158">
        <v>1000</v>
      </c>
      <c r="R3158">
        <v>81</v>
      </c>
      <c r="S3158" t="s">
        <v>78</v>
      </c>
      <c r="T3158" t="s">
        <v>30</v>
      </c>
      <c r="U3158" t="s">
        <v>5191</v>
      </c>
      <c r="V3158" t="s">
        <v>36</v>
      </c>
      <c r="W3158" t="s">
        <v>82</v>
      </c>
      <c r="X3158">
        <v>4</v>
      </c>
    </row>
    <row r="3159" spans="2:24">
      <c r="B3159" t="s">
        <v>3317</v>
      </c>
      <c r="C3159" t="s">
        <v>160</v>
      </c>
      <c r="D3159" t="s">
        <v>55</v>
      </c>
      <c r="E3159" t="s">
        <v>3549</v>
      </c>
      <c r="F3159" t="s">
        <v>157</v>
      </c>
      <c r="G3159" t="s">
        <v>47</v>
      </c>
      <c r="H3159">
        <v>31</v>
      </c>
      <c r="I3159" t="s">
        <v>3550</v>
      </c>
      <c r="J3159" t="s">
        <v>63</v>
      </c>
      <c r="K3159" t="s">
        <v>42</v>
      </c>
      <c r="L3159" t="s">
        <v>39</v>
      </c>
      <c r="M3159" t="s">
        <v>107</v>
      </c>
      <c r="N3159" t="s">
        <v>81</v>
      </c>
      <c r="O3159" t="s">
        <v>20</v>
      </c>
      <c r="P3159">
        <v>2.2000000000000002</v>
      </c>
      <c r="Q3159">
        <v>1000</v>
      </c>
      <c r="R3159">
        <v>84</v>
      </c>
      <c r="S3159" t="s">
        <v>78</v>
      </c>
      <c r="T3159" t="s">
        <v>30</v>
      </c>
      <c r="U3159" t="s">
        <v>5192</v>
      </c>
      <c r="V3159" t="s">
        <v>36</v>
      </c>
      <c r="W3159" t="s">
        <v>82</v>
      </c>
      <c r="X3159">
        <v>4</v>
      </c>
    </row>
    <row r="3160" spans="2:24">
      <c r="B3160" t="s">
        <v>3318</v>
      </c>
      <c r="C3160" t="s">
        <v>160</v>
      </c>
      <c r="D3160" t="s">
        <v>55</v>
      </c>
      <c r="E3160" t="s">
        <v>3549</v>
      </c>
      <c r="F3160" t="s">
        <v>157</v>
      </c>
      <c r="G3160" t="s">
        <v>47</v>
      </c>
      <c r="H3160">
        <v>31</v>
      </c>
      <c r="I3160" t="s">
        <v>3550</v>
      </c>
      <c r="J3160" t="s">
        <v>28</v>
      </c>
      <c r="K3160" t="s">
        <v>42</v>
      </c>
      <c r="L3160" t="s">
        <v>39</v>
      </c>
      <c r="M3160" t="s">
        <v>107</v>
      </c>
      <c r="N3160" t="s">
        <v>81</v>
      </c>
      <c r="O3160" t="s">
        <v>20</v>
      </c>
      <c r="P3160">
        <v>2.2000000000000002</v>
      </c>
      <c r="Q3160">
        <v>1000</v>
      </c>
      <c r="R3160">
        <v>84</v>
      </c>
      <c r="S3160" t="s">
        <v>78</v>
      </c>
      <c r="T3160" t="s">
        <v>30</v>
      </c>
      <c r="U3160" t="s">
        <v>5193</v>
      </c>
      <c r="V3160" t="s">
        <v>36</v>
      </c>
      <c r="W3160" t="s">
        <v>82</v>
      </c>
      <c r="X3160">
        <v>4</v>
      </c>
    </row>
    <row r="3161" spans="2:24">
      <c r="B3161" t="s">
        <v>3319</v>
      </c>
      <c r="C3161" t="s">
        <v>160</v>
      </c>
      <c r="D3161" t="s">
        <v>55</v>
      </c>
      <c r="E3161" t="s">
        <v>3549</v>
      </c>
      <c r="F3161" t="s">
        <v>157</v>
      </c>
      <c r="G3161" t="s">
        <v>47</v>
      </c>
      <c r="H3161">
        <v>31</v>
      </c>
      <c r="I3161" t="s">
        <v>3550</v>
      </c>
      <c r="J3161" t="s">
        <v>79</v>
      </c>
      <c r="K3161" t="s">
        <v>42</v>
      </c>
      <c r="L3161" t="s">
        <v>39</v>
      </c>
      <c r="M3161" t="s">
        <v>107</v>
      </c>
      <c r="N3161" t="s">
        <v>81</v>
      </c>
      <c r="O3161" t="s">
        <v>20</v>
      </c>
      <c r="P3161">
        <v>2.2000000000000002</v>
      </c>
      <c r="Q3161">
        <v>1000</v>
      </c>
      <c r="R3161">
        <v>84</v>
      </c>
      <c r="S3161" t="s">
        <v>78</v>
      </c>
      <c r="T3161" t="s">
        <v>30</v>
      </c>
      <c r="U3161" t="s">
        <v>5194</v>
      </c>
      <c r="V3161" t="s">
        <v>36</v>
      </c>
      <c r="W3161" t="s">
        <v>82</v>
      </c>
      <c r="X3161">
        <v>4</v>
      </c>
    </row>
    <row r="3162" spans="2:24">
      <c r="B3162" t="s">
        <v>3320</v>
      </c>
      <c r="C3162" t="s">
        <v>160</v>
      </c>
      <c r="D3162" t="s">
        <v>55</v>
      </c>
      <c r="E3162" t="s">
        <v>3549</v>
      </c>
      <c r="F3162" t="s">
        <v>157</v>
      </c>
      <c r="G3162" t="s">
        <v>47</v>
      </c>
      <c r="H3162">
        <v>31</v>
      </c>
      <c r="I3162" t="s">
        <v>3550</v>
      </c>
      <c r="J3162" t="s">
        <v>30</v>
      </c>
      <c r="K3162" t="s">
        <v>42</v>
      </c>
      <c r="L3162" t="s">
        <v>39</v>
      </c>
      <c r="M3162" t="s">
        <v>107</v>
      </c>
      <c r="N3162" t="s">
        <v>81</v>
      </c>
      <c r="O3162" t="s">
        <v>20</v>
      </c>
      <c r="P3162">
        <v>2.2000000000000002</v>
      </c>
      <c r="Q3162">
        <v>1000</v>
      </c>
      <c r="R3162">
        <v>84</v>
      </c>
      <c r="S3162" t="s">
        <v>78</v>
      </c>
      <c r="T3162" t="s">
        <v>30</v>
      </c>
      <c r="U3162" t="s">
        <v>5195</v>
      </c>
      <c r="V3162" t="s">
        <v>36</v>
      </c>
      <c r="W3162" t="s">
        <v>82</v>
      </c>
      <c r="X3162">
        <v>4</v>
      </c>
    </row>
    <row r="3163" spans="2:24">
      <c r="B3163" t="s">
        <v>3321</v>
      </c>
      <c r="C3163" t="s">
        <v>160</v>
      </c>
      <c r="D3163" t="s">
        <v>41</v>
      </c>
      <c r="E3163" t="s">
        <v>3549</v>
      </c>
      <c r="F3163" t="s">
        <v>157</v>
      </c>
      <c r="G3163" t="s">
        <v>47</v>
      </c>
      <c r="H3163">
        <v>36</v>
      </c>
      <c r="I3163" t="s">
        <v>3550</v>
      </c>
      <c r="J3163" t="s">
        <v>63</v>
      </c>
      <c r="K3163" t="s">
        <v>43</v>
      </c>
      <c r="L3163" t="s">
        <v>39</v>
      </c>
      <c r="M3163" t="s">
        <v>107</v>
      </c>
      <c r="N3163" t="s">
        <v>81</v>
      </c>
      <c r="O3163" t="s">
        <v>20</v>
      </c>
      <c r="P3163">
        <v>2</v>
      </c>
      <c r="Q3163">
        <v>1200</v>
      </c>
      <c r="R3163">
        <v>81</v>
      </c>
      <c r="S3163" t="s">
        <v>78</v>
      </c>
      <c r="T3163" t="s">
        <v>30</v>
      </c>
      <c r="U3163" t="s">
        <v>5196</v>
      </c>
      <c r="V3163" t="s">
        <v>36</v>
      </c>
      <c r="W3163" t="s">
        <v>82</v>
      </c>
      <c r="X3163">
        <v>4</v>
      </c>
    </row>
    <row r="3164" spans="2:24">
      <c r="B3164" t="s">
        <v>3322</v>
      </c>
      <c r="C3164" t="s">
        <v>160</v>
      </c>
      <c r="D3164" t="s">
        <v>41</v>
      </c>
      <c r="E3164" t="s">
        <v>3549</v>
      </c>
      <c r="F3164" t="s">
        <v>157</v>
      </c>
      <c r="G3164" t="s">
        <v>47</v>
      </c>
      <c r="H3164">
        <v>36</v>
      </c>
      <c r="I3164" t="s">
        <v>3550</v>
      </c>
      <c r="J3164" t="s">
        <v>28</v>
      </c>
      <c r="K3164" t="s">
        <v>43</v>
      </c>
      <c r="L3164" t="s">
        <v>39</v>
      </c>
      <c r="M3164" t="s">
        <v>107</v>
      </c>
      <c r="N3164" t="s">
        <v>81</v>
      </c>
      <c r="O3164" t="s">
        <v>20</v>
      </c>
      <c r="P3164">
        <v>2</v>
      </c>
      <c r="Q3164">
        <v>1200</v>
      </c>
      <c r="R3164">
        <v>81</v>
      </c>
      <c r="S3164" t="s">
        <v>78</v>
      </c>
      <c r="T3164" t="s">
        <v>30</v>
      </c>
      <c r="U3164" t="s">
        <v>5197</v>
      </c>
      <c r="V3164" t="s">
        <v>36</v>
      </c>
      <c r="W3164" t="s">
        <v>82</v>
      </c>
      <c r="X3164">
        <v>4</v>
      </c>
    </row>
    <row r="3165" spans="2:24">
      <c r="B3165" t="s">
        <v>3323</v>
      </c>
      <c r="C3165" t="s">
        <v>160</v>
      </c>
      <c r="D3165" t="s">
        <v>41</v>
      </c>
      <c r="E3165" t="s">
        <v>3549</v>
      </c>
      <c r="F3165" t="s">
        <v>157</v>
      </c>
      <c r="G3165" t="s">
        <v>47</v>
      </c>
      <c r="H3165">
        <v>36</v>
      </c>
      <c r="I3165" t="s">
        <v>3550</v>
      </c>
      <c r="J3165" t="s">
        <v>79</v>
      </c>
      <c r="K3165" t="s">
        <v>43</v>
      </c>
      <c r="L3165" t="s">
        <v>39</v>
      </c>
      <c r="M3165" t="s">
        <v>107</v>
      </c>
      <c r="N3165" t="s">
        <v>81</v>
      </c>
      <c r="O3165" t="s">
        <v>20</v>
      </c>
      <c r="P3165">
        <v>2</v>
      </c>
      <c r="Q3165">
        <v>1200</v>
      </c>
      <c r="R3165">
        <v>81</v>
      </c>
      <c r="S3165" t="s">
        <v>78</v>
      </c>
      <c r="T3165" t="s">
        <v>30</v>
      </c>
      <c r="U3165" t="s">
        <v>5198</v>
      </c>
      <c r="V3165" t="s">
        <v>36</v>
      </c>
      <c r="W3165" t="s">
        <v>82</v>
      </c>
      <c r="X3165">
        <v>4</v>
      </c>
    </row>
    <row r="3166" spans="2:24">
      <c r="B3166" t="s">
        <v>3324</v>
      </c>
      <c r="C3166" t="s">
        <v>160</v>
      </c>
      <c r="D3166" t="s">
        <v>41</v>
      </c>
      <c r="E3166" t="s">
        <v>3549</v>
      </c>
      <c r="F3166" t="s">
        <v>157</v>
      </c>
      <c r="G3166" t="s">
        <v>47</v>
      </c>
      <c r="H3166">
        <v>36</v>
      </c>
      <c r="I3166" t="s">
        <v>3550</v>
      </c>
      <c r="J3166" t="s">
        <v>30</v>
      </c>
      <c r="K3166" t="s">
        <v>43</v>
      </c>
      <c r="L3166" t="s">
        <v>39</v>
      </c>
      <c r="M3166" t="s">
        <v>107</v>
      </c>
      <c r="N3166" t="s">
        <v>81</v>
      </c>
      <c r="O3166" t="s">
        <v>20</v>
      </c>
      <c r="P3166">
        <v>2</v>
      </c>
      <c r="Q3166">
        <v>1200</v>
      </c>
      <c r="R3166">
        <v>81</v>
      </c>
      <c r="S3166" t="s">
        <v>78</v>
      </c>
      <c r="T3166" t="s">
        <v>30</v>
      </c>
      <c r="U3166" t="s">
        <v>5199</v>
      </c>
      <c r="V3166" t="s">
        <v>36</v>
      </c>
      <c r="W3166" t="s">
        <v>82</v>
      </c>
      <c r="X3166">
        <v>4</v>
      </c>
    </row>
    <row r="3167" spans="2:24">
      <c r="B3167" t="s">
        <v>3325</v>
      </c>
      <c r="C3167" t="s">
        <v>160</v>
      </c>
      <c r="D3167" t="s">
        <v>55</v>
      </c>
      <c r="E3167" t="s">
        <v>3549</v>
      </c>
      <c r="F3167" t="s">
        <v>157</v>
      </c>
      <c r="G3167" t="s">
        <v>47</v>
      </c>
      <c r="H3167">
        <v>37</v>
      </c>
      <c r="I3167" t="s">
        <v>3550</v>
      </c>
      <c r="J3167" t="s">
        <v>63</v>
      </c>
      <c r="K3167" t="s">
        <v>42</v>
      </c>
      <c r="L3167" t="s">
        <v>39</v>
      </c>
      <c r="M3167" t="s">
        <v>107</v>
      </c>
      <c r="N3167" t="s">
        <v>81</v>
      </c>
      <c r="O3167" t="s">
        <v>35</v>
      </c>
      <c r="P3167">
        <v>2.9</v>
      </c>
      <c r="Q3167">
        <v>1200</v>
      </c>
      <c r="R3167">
        <v>84</v>
      </c>
      <c r="S3167" t="s">
        <v>78</v>
      </c>
      <c r="T3167" t="s">
        <v>30</v>
      </c>
      <c r="U3167" t="s">
        <v>5200</v>
      </c>
      <c r="V3167" t="s">
        <v>36</v>
      </c>
      <c r="W3167" t="s">
        <v>82</v>
      </c>
      <c r="X3167">
        <v>4</v>
      </c>
    </row>
    <row r="3168" spans="2:24">
      <c r="B3168" t="s">
        <v>3326</v>
      </c>
      <c r="C3168" t="s">
        <v>160</v>
      </c>
      <c r="D3168" t="s">
        <v>55</v>
      </c>
      <c r="E3168" t="s">
        <v>3549</v>
      </c>
      <c r="F3168" t="s">
        <v>157</v>
      </c>
      <c r="G3168" t="s">
        <v>47</v>
      </c>
      <c r="H3168">
        <v>37</v>
      </c>
      <c r="I3168" t="s">
        <v>3550</v>
      </c>
      <c r="J3168" t="s">
        <v>28</v>
      </c>
      <c r="K3168" t="s">
        <v>42</v>
      </c>
      <c r="L3168" t="s">
        <v>39</v>
      </c>
      <c r="M3168" t="s">
        <v>107</v>
      </c>
      <c r="N3168" t="s">
        <v>81</v>
      </c>
      <c r="O3168" t="s">
        <v>35</v>
      </c>
      <c r="P3168">
        <v>2.9</v>
      </c>
      <c r="Q3168">
        <v>1200</v>
      </c>
      <c r="R3168">
        <v>84</v>
      </c>
      <c r="S3168" t="s">
        <v>78</v>
      </c>
      <c r="T3168" t="s">
        <v>30</v>
      </c>
      <c r="U3168" t="s">
        <v>5201</v>
      </c>
      <c r="V3168" t="s">
        <v>36</v>
      </c>
      <c r="W3168" t="s">
        <v>82</v>
      </c>
      <c r="X3168">
        <v>4</v>
      </c>
    </row>
    <row r="3169" spans="2:24">
      <c r="B3169" t="s">
        <v>3327</v>
      </c>
      <c r="C3169" t="s">
        <v>160</v>
      </c>
      <c r="D3169" t="s">
        <v>55</v>
      </c>
      <c r="E3169" t="s">
        <v>3549</v>
      </c>
      <c r="F3169" t="s">
        <v>157</v>
      </c>
      <c r="G3169" t="s">
        <v>47</v>
      </c>
      <c r="H3169">
        <v>37</v>
      </c>
      <c r="I3169" t="s">
        <v>3550</v>
      </c>
      <c r="J3169" t="s">
        <v>79</v>
      </c>
      <c r="K3169" t="s">
        <v>42</v>
      </c>
      <c r="L3169" t="s">
        <v>39</v>
      </c>
      <c r="M3169" t="s">
        <v>107</v>
      </c>
      <c r="N3169" t="s">
        <v>81</v>
      </c>
      <c r="O3169" t="s">
        <v>35</v>
      </c>
      <c r="P3169">
        <v>2.9</v>
      </c>
      <c r="Q3169">
        <v>1200</v>
      </c>
      <c r="R3169">
        <v>84</v>
      </c>
      <c r="S3169" t="s">
        <v>78</v>
      </c>
      <c r="T3169" t="s">
        <v>30</v>
      </c>
      <c r="U3169" t="s">
        <v>5202</v>
      </c>
      <c r="V3169" t="s">
        <v>36</v>
      </c>
      <c r="W3169" t="s">
        <v>82</v>
      </c>
      <c r="X3169">
        <v>4</v>
      </c>
    </row>
    <row r="3170" spans="2:24">
      <c r="B3170" t="s">
        <v>3328</v>
      </c>
      <c r="C3170" t="s">
        <v>160</v>
      </c>
      <c r="D3170" t="s">
        <v>55</v>
      </c>
      <c r="E3170" t="s">
        <v>3549</v>
      </c>
      <c r="F3170" t="s">
        <v>157</v>
      </c>
      <c r="G3170" t="s">
        <v>47</v>
      </c>
      <c r="H3170">
        <v>37</v>
      </c>
      <c r="I3170" t="s">
        <v>3550</v>
      </c>
      <c r="J3170" t="s">
        <v>30</v>
      </c>
      <c r="K3170" t="s">
        <v>42</v>
      </c>
      <c r="L3170" t="s">
        <v>39</v>
      </c>
      <c r="M3170" t="s">
        <v>107</v>
      </c>
      <c r="N3170" t="s">
        <v>81</v>
      </c>
      <c r="O3170" t="s">
        <v>35</v>
      </c>
      <c r="P3170">
        <v>2.9</v>
      </c>
      <c r="Q3170">
        <v>1200</v>
      </c>
      <c r="R3170">
        <v>84</v>
      </c>
      <c r="S3170" t="s">
        <v>78</v>
      </c>
      <c r="T3170" t="s">
        <v>30</v>
      </c>
      <c r="U3170" t="s">
        <v>5203</v>
      </c>
      <c r="V3170" t="s">
        <v>36</v>
      </c>
      <c r="W3170" t="s">
        <v>82</v>
      </c>
      <c r="X3170">
        <v>4</v>
      </c>
    </row>
    <row r="3171" spans="2:24">
      <c r="B3171" t="s">
        <v>3329</v>
      </c>
      <c r="C3171" t="s">
        <v>160</v>
      </c>
      <c r="D3171" t="s">
        <v>55</v>
      </c>
      <c r="E3171" t="s">
        <v>3549</v>
      </c>
      <c r="F3171" t="s">
        <v>157</v>
      </c>
      <c r="G3171" t="s">
        <v>47</v>
      </c>
      <c r="H3171">
        <v>39</v>
      </c>
      <c r="I3171" t="s">
        <v>3550</v>
      </c>
      <c r="J3171" t="s">
        <v>63</v>
      </c>
      <c r="K3171" t="s">
        <v>42</v>
      </c>
      <c r="L3171" t="s">
        <v>39</v>
      </c>
      <c r="M3171" t="s">
        <v>107</v>
      </c>
      <c r="N3171" t="s">
        <v>81</v>
      </c>
      <c r="O3171" t="s">
        <v>35</v>
      </c>
      <c r="P3171">
        <v>2.9</v>
      </c>
      <c r="Q3171">
        <v>1200</v>
      </c>
      <c r="R3171">
        <v>87</v>
      </c>
      <c r="S3171" t="s">
        <v>78</v>
      </c>
      <c r="T3171" t="s">
        <v>30</v>
      </c>
      <c r="U3171" t="s">
        <v>5204</v>
      </c>
      <c r="V3171" t="s">
        <v>36</v>
      </c>
      <c r="W3171" t="s">
        <v>82</v>
      </c>
      <c r="X3171">
        <v>4</v>
      </c>
    </row>
    <row r="3172" spans="2:24">
      <c r="B3172" t="s">
        <v>3330</v>
      </c>
      <c r="C3172" t="s">
        <v>160</v>
      </c>
      <c r="D3172" t="s">
        <v>55</v>
      </c>
      <c r="E3172" t="s">
        <v>3549</v>
      </c>
      <c r="F3172" t="s">
        <v>157</v>
      </c>
      <c r="G3172" t="s">
        <v>47</v>
      </c>
      <c r="H3172">
        <v>39</v>
      </c>
      <c r="I3172" t="s">
        <v>3550</v>
      </c>
      <c r="J3172" t="s">
        <v>28</v>
      </c>
      <c r="K3172" t="s">
        <v>42</v>
      </c>
      <c r="L3172" t="s">
        <v>39</v>
      </c>
      <c r="M3172" t="s">
        <v>107</v>
      </c>
      <c r="N3172" t="s">
        <v>81</v>
      </c>
      <c r="O3172" t="s">
        <v>35</v>
      </c>
      <c r="P3172">
        <v>2.9</v>
      </c>
      <c r="Q3172">
        <v>1200</v>
      </c>
      <c r="R3172">
        <v>87</v>
      </c>
      <c r="S3172" t="s">
        <v>78</v>
      </c>
      <c r="T3172" t="s">
        <v>30</v>
      </c>
      <c r="U3172" t="s">
        <v>5205</v>
      </c>
      <c r="V3172" t="s">
        <v>36</v>
      </c>
      <c r="W3172" t="s">
        <v>82</v>
      </c>
      <c r="X3172">
        <v>4</v>
      </c>
    </row>
    <row r="3173" spans="2:24">
      <c r="B3173" t="s">
        <v>3331</v>
      </c>
      <c r="C3173" t="s">
        <v>160</v>
      </c>
      <c r="D3173" t="s">
        <v>55</v>
      </c>
      <c r="E3173" t="s">
        <v>3549</v>
      </c>
      <c r="F3173" t="s">
        <v>157</v>
      </c>
      <c r="G3173" t="s">
        <v>47</v>
      </c>
      <c r="H3173">
        <v>39</v>
      </c>
      <c r="I3173" t="s">
        <v>3550</v>
      </c>
      <c r="J3173" t="s">
        <v>79</v>
      </c>
      <c r="K3173" t="s">
        <v>42</v>
      </c>
      <c r="L3173" t="s">
        <v>39</v>
      </c>
      <c r="M3173" t="s">
        <v>107</v>
      </c>
      <c r="N3173" t="s">
        <v>81</v>
      </c>
      <c r="O3173" t="s">
        <v>35</v>
      </c>
      <c r="P3173">
        <v>2.9</v>
      </c>
      <c r="Q3173">
        <v>1200</v>
      </c>
      <c r="R3173">
        <v>87</v>
      </c>
      <c r="S3173" t="s">
        <v>78</v>
      </c>
      <c r="T3173" t="s">
        <v>30</v>
      </c>
      <c r="U3173" t="s">
        <v>5206</v>
      </c>
      <c r="V3173" t="s">
        <v>36</v>
      </c>
      <c r="W3173" t="s">
        <v>82</v>
      </c>
      <c r="X3173">
        <v>4</v>
      </c>
    </row>
    <row r="3174" spans="2:24">
      <c r="B3174" t="s">
        <v>3332</v>
      </c>
      <c r="C3174" t="s">
        <v>160</v>
      </c>
      <c r="D3174" t="s">
        <v>55</v>
      </c>
      <c r="E3174" t="s">
        <v>3549</v>
      </c>
      <c r="F3174" t="s">
        <v>157</v>
      </c>
      <c r="G3174" t="s">
        <v>47</v>
      </c>
      <c r="H3174">
        <v>39</v>
      </c>
      <c r="I3174" t="s">
        <v>3550</v>
      </c>
      <c r="J3174" t="s">
        <v>30</v>
      </c>
      <c r="K3174" t="s">
        <v>42</v>
      </c>
      <c r="L3174" t="s">
        <v>39</v>
      </c>
      <c r="M3174" t="s">
        <v>107</v>
      </c>
      <c r="N3174" t="s">
        <v>81</v>
      </c>
      <c r="O3174" t="s">
        <v>35</v>
      </c>
      <c r="P3174">
        <v>2.9</v>
      </c>
      <c r="Q3174">
        <v>1200</v>
      </c>
      <c r="R3174">
        <v>87</v>
      </c>
      <c r="S3174" t="s">
        <v>78</v>
      </c>
      <c r="T3174" t="s">
        <v>30</v>
      </c>
      <c r="U3174" t="s">
        <v>5207</v>
      </c>
      <c r="V3174" t="s">
        <v>36</v>
      </c>
      <c r="W3174" t="s">
        <v>82</v>
      </c>
      <c r="X3174">
        <v>4</v>
      </c>
    </row>
    <row r="3175" spans="2:24">
      <c r="B3175" t="s">
        <v>3333</v>
      </c>
      <c r="C3175" t="s">
        <v>160</v>
      </c>
      <c r="D3175" t="s">
        <v>41</v>
      </c>
      <c r="E3175" t="s">
        <v>3549</v>
      </c>
      <c r="F3175" t="s">
        <v>158</v>
      </c>
      <c r="G3175" t="s">
        <v>45</v>
      </c>
      <c r="H3175">
        <v>18</v>
      </c>
      <c r="I3175" t="s">
        <v>3550</v>
      </c>
      <c r="J3175" t="s">
        <v>63</v>
      </c>
      <c r="K3175" t="s">
        <v>43</v>
      </c>
      <c r="L3175" t="s">
        <v>39</v>
      </c>
      <c r="M3175" t="s">
        <v>107</v>
      </c>
      <c r="N3175" t="s">
        <v>33</v>
      </c>
      <c r="O3175" t="s">
        <v>3552</v>
      </c>
      <c r="P3175">
        <v>1.7</v>
      </c>
      <c r="Q3175">
        <v>600</v>
      </c>
      <c r="R3175">
        <v>78</v>
      </c>
      <c r="S3175" t="s">
        <v>78</v>
      </c>
      <c r="T3175" t="s">
        <v>30</v>
      </c>
      <c r="U3175" t="s">
        <v>5208</v>
      </c>
      <c r="V3175" t="s">
        <v>36</v>
      </c>
      <c r="W3175" t="s">
        <v>82</v>
      </c>
      <c r="X3175">
        <v>4</v>
      </c>
    </row>
    <row r="3176" spans="2:24">
      <c r="B3176" t="s">
        <v>3334</v>
      </c>
      <c r="C3176" t="s">
        <v>160</v>
      </c>
      <c r="D3176" t="s">
        <v>41</v>
      </c>
      <c r="E3176" t="s">
        <v>3549</v>
      </c>
      <c r="F3176" t="s">
        <v>158</v>
      </c>
      <c r="G3176" t="s">
        <v>45</v>
      </c>
      <c r="H3176">
        <v>18</v>
      </c>
      <c r="I3176" t="s">
        <v>3550</v>
      </c>
      <c r="J3176" t="s">
        <v>28</v>
      </c>
      <c r="K3176" t="s">
        <v>43</v>
      </c>
      <c r="L3176" t="s">
        <v>39</v>
      </c>
      <c r="M3176" t="s">
        <v>107</v>
      </c>
      <c r="N3176" t="s">
        <v>33</v>
      </c>
      <c r="O3176" t="s">
        <v>3552</v>
      </c>
      <c r="P3176">
        <v>1.7</v>
      </c>
      <c r="Q3176">
        <v>600</v>
      </c>
      <c r="R3176">
        <v>78</v>
      </c>
      <c r="S3176" t="s">
        <v>78</v>
      </c>
      <c r="T3176" t="s">
        <v>30</v>
      </c>
      <c r="U3176" t="s">
        <v>5209</v>
      </c>
      <c r="V3176" t="s">
        <v>36</v>
      </c>
      <c r="W3176" t="s">
        <v>82</v>
      </c>
      <c r="X3176">
        <v>4</v>
      </c>
    </row>
    <row r="3177" spans="2:24">
      <c r="B3177" t="s">
        <v>3335</v>
      </c>
      <c r="C3177" t="s">
        <v>160</v>
      </c>
      <c r="D3177" t="s">
        <v>41</v>
      </c>
      <c r="E3177" t="s">
        <v>3549</v>
      </c>
      <c r="F3177" t="s">
        <v>158</v>
      </c>
      <c r="G3177" t="s">
        <v>45</v>
      </c>
      <c r="H3177">
        <v>18</v>
      </c>
      <c r="I3177" t="s">
        <v>3550</v>
      </c>
      <c r="J3177" t="s">
        <v>79</v>
      </c>
      <c r="K3177" t="s">
        <v>43</v>
      </c>
      <c r="L3177" t="s">
        <v>39</v>
      </c>
      <c r="M3177" t="s">
        <v>107</v>
      </c>
      <c r="N3177" t="s">
        <v>33</v>
      </c>
      <c r="O3177" t="s">
        <v>3552</v>
      </c>
      <c r="P3177">
        <v>1.7</v>
      </c>
      <c r="Q3177">
        <v>600</v>
      </c>
      <c r="R3177">
        <v>78</v>
      </c>
      <c r="S3177" t="s">
        <v>78</v>
      </c>
      <c r="T3177" t="s">
        <v>30</v>
      </c>
      <c r="U3177" t="s">
        <v>5210</v>
      </c>
      <c r="V3177" t="s">
        <v>36</v>
      </c>
      <c r="W3177" t="s">
        <v>82</v>
      </c>
      <c r="X3177">
        <v>4</v>
      </c>
    </row>
    <row r="3178" spans="2:24">
      <c r="B3178" t="s">
        <v>3336</v>
      </c>
      <c r="C3178" t="s">
        <v>160</v>
      </c>
      <c r="D3178" t="s">
        <v>41</v>
      </c>
      <c r="E3178" t="s">
        <v>3549</v>
      </c>
      <c r="F3178" t="s">
        <v>158</v>
      </c>
      <c r="G3178" t="s">
        <v>45</v>
      </c>
      <c r="H3178">
        <v>18</v>
      </c>
      <c r="I3178" t="s">
        <v>3550</v>
      </c>
      <c r="J3178" t="s">
        <v>30</v>
      </c>
      <c r="K3178" t="s">
        <v>43</v>
      </c>
      <c r="L3178" t="s">
        <v>39</v>
      </c>
      <c r="M3178" t="s">
        <v>107</v>
      </c>
      <c r="N3178" t="s">
        <v>33</v>
      </c>
      <c r="O3178" t="s">
        <v>3552</v>
      </c>
      <c r="P3178">
        <v>1.7</v>
      </c>
      <c r="Q3178">
        <v>600</v>
      </c>
      <c r="R3178">
        <v>78</v>
      </c>
      <c r="S3178" t="s">
        <v>78</v>
      </c>
      <c r="T3178" t="s">
        <v>30</v>
      </c>
      <c r="U3178" t="s">
        <v>5211</v>
      </c>
      <c r="V3178" t="s">
        <v>36</v>
      </c>
      <c r="W3178" t="s">
        <v>82</v>
      </c>
      <c r="X3178">
        <v>4</v>
      </c>
    </row>
    <row r="3179" spans="2:24">
      <c r="B3179" t="s">
        <v>3337</v>
      </c>
      <c r="C3179" t="s">
        <v>160</v>
      </c>
      <c r="D3179" t="s">
        <v>55</v>
      </c>
      <c r="E3179" t="s">
        <v>3549</v>
      </c>
      <c r="F3179" t="s">
        <v>158</v>
      </c>
      <c r="G3179" t="s">
        <v>45</v>
      </c>
      <c r="H3179">
        <v>19</v>
      </c>
      <c r="I3179" t="s">
        <v>3550</v>
      </c>
      <c r="J3179" t="s">
        <v>63</v>
      </c>
      <c r="K3179" t="s">
        <v>42</v>
      </c>
      <c r="L3179" t="s">
        <v>39</v>
      </c>
      <c r="M3179" t="s">
        <v>107</v>
      </c>
      <c r="N3179" t="s">
        <v>33</v>
      </c>
      <c r="O3179" t="s">
        <v>20</v>
      </c>
      <c r="P3179">
        <v>0.8</v>
      </c>
      <c r="Q3179">
        <v>600</v>
      </c>
      <c r="R3179">
        <v>81</v>
      </c>
      <c r="S3179" t="s">
        <v>78</v>
      </c>
      <c r="T3179" t="s">
        <v>30</v>
      </c>
      <c r="U3179" t="s">
        <v>5212</v>
      </c>
      <c r="V3179" t="s">
        <v>36</v>
      </c>
      <c r="W3179" t="s">
        <v>82</v>
      </c>
      <c r="X3179">
        <v>4</v>
      </c>
    </row>
    <row r="3180" spans="2:24">
      <c r="B3180" t="s">
        <v>3338</v>
      </c>
      <c r="C3180" t="s">
        <v>160</v>
      </c>
      <c r="D3180" t="s">
        <v>55</v>
      </c>
      <c r="E3180" t="s">
        <v>3549</v>
      </c>
      <c r="F3180" t="s">
        <v>158</v>
      </c>
      <c r="G3180" t="s">
        <v>45</v>
      </c>
      <c r="H3180">
        <v>19</v>
      </c>
      <c r="I3180" t="s">
        <v>3550</v>
      </c>
      <c r="J3180" t="s">
        <v>28</v>
      </c>
      <c r="K3180" t="s">
        <v>42</v>
      </c>
      <c r="L3180" t="s">
        <v>39</v>
      </c>
      <c r="M3180" t="s">
        <v>107</v>
      </c>
      <c r="N3180" t="s">
        <v>33</v>
      </c>
      <c r="O3180" t="s">
        <v>20</v>
      </c>
      <c r="P3180">
        <v>0.8</v>
      </c>
      <c r="Q3180">
        <v>600</v>
      </c>
      <c r="R3180">
        <v>81</v>
      </c>
      <c r="S3180" t="s">
        <v>78</v>
      </c>
      <c r="T3180" t="s">
        <v>30</v>
      </c>
      <c r="U3180" t="s">
        <v>5213</v>
      </c>
      <c r="V3180" t="s">
        <v>36</v>
      </c>
      <c r="W3180" t="s">
        <v>82</v>
      </c>
      <c r="X3180">
        <v>4</v>
      </c>
    </row>
    <row r="3181" spans="2:24">
      <c r="B3181" t="s">
        <v>3339</v>
      </c>
      <c r="C3181" t="s">
        <v>160</v>
      </c>
      <c r="D3181" t="s">
        <v>55</v>
      </c>
      <c r="E3181" t="s">
        <v>3549</v>
      </c>
      <c r="F3181" t="s">
        <v>158</v>
      </c>
      <c r="G3181" t="s">
        <v>45</v>
      </c>
      <c r="H3181">
        <v>19</v>
      </c>
      <c r="I3181" t="s">
        <v>3550</v>
      </c>
      <c r="J3181" t="s">
        <v>79</v>
      </c>
      <c r="K3181" t="s">
        <v>42</v>
      </c>
      <c r="L3181" t="s">
        <v>39</v>
      </c>
      <c r="M3181" t="s">
        <v>107</v>
      </c>
      <c r="N3181" t="s">
        <v>33</v>
      </c>
      <c r="O3181" t="s">
        <v>20</v>
      </c>
      <c r="P3181">
        <v>0.8</v>
      </c>
      <c r="Q3181">
        <v>600</v>
      </c>
      <c r="R3181">
        <v>81</v>
      </c>
      <c r="S3181" t="s">
        <v>78</v>
      </c>
      <c r="T3181" t="s">
        <v>30</v>
      </c>
      <c r="U3181" t="s">
        <v>5214</v>
      </c>
      <c r="V3181" t="s">
        <v>36</v>
      </c>
      <c r="W3181" t="s">
        <v>82</v>
      </c>
      <c r="X3181">
        <v>4</v>
      </c>
    </row>
    <row r="3182" spans="2:24">
      <c r="B3182" t="s">
        <v>3340</v>
      </c>
      <c r="C3182" t="s">
        <v>160</v>
      </c>
      <c r="D3182" t="s">
        <v>55</v>
      </c>
      <c r="E3182" t="s">
        <v>3549</v>
      </c>
      <c r="F3182" t="s">
        <v>158</v>
      </c>
      <c r="G3182" t="s">
        <v>45</v>
      </c>
      <c r="H3182">
        <v>19</v>
      </c>
      <c r="I3182" t="s">
        <v>3550</v>
      </c>
      <c r="J3182" t="s">
        <v>30</v>
      </c>
      <c r="K3182" t="s">
        <v>42</v>
      </c>
      <c r="L3182" t="s">
        <v>39</v>
      </c>
      <c r="M3182" t="s">
        <v>107</v>
      </c>
      <c r="N3182" t="s">
        <v>33</v>
      </c>
      <c r="O3182" t="s">
        <v>20</v>
      </c>
      <c r="P3182">
        <v>0.8</v>
      </c>
      <c r="Q3182">
        <v>600</v>
      </c>
      <c r="R3182">
        <v>81</v>
      </c>
      <c r="S3182" t="s">
        <v>78</v>
      </c>
      <c r="T3182" t="s">
        <v>30</v>
      </c>
      <c r="U3182" t="s">
        <v>5215</v>
      </c>
      <c r="V3182" t="s">
        <v>36</v>
      </c>
      <c r="W3182" t="s">
        <v>82</v>
      </c>
      <c r="X3182">
        <v>4</v>
      </c>
    </row>
    <row r="3183" spans="2:24">
      <c r="B3183" t="s">
        <v>3341</v>
      </c>
      <c r="C3183" t="s">
        <v>160</v>
      </c>
      <c r="D3183" t="s">
        <v>41</v>
      </c>
      <c r="E3183" t="s">
        <v>3549</v>
      </c>
      <c r="F3183" t="s">
        <v>158</v>
      </c>
      <c r="G3183" t="s">
        <v>45</v>
      </c>
      <c r="H3183">
        <v>24</v>
      </c>
      <c r="I3183" t="s">
        <v>3550</v>
      </c>
      <c r="J3183" t="s">
        <v>63</v>
      </c>
      <c r="K3183" t="s">
        <v>43</v>
      </c>
      <c r="L3183" t="s">
        <v>39</v>
      </c>
      <c r="M3183" t="s">
        <v>107</v>
      </c>
      <c r="N3183" t="s">
        <v>33</v>
      </c>
      <c r="O3183" t="s">
        <v>3552</v>
      </c>
      <c r="P3183">
        <v>1.7</v>
      </c>
      <c r="Q3183">
        <v>800</v>
      </c>
      <c r="R3183">
        <v>78</v>
      </c>
      <c r="S3183" t="s">
        <v>78</v>
      </c>
      <c r="T3183" t="s">
        <v>30</v>
      </c>
      <c r="U3183" t="s">
        <v>5216</v>
      </c>
      <c r="V3183" t="s">
        <v>36</v>
      </c>
      <c r="W3183" t="s">
        <v>82</v>
      </c>
      <c r="X3183">
        <v>4</v>
      </c>
    </row>
    <row r="3184" spans="2:24">
      <c r="B3184" t="s">
        <v>3342</v>
      </c>
      <c r="C3184" t="s">
        <v>160</v>
      </c>
      <c r="D3184" t="s">
        <v>41</v>
      </c>
      <c r="E3184" t="s">
        <v>3549</v>
      </c>
      <c r="F3184" t="s">
        <v>158</v>
      </c>
      <c r="G3184" t="s">
        <v>45</v>
      </c>
      <c r="H3184">
        <v>24</v>
      </c>
      <c r="I3184" t="s">
        <v>3550</v>
      </c>
      <c r="J3184" t="s">
        <v>28</v>
      </c>
      <c r="K3184" t="s">
        <v>43</v>
      </c>
      <c r="L3184" t="s">
        <v>39</v>
      </c>
      <c r="M3184" t="s">
        <v>107</v>
      </c>
      <c r="N3184" t="s">
        <v>33</v>
      </c>
      <c r="O3184" t="s">
        <v>3552</v>
      </c>
      <c r="P3184">
        <v>1.7</v>
      </c>
      <c r="Q3184">
        <v>800</v>
      </c>
      <c r="R3184">
        <v>78</v>
      </c>
      <c r="S3184" t="s">
        <v>78</v>
      </c>
      <c r="T3184" t="s">
        <v>30</v>
      </c>
      <c r="U3184" t="s">
        <v>5217</v>
      </c>
      <c r="V3184" t="s">
        <v>36</v>
      </c>
      <c r="W3184" t="s">
        <v>82</v>
      </c>
      <c r="X3184">
        <v>4</v>
      </c>
    </row>
    <row r="3185" spans="2:24">
      <c r="B3185" t="s">
        <v>3343</v>
      </c>
      <c r="C3185" t="s">
        <v>160</v>
      </c>
      <c r="D3185" t="s">
        <v>41</v>
      </c>
      <c r="E3185" t="s">
        <v>3549</v>
      </c>
      <c r="F3185" t="s">
        <v>158</v>
      </c>
      <c r="G3185" t="s">
        <v>45</v>
      </c>
      <c r="H3185">
        <v>24</v>
      </c>
      <c r="I3185" t="s">
        <v>3550</v>
      </c>
      <c r="J3185" t="s">
        <v>79</v>
      </c>
      <c r="K3185" t="s">
        <v>43</v>
      </c>
      <c r="L3185" t="s">
        <v>39</v>
      </c>
      <c r="M3185" t="s">
        <v>107</v>
      </c>
      <c r="N3185" t="s">
        <v>33</v>
      </c>
      <c r="O3185" t="s">
        <v>3552</v>
      </c>
      <c r="P3185">
        <v>1.7</v>
      </c>
      <c r="Q3185">
        <v>800</v>
      </c>
      <c r="R3185">
        <v>78</v>
      </c>
      <c r="S3185" t="s">
        <v>78</v>
      </c>
      <c r="T3185" t="s">
        <v>30</v>
      </c>
      <c r="U3185" t="s">
        <v>5218</v>
      </c>
      <c r="V3185" t="s">
        <v>36</v>
      </c>
      <c r="W3185" t="s">
        <v>82</v>
      </c>
      <c r="X3185">
        <v>4</v>
      </c>
    </row>
    <row r="3186" spans="2:24">
      <c r="B3186" t="s">
        <v>3344</v>
      </c>
      <c r="C3186" t="s">
        <v>160</v>
      </c>
      <c r="D3186" t="s">
        <v>41</v>
      </c>
      <c r="E3186" t="s">
        <v>3549</v>
      </c>
      <c r="F3186" t="s">
        <v>158</v>
      </c>
      <c r="G3186" t="s">
        <v>45</v>
      </c>
      <c r="H3186">
        <v>24</v>
      </c>
      <c r="I3186" t="s">
        <v>3550</v>
      </c>
      <c r="J3186" t="s">
        <v>30</v>
      </c>
      <c r="K3186" t="s">
        <v>43</v>
      </c>
      <c r="L3186" t="s">
        <v>39</v>
      </c>
      <c r="M3186" t="s">
        <v>107</v>
      </c>
      <c r="N3186" t="s">
        <v>33</v>
      </c>
      <c r="O3186" t="s">
        <v>3552</v>
      </c>
      <c r="P3186">
        <v>1.7</v>
      </c>
      <c r="Q3186">
        <v>800</v>
      </c>
      <c r="R3186">
        <v>78</v>
      </c>
      <c r="S3186" t="s">
        <v>78</v>
      </c>
      <c r="T3186" t="s">
        <v>30</v>
      </c>
      <c r="U3186" t="s">
        <v>5219</v>
      </c>
      <c r="V3186" t="s">
        <v>36</v>
      </c>
      <c r="W3186" t="s">
        <v>82</v>
      </c>
      <c r="X3186">
        <v>4</v>
      </c>
    </row>
    <row r="3187" spans="2:24">
      <c r="B3187" t="s">
        <v>3345</v>
      </c>
      <c r="C3187" t="s">
        <v>160</v>
      </c>
      <c r="D3187" t="s">
        <v>55</v>
      </c>
      <c r="E3187" t="s">
        <v>3549</v>
      </c>
      <c r="F3187" t="s">
        <v>158</v>
      </c>
      <c r="G3187" t="s">
        <v>45</v>
      </c>
      <c r="H3187">
        <v>25</v>
      </c>
      <c r="I3187" t="s">
        <v>3550</v>
      </c>
      <c r="J3187" t="s">
        <v>63</v>
      </c>
      <c r="K3187" t="s">
        <v>42</v>
      </c>
      <c r="L3187" t="s">
        <v>39</v>
      </c>
      <c r="M3187" t="s">
        <v>107</v>
      </c>
      <c r="N3187" t="s">
        <v>33</v>
      </c>
      <c r="O3187" t="s">
        <v>20</v>
      </c>
      <c r="P3187">
        <v>1.7</v>
      </c>
      <c r="Q3187">
        <v>800</v>
      </c>
      <c r="R3187">
        <v>81</v>
      </c>
      <c r="S3187" t="s">
        <v>78</v>
      </c>
      <c r="T3187" t="s">
        <v>30</v>
      </c>
      <c r="U3187" t="s">
        <v>5220</v>
      </c>
      <c r="V3187" t="s">
        <v>36</v>
      </c>
      <c r="W3187" t="s">
        <v>82</v>
      </c>
      <c r="X3187">
        <v>4</v>
      </c>
    </row>
    <row r="3188" spans="2:24">
      <c r="B3188" t="s">
        <v>3346</v>
      </c>
      <c r="C3188" t="s">
        <v>160</v>
      </c>
      <c r="D3188" t="s">
        <v>55</v>
      </c>
      <c r="E3188" t="s">
        <v>3549</v>
      </c>
      <c r="F3188" t="s">
        <v>158</v>
      </c>
      <c r="G3188" t="s">
        <v>45</v>
      </c>
      <c r="H3188">
        <v>25</v>
      </c>
      <c r="I3188" t="s">
        <v>3550</v>
      </c>
      <c r="J3188" t="s">
        <v>28</v>
      </c>
      <c r="K3188" t="s">
        <v>42</v>
      </c>
      <c r="L3188" t="s">
        <v>39</v>
      </c>
      <c r="M3188" t="s">
        <v>107</v>
      </c>
      <c r="N3188" t="s">
        <v>33</v>
      </c>
      <c r="O3188" t="s">
        <v>20</v>
      </c>
      <c r="P3188">
        <v>1.7</v>
      </c>
      <c r="Q3188">
        <v>800</v>
      </c>
      <c r="R3188">
        <v>81</v>
      </c>
      <c r="S3188" t="s">
        <v>78</v>
      </c>
      <c r="T3188" t="s">
        <v>30</v>
      </c>
      <c r="U3188" t="s">
        <v>5221</v>
      </c>
      <c r="V3188" t="s">
        <v>36</v>
      </c>
      <c r="W3188" t="s">
        <v>82</v>
      </c>
      <c r="X3188">
        <v>4</v>
      </c>
    </row>
    <row r="3189" spans="2:24">
      <c r="B3189" t="s">
        <v>3347</v>
      </c>
      <c r="C3189" t="s">
        <v>160</v>
      </c>
      <c r="D3189" t="s">
        <v>55</v>
      </c>
      <c r="E3189" t="s">
        <v>3549</v>
      </c>
      <c r="F3189" t="s">
        <v>158</v>
      </c>
      <c r="G3189" t="s">
        <v>45</v>
      </c>
      <c r="H3189">
        <v>25</v>
      </c>
      <c r="I3189" t="s">
        <v>3550</v>
      </c>
      <c r="J3189" t="s">
        <v>79</v>
      </c>
      <c r="K3189" t="s">
        <v>42</v>
      </c>
      <c r="L3189" t="s">
        <v>39</v>
      </c>
      <c r="M3189" t="s">
        <v>107</v>
      </c>
      <c r="N3189" t="s">
        <v>33</v>
      </c>
      <c r="O3189" t="s">
        <v>20</v>
      </c>
      <c r="P3189">
        <v>1.7</v>
      </c>
      <c r="Q3189">
        <v>800</v>
      </c>
      <c r="R3189">
        <v>81</v>
      </c>
      <c r="S3189" t="s">
        <v>78</v>
      </c>
      <c r="T3189" t="s">
        <v>30</v>
      </c>
      <c r="U3189" t="s">
        <v>5222</v>
      </c>
      <c r="V3189" t="s">
        <v>36</v>
      </c>
      <c r="W3189" t="s">
        <v>82</v>
      </c>
      <c r="X3189">
        <v>4</v>
      </c>
    </row>
    <row r="3190" spans="2:24">
      <c r="B3190" t="s">
        <v>3348</v>
      </c>
      <c r="C3190" t="s">
        <v>160</v>
      </c>
      <c r="D3190" t="s">
        <v>55</v>
      </c>
      <c r="E3190" t="s">
        <v>3549</v>
      </c>
      <c r="F3190" t="s">
        <v>158</v>
      </c>
      <c r="G3190" t="s">
        <v>45</v>
      </c>
      <c r="H3190">
        <v>25</v>
      </c>
      <c r="I3190" t="s">
        <v>3550</v>
      </c>
      <c r="J3190" t="s">
        <v>30</v>
      </c>
      <c r="K3190" t="s">
        <v>42</v>
      </c>
      <c r="L3190" t="s">
        <v>39</v>
      </c>
      <c r="M3190" t="s">
        <v>107</v>
      </c>
      <c r="N3190" t="s">
        <v>33</v>
      </c>
      <c r="O3190" t="s">
        <v>20</v>
      </c>
      <c r="P3190">
        <v>1.7</v>
      </c>
      <c r="Q3190">
        <v>800</v>
      </c>
      <c r="R3190">
        <v>81</v>
      </c>
      <c r="S3190" t="s">
        <v>78</v>
      </c>
      <c r="T3190" t="s">
        <v>30</v>
      </c>
      <c r="U3190" t="s">
        <v>5223</v>
      </c>
      <c r="V3190" t="s">
        <v>36</v>
      </c>
      <c r="W3190" t="s">
        <v>82</v>
      </c>
      <c r="X3190">
        <v>4</v>
      </c>
    </row>
    <row r="3191" spans="2:24">
      <c r="B3191" t="s">
        <v>3349</v>
      </c>
      <c r="C3191" t="s">
        <v>160</v>
      </c>
      <c r="D3191" t="s">
        <v>41</v>
      </c>
      <c r="E3191" t="s">
        <v>3549</v>
      </c>
      <c r="F3191" t="s">
        <v>158</v>
      </c>
      <c r="G3191" t="s">
        <v>45</v>
      </c>
      <c r="H3191">
        <v>30</v>
      </c>
      <c r="I3191" t="s">
        <v>3550</v>
      </c>
      <c r="J3191" t="s">
        <v>63</v>
      </c>
      <c r="K3191" t="s">
        <v>43</v>
      </c>
      <c r="L3191" t="s">
        <v>39</v>
      </c>
      <c r="M3191" t="s">
        <v>107</v>
      </c>
      <c r="N3191" t="s">
        <v>33</v>
      </c>
      <c r="O3191" t="s">
        <v>20</v>
      </c>
      <c r="P3191">
        <v>2</v>
      </c>
      <c r="Q3191">
        <v>1000</v>
      </c>
      <c r="R3191">
        <v>81</v>
      </c>
      <c r="S3191" t="s">
        <v>78</v>
      </c>
      <c r="T3191" t="s">
        <v>30</v>
      </c>
      <c r="U3191" t="s">
        <v>5224</v>
      </c>
      <c r="V3191" t="s">
        <v>36</v>
      </c>
      <c r="W3191" t="s">
        <v>82</v>
      </c>
      <c r="X3191">
        <v>4</v>
      </c>
    </row>
    <row r="3192" spans="2:24">
      <c r="B3192" t="s">
        <v>3350</v>
      </c>
      <c r="C3192" t="s">
        <v>160</v>
      </c>
      <c r="D3192" t="s">
        <v>41</v>
      </c>
      <c r="E3192" t="s">
        <v>3549</v>
      </c>
      <c r="F3192" t="s">
        <v>158</v>
      </c>
      <c r="G3192" t="s">
        <v>45</v>
      </c>
      <c r="H3192">
        <v>30</v>
      </c>
      <c r="I3192" t="s">
        <v>3550</v>
      </c>
      <c r="J3192" t="s">
        <v>28</v>
      </c>
      <c r="K3192" t="s">
        <v>43</v>
      </c>
      <c r="L3192" t="s">
        <v>39</v>
      </c>
      <c r="M3192" t="s">
        <v>107</v>
      </c>
      <c r="N3192" t="s">
        <v>33</v>
      </c>
      <c r="O3192" t="s">
        <v>20</v>
      </c>
      <c r="P3192">
        <v>2</v>
      </c>
      <c r="Q3192">
        <v>1000</v>
      </c>
      <c r="R3192">
        <v>81</v>
      </c>
      <c r="S3192" t="s">
        <v>78</v>
      </c>
      <c r="T3192" t="s">
        <v>30</v>
      </c>
      <c r="U3192" t="s">
        <v>5225</v>
      </c>
      <c r="V3192" t="s">
        <v>36</v>
      </c>
      <c r="W3192" t="s">
        <v>82</v>
      </c>
      <c r="X3192">
        <v>4</v>
      </c>
    </row>
    <row r="3193" spans="2:24">
      <c r="B3193" t="s">
        <v>3351</v>
      </c>
      <c r="C3193" t="s">
        <v>160</v>
      </c>
      <c r="D3193" t="s">
        <v>41</v>
      </c>
      <c r="E3193" t="s">
        <v>3549</v>
      </c>
      <c r="F3193" t="s">
        <v>158</v>
      </c>
      <c r="G3193" t="s">
        <v>45</v>
      </c>
      <c r="H3193">
        <v>30</v>
      </c>
      <c r="I3193" t="s">
        <v>3550</v>
      </c>
      <c r="J3193" t="s">
        <v>79</v>
      </c>
      <c r="K3193" t="s">
        <v>43</v>
      </c>
      <c r="L3193" t="s">
        <v>39</v>
      </c>
      <c r="M3193" t="s">
        <v>107</v>
      </c>
      <c r="N3193" t="s">
        <v>33</v>
      </c>
      <c r="O3193" t="s">
        <v>20</v>
      </c>
      <c r="P3193">
        <v>2</v>
      </c>
      <c r="Q3193">
        <v>1000</v>
      </c>
      <c r="R3193">
        <v>81</v>
      </c>
      <c r="S3193" t="s">
        <v>78</v>
      </c>
      <c r="T3193" t="s">
        <v>30</v>
      </c>
      <c r="U3193" t="s">
        <v>5226</v>
      </c>
      <c r="V3193" t="s">
        <v>36</v>
      </c>
      <c r="W3193" t="s">
        <v>82</v>
      </c>
      <c r="X3193">
        <v>4</v>
      </c>
    </row>
    <row r="3194" spans="2:24">
      <c r="B3194" t="s">
        <v>3352</v>
      </c>
      <c r="C3194" t="s">
        <v>160</v>
      </c>
      <c r="D3194" t="s">
        <v>41</v>
      </c>
      <c r="E3194" t="s">
        <v>3549</v>
      </c>
      <c r="F3194" t="s">
        <v>158</v>
      </c>
      <c r="G3194" t="s">
        <v>45</v>
      </c>
      <c r="H3194">
        <v>30</v>
      </c>
      <c r="I3194" t="s">
        <v>3550</v>
      </c>
      <c r="J3194" t="s">
        <v>30</v>
      </c>
      <c r="K3194" t="s">
        <v>43</v>
      </c>
      <c r="L3194" t="s">
        <v>39</v>
      </c>
      <c r="M3194" t="s">
        <v>107</v>
      </c>
      <c r="N3194" t="s">
        <v>33</v>
      </c>
      <c r="O3194" t="s">
        <v>20</v>
      </c>
      <c r="P3194">
        <v>2</v>
      </c>
      <c r="Q3194">
        <v>1000</v>
      </c>
      <c r="R3194">
        <v>81</v>
      </c>
      <c r="S3194" t="s">
        <v>78</v>
      </c>
      <c r="T3194" t="s">
        <v>30</v>
      </c>
      <c r="U3194" t="s">
        <v>5227</v>
      </c>
      <c r="V3194" t="s">
        <v>36</v>
      </c>
      <c r="W3194" t="s">
        <v>82</v>
      </c>
      <c r="X3194">
        <v>4</v>
      </c>
    </row>
    <row r="3195" spans="2:24">
      <c r="B3195" t="s">
        <v>3353</v>
      </c>
      <c r="C3195" t="s">
        <v>160</v>
      </c>
      <c r="D3195" t="s">
        <v>55</v>
      </c>
      <c r="E3195" t="s">
        <v>3549</v>
      </c>
      <c r="F3195" t="s">
        <v>158</v>
      </c>
      <c r="G3195" t="s">
        <v>45</v>
      </c>
      <c r="H3195">
        <v>31</v>
      </c>
      <c r="I3195" t="s">
        <v>3550</v>
      </c>
      <c r="J3195" t="s">
        <v>63</v>
      </c>
      <c r="K3195" t="s">
        <v>42</v>
      </c>
      <c r="L3195" t="s">
        <v>39</v>
      </c>
      <c r="M3195" t="s">
        <v>107</v>
      </c>
      <c r="N3195" t="s">
        <v>33</v>
      </c>
      <c r="O3195" t="s">
        <v>20</v>
      </c>
      <c r="P3195">
        <v>2.2000000000000002</v>
      </c>
      <c r="Q3195">
        <v>1000</v>
      </c>
      <c r="R3195">
        <v>84</v>
      </c>
      <c r="S3195" t="s">
        <v>78</v>
      </c>
      <c r="T3195" t="s">
        <v>30</v>
      </c>
      <c r="U3195" t="s">
        <v>5228</v>
      </c>
      <c r="V3195" t="s">
        <v>36</v>
      </c>
      <c r="W3195" t="s">
        <v>82</v>
      </c>
      <c r="X3195">
        <v>4</v>
      </c>
    </row>
    <row r="3196" spans="2:24">
      <c r="B3196" t="s">
        <v>3354</v>
      </c>
      <c r="C3196" t="s">
        <v>160</v>
      </c>
      <c r="D3196" t="s">
        <v>55</v>
      </c>
      <c r="E3196" t="s">
        <v>3549</v>
      </c>
      <c r="F3196" t="s">
        <v>158</v>
      </c>
      <c r="G3196" t="s">
        <v>45</v>
      </c>
      <c r="H3196">
        <v>31</v>
      </c>
      <c r="I3196" t="s">
        <v>3550</v>
      </c>
      <c r="J3196" t="s">
        <v>28</v>
      </c>
      <c r="K3196" t="s">
        <v>42</v>
      </c>
      <c r="L3196" t="s">
        <v>39</v>
      </c>
      <c r="M3196" t="s">
        <v>107</v>
      </c>
      <c r="N3196" t="s">
        <v>33</v>
      </c>
      <c r="O3196" t="s">
        <v>20</v>
      </c>
      <c r="P3196">
        <v>2.2000000000000002</v>
      </c>
      <c r="Q3196">
        <v>1000</v>
      </c>
      <c r="R3196">
        <v>84</v>
      </c>
      <c r="S3196" t="s">
        <v>78</v>
      </c>
      <c r="T3196" t="s">
        <v>30</v>
      </c>
      <c r="U3196" t="s">
        <v>5229</v>
      </c>
      <c r="V3196" t="s">
        <v>36</v>
      </c>
      <c r="W3196" t="s">
        <v>82</v>
      </c>
      <c r="X3196">
        <v>4</v>
      </c>
    </row>
    <row r="3197" spans="2:24">
      <c r="B3197" t="s">
        <v>3355</v>
      </c>
      <c r="C3197" t="s">
        <v>160</v>
      </c>
      <c r="D3197" t="s">
        <v>55</v>
      </c>
      <c r="E3197" t="s">
        <v>3549</v>
      </c>
      <c r="F3197" t="s">
        <v>158</v>
      </c>
      <c r="G3197" t="s">
        <v>45</v>
      </c>
      <c r="H3197">
        <v>31</v>
      </c>
      <c r="I3197" t="s">
        <v>3550</v>
      </c>
      <c r="J3197" t="s">
        <v>79</v>
      </c>
      <c r="K3197" t="s">
        <v>42</v>
      </c>
      <c r="L3197" t="s">
        <v>39</v>
      </c>
      <c r="M3197" t="s">
        <v>107</v>
      </c>
      <c r="N3197" t="s">
        <v>33</v>
      </c>
      <c r="O3197" t="s">
        <v>20</v>
      </c>
      <c r="P3197">
        <v>2.2000000000000002</v>
      </c>
      <c r="Q3197">
        <v>1000</v>
      </c>
      <c r="R3197">
        <v>84</v>
      </c>
      <c r="S3197" t="s">
        <v>78</v>
      </c>
      <c r="T3197" t="s">
        <v>30</v>
      </c>
      <c r="U3197" t="s">
        <v>5230</v>
      </c>
      <c r="V3197" t="s">
        <v>36</v>
      </c>
      <c r="W3197" t="s">
        <v>82</v>
      </c>
      <c r="X3197">
        <v>4</v>
      </c>
    </row>
    <row r="3198" spans="2:24">
      <c r="B3198" t="s">
        <v>3356</v>
      </c>
      <c r="C3198" t="s">
        <v>160</v>
      </c>
      <c r="D3198" t="s">
        <v>55</v>
      </c>
      <c r="E3198" t="s">
        <v>3549</v>
      </c>
      <c r="F3198" t="s">
        <v>158</v>
      </c>
      <c r="G3198" t="s">
        <v>45</v>
      </c>
      <c r="H3198">
        <v>31</v>
      </c>
      <c r="I3198" t="s">
        <v>3550</v>
      </c>
      <c r="J3198" t="s">
        <v>30</v>
      </c>
      <c r="K3198" t="s">
        <v>42</v>
      </c>
      <c r="L3198" t="s">
        <v>39</v>
      </c>
      <c r="M3198" t="s">
        <v>107</v>
      </c>
      <c r="N3198" t="s">
        <v>33</v>
      </c>
      <c r="O3198" t="s">
        <v>20</v>
      </c>
      <c r="P3198">
        <v>2.2000000000000002</v>
      </c>
      <c r="Q3198">
        <v>1000</v>
      </c>
      <c r="R3198">
        <v>84</v>
      </c>
      <c r="S3198" t="s">
        <v>78</v>
      </c>
      <c r="T3198" t="s">
        <v>30</v>
      </c>
      <c r="U3198" t="s">
        <v>5231</v>
      </c>
      <c r="V3198" t="s">
        <v>36</v>
      </c>
      <c r="W3198" t="s">
        <v>82</v>
      </c>
      <c r="X3198">
        <v>4</v>
      </c>
    </row>
    <row r="3199" spans="2:24">
      <c r="B3199" t="s">
        <v>3357</v>
      </c>
      <c r="C3199" t="s">
        <v>160</v>
      </c>
      <c r="D3199" t="s">
        <v>41</v>
      </c>
      <c r="E3199" t="s">
        <v>3549</v>
      </c>
      <c r="F3199" t="s">
        <v>158</v>
      </c>
      <c r="G3199" t="s">
        <v>45</v>
      </c>
      <c r="H3199">
        <v>36</v>
      </c>
      <c r="I3199" t="s">
        <v>3550</v>
      </c>
      <c r="J3199" t="s">
        <v>63</v>
      </c>
      <c r="K3199" t="s">
        <v>43</v>
      </c>
      <c r="L3199" t="s">
        <v>39</v>
      </c>
      <c r="M3199" t="s">
        <v>107</v>
      </c>
      <c r="N3199" t="s">
        <v>33</v>
      </c>
      <c r="O3199" t="s">
        <v>20</v>
      </c>
      <c r="P3199">
        <v>2</v>
      </c>
      <c r="Q3199">
        <v>1200</v>
      </c>
      <c r="R3199">
        <v>81</v>
      </c>
      <c r="S3199" t="s">
        <v>78</v>
      </c>
      <c r="T3199" t="s">
        <v>30</v>
      </c>
      <c r="U3199" t="s">
        <v>5232</v>
      </c>
      <c r="V3199" t="s">
        <v>36</v>
      </c>
      <c r="W3199" t="s">
        <v>82</v>
      </c>
      <c r="X3199">
        <v>4</v>
      </c>
    </row>
    <row r="3200" spans="2:24">
      <c r="B3200" t="s">
        <v>3358</v>
      </c>
      <c r="C3200" t="s">
        <v>160</v>
      </c>
      <c r="D3200" t="s">
        <v>41</v>
      </c>
      <c r="E3200" t="s">
        <v>3549</v>
      </c>
      <c r="F3200" t="s">
        <v>158</v>
      </c>
      <c r="G3200" t="s">
        <v>45</v>
      </c>
      <c r="H3200">
        <v>36</v>
      </c>
      <c r="I3200" t="s">
        <v>3550</v>
      </c>
      <c r="J3200" t="s">
        <v>28</v>
      </c>
      <c r="K3200" t="s">
        <v>43</v>
      </c>
      <c r="L3200" t="s">
        <v>39</v>
      </c>
      <c r="M3200" t="s">
        <v>107</v>
      </c>
      <c r="N3200" t="s">
        <v>33</v>
      </c>
      <c r="O3200" t="s">
        <v>20</v>
      </c>
      <c r="P3200">
        <v>2</v>
      </c>
      <c r="Q3200">
        <v>1200</v>
      </c>
      <c r="R3200">
        <v>81</v>
      </c>
      <c r="S3200" t="s">
        <v>78</v>
      </c>
      <c r="T3200" t="s">
        <v>30</v>
      </c>
      <c r="U3200" t="s">
        <v>5233</v>
      </c>
      <c r="V3200" t="s">
        <v>36</v>
      </c>
      <c r="W3200" t="s">
        <v>82</v>
      </c>
      <c r="X3200">
        <v>4</v>
      </c>
    </row>
    <row r="3201" spans="2:24">
      <c r="B3201" t="s">
        <v>3359</v>
      </c>
      <c r="C3201" t="s">
        <v>160</v>
      </c>
      <c r="D3201" t="s">
        <v>41</v>
      </c>
      <c r="E3201" t="s">
        <v>3549</v>
      </c>
      <c r="F3201" t="s">
        <v>158</v>
      </c>
      <c r="G3201" t="s">
        <v>45</v>
      </c>
      <c r="H3201">
        <v>36</v>
      </c>
      <c r="I3201" t="s">
        <v>3550</v>
      </c>
      <c r="J3201" t="s">
        <v>79</v>
      </c>
      <c r="K3201" t="s">
        <v>43</v>
      </c>
      <c r="L3201" t="s">
        <v>39</v>
      </c>
      <c r="M3201" t="s">
        <v>107</v>
      </c>
      <c r="N3201" t="s">
        <v>33</v>
      </c>
      <c r="O3201" t="s">
        <v>20</v>
      </c>
      <c r="P3201">
        <v>2</v>
      </c>
      <c r="Q3201">
        <v>1200</v>
      </c>
      <c r="R3201">
        <v>81</v>
      </c>
      <c r="S3201" t="s">
        <v>78</v>
      </c>
      <c r="T3201" t="s">
        <v>30</v>
      </c>
      <c r="U3201" t="s">
        <v>5234</v>
      </c>
      <c r="V3201" t="s">
        <v>36</v>
      </c>
      <c r="W3201" t="s">
        <v>82</v>
      </c>
      <c r="X3201">
        <v>4</v>
      </c>
    </row>
    <row r="3202" spans="2:24">
      <c r="B3202" t="s">
        <v>3360</v>
      </c>
      <c r="C3202" t="s">
        <v>160</v>
      </c>
      <c r="D3202" t="s">
        <v>41</v>
      </c>
      <c r="E3202" t="s">
        <v>3549</v>
      </c>
      <c r="F3202" t="s">
        <v>158</v>
      </c>
      <c r="G3202" t="s">
        <v>45</v>
      </c>
      <c r="H3202">
        <v>36</v>
      </c>
      <c r="I3202" t="s">
        <v>3550</v>
      </c>
      <c r="J3202" t="s">
        <v>30</v>
      </c>
      <c r="K3202" t="s">
        <v>43</v>
      </c>
      <c r="L3202" t="s">
        <v>39</v>
      </c>
      <c r="M3202" t="s">
        <v>107</v>
      </c>
      <c r="N3202" t="s">
        <v>33</v>
      </c>
      <c r="O3202" t="s">
        <v>20</v>
      </c>
      <c r="P3202">
        <v>2</v>
      </c>
      <c r="Q3202">
        <v>1200</v>
      </c>
      <c r="R3202">
        <v>81</v>
      </c>
      <c r="S3202" t="s">
        <v>78</v>
      </c>
      <c r="T3202" t="s">
        <v>30</v>
      </c>
      <c r="U3202" t="s">
        <v>5235</v>
      </c>
      <c r="V3202" t="s">
        <v>36</v>
      </c>
      <c r="W3202" t="s">
        <v>82</v>
      </c>
      <c r="X3202">
        <v>4</v>
      </c>
    </row>
    <row r="3203" spans="2:24">
      <c r="B3203" t="s">
        <v>3361</v>
      </c>
      <c r="C3203" t="s">
        <v>160</v>
      </c>
      <c r="D3203" t="s">
        <v>55</v>
      </c>
      <c r="E3203" t="s">
        <v>3549</v>
      </c>
      <c r="F3203" t="s">
        <v>158</v>
      </c>
      <c r="G3203" t="s">
        <v>45</v>
      </c>
      <c r="H3203">
        <v>37</v>
      </c>
      <c r="I3203" t="s">
        <v>3550</v>
      </c>
      <c r="J3203" t="s">
        <v>63</v>
      </c>
      <c r="K3203" t="s">
        <v>42</v>
      </c>
      <c r="L3203" t="s">
        <v>39</v>
      </c>
      <c r="M3203" t="s">
        <v>107</v>
      </c>
      <c r="N3203" t="s">
        <v>33</v>
      </c>
      <c r="O3203" t="s">
        <v>35</v>
      </c>
      <c r="P3203">
        <v>2.9</v>
      </c>
      <c r="Q3203">
        <v>1200</v>
      </c>
      <c r="R3203">
        <v>84</v>
      </c>
      <c r="S3203" t="s">
        <v>78</v>
      </c>
      <c r="T3203" t="s">
        <v>30</v>
      </c>
      <c r="U3203" t="s">
        <v>5236</v>
      </c>
      <c r="V3203" t="s">
        <v>36</v>
      </c>
      <c r="W3203" t="s">
        <v>82</v>
      </c>
      <c r="X3203">
        <v>4</v>
      </c>
    </row>
    <row r="3204" spans="2:24">
      <c r="B3204" t="s">
        <v>3362</v>
      </c>
      <c r="C3204" t="s">
        <v>160</v>
      </c>
      <c r="D3204" t="s">
        <v>55</v>
      </c>
      <c r="E3204" t="s">
        <v>3549</v>
      </c>
      <c r="F3204" t="s">
        <v>158</v>
      </c>
      <c r="G3204" t="s">
        <v>45</v>
      </c>
      <c r="H3204">
        <v>37</v>
      </c>
      <c r="I3204" t="s">
        <v>3550</v>
      </c>
      <c r="J3204" t="s">
        <v>28</v>
      </c>
      <c r="K3204" t="s">
        <v>42</v>
      </c>
      <c r="L3204" t="s">
        <v>39</v>
      </c>
      <c r="M3204" t="s">
        <v>107</v>
      </c>
      <c r="N3204" t="s">
        <v>33</v>
      </c>
      <c r="O3204" t="s">
        <v>35</v>
      </c>
      <c r="P3204">
        <v>2.9</v>
      </c>
      <c r="Q3204">
        <v>1200</v>
      </c>
      <c r="R3204">
        <v>84</v>
      </c>
      <c r="S3204" t="s">
        <v>78</v>
      </c>
      <c r="T3204" t="s">
        <v>30</v>
      </c>
      <c r="U3204" t="s">
        <v>5237</v>
      </c>
      <c r="V3204" t="s">
        <v>36</v>
      </c>
      <c r="W3204" t="s">
        <v>82</v>
      </c>
      <c r="X3204">
        <v>4</v>
      </c>
    </row>
    <row r="3205" spans="2:24">
      <c r="B3205" t="s">
        <v>3363</v>
      </c>
      <c r="C3205" t="s">
        <v>160</v>
      </c>
      <c r="D3205" t="s">
        <v>55</v>
      </c>
      <c r="E3205" t="s">
        <v>3549</v>
      </c>
      <c r="F3205" t="s">
        <v>158</v>
      </c>
      <c r="G3205" t="s">
        <v>45</v>
      </c>
      <c r="H3205">
        <v>37</v>
      </c>
      <c r="I3205" t="s">
        <v>3550</v>
      </c>
      <c r="J3205" t="s">
        <v>79</v>
      </c>
      <c r="K3205" t="s">
        <v>42</v>
      </c>
      <c r="L3205" t="s">
        <v>39</v>
      </c>
      <c r="M3205" t="s">
        <v>107</v>
      </c>
      <c r="N3205" t="s">
        <v>33</v>
      </c>
      <c r="O3205" t="s">
        <v>35</v>
      </c>
      <c r="P3205">
        <v>2.9</v>
      </c>
      <c r="Q3205">
        <v>1200</v>
      </c>
      <c r="R3205">
        <v>84</v>
      </c>
      <c r="S3205" t="s">
        <v>78</v>
      </c>
      <c r="T3205" t="s">
        <v>30</v>
      </c>
      <c r="U3205" t="s">
        <v>5238</v>
      </c>
      <c r="V3205" t="s">
        <v>36</v>
      </c>
      <c r="W3205" t="s">
        <v>82</v>
      </c>
      <c r="X3205">
        <v>4</v>
      </c>
    </row>
    <row r="3206" spans="2:24">
      <c r="B3206" t="s">
        <v>3364</v>
      </c>
      <c r="C3206" t="s">
        <v>160</v>
      </c>
      <c r="D3206" t="s">
        <v>55</v>
      </c>
      <c r="E3206" t="s">
        <v>3549</v>
      </c>
      <c r="F3206" t="s">
        <v>158</v>
      </c>
      <c r="G3206" t="s">
        <v>45</v>
      </c>
      <c r="H3206">
        <v>37</v>
      </c>
      <c r="I3206" t="s">
        <v>3550</v>
      </c>
      <c r="J3206" t="s">
        <v>30</v>
      </c>
      <c r="K3206" t="s">
        <v>42</v>
      </c>
      <c r="L3206" t="s">
        <v>39</v>
      </c>
      <c r="M3206" t="s">
        <v>107</v>
      </c>
      <c r="N3206" t="s">
        <v>33</v>
      </c>
      <c r="O3206" t="s">
        <v>35</v>
      </c>
      <c r="P3206">
        <v>2.9</v>
      </c>
      <c r="Q3206">
        <v>1200</v>
      </c>
      <c r="R3206">
        <v>84</v>
      </c>
      <c r="S3206" t="s">
        <v>78</v>
      </c>
      <c r="T3206" t="s">
        <v>30</v>
      </c>
      <c r="U3206" t="s">
        <v>5239</v>
      </c>
      <c r="V3206" t="s">
        <v>36</v>
      </c>
      <c r="W3206" t="s">
        <v>82</v>
      </c>
      <c r="X3206">
        <v>4</v>
      </c>
    </row>
    <row r="3207" spans="2:24">
      <c r="B3207" t="s">
        <v>3365</v>
      </c>
      <c r="C3207" t="s">
        <v>160</v>
      </c>
      <c r="D3207" t="s">
        <v>55</v>
      </c>
      <c r="E3207" t="s">
        <v>3549</v>
      </c>
      <c r="F3207" t="s">
        <v>158</v>
      </c>
      <c r="G3207" t="s">
        <v>45</v>
      </c>
      <c r="H3207">
        <v>39</v>
      </c>
      <c r="I3207" t="s">
        <v>3550</v>
      </c>
      <c r="J3207" t="s">
        <v>63</v>
      </c>
      <c r="K3207" t="s">
        <v>42</v>
      </c>
      <c r="L3207" t="s">
        <v>39</v>
      </c>
      <c r="M3207" t="s">
        <v>107</v>
      </c>
      <c r="N3207" t="s">
        <v>33</v>
      </c>
      <c r="O3207" t="s">
        <v>35</v>
      </c>
      <c r="P3207">
        <v>2.9</v>
      </c>
      <c r="Q3207">
        <v>1200</v>
      </c>
      <c r="R3207">
        <v>87</v>
      </c>
      <c r="S3207" t="s">
        <v>78</v>
      </c>
      <c r="T3207" t="s">
        <v>30</v>
      </c>
      <c r="U3207" t="s">
        <v>5240</v>
      </c>
      <c r="V3207" t="s">
        <v>36</v>
      </c>
      <c r="W3207" t="s">
        <v>82</v>
      </c>
      <c r="X3207">
        <v>4</v>
      </c>
    </row>
    <row r="3208" spans="2:24">
      <c r="B3208" t="s">
        <v>3366</v>
      </c>
      <c r="C3208" t="s">
        <v>160</v>
      </c>
      <c r="D3208" t="s">
        <v>55</v>
      </c>
      <c r="E3208" t="s">
        <v>3549</v>
      </c>
      <c r="F3208" t="s">
        <v>158</v>
      </c>
      <c r="G3208" t="s">
        <v>45</v>
      </c>
      <c r="H3208">
        <v>39</v>
      </c>
      <c r="I3208" t="s">
        <v>3550</v>
      </c>
      <c r="J3208" t="s">
        <v>28</v>
      </c>
      <c r="K3208" t="s">
        <v>42</v>
      </c>
      <c r="L3208" t="s">
        <v>39</v>
      </c>
      <c r="M3208" t="s">
        <v>107</v>
      </c>
      <c r="N3208" t="s">
        <v>33</v>
      </c>
      <c r="O3208" t="s">
        <v>35</v>
      </c>
      <c r="P3208">
        <v>2.9</v>
      </c>
      <c r="Q3208">
        <v>1200</v>
      </c>
      <c r="R3208">
        <v>87</v>
      </c>
      <c r="S3208" t="s">
        <v>78</v>
      </c>
      <c r="T3208" t="s">
        <v>30</v>
      </c>
      <c r="U3208" t="s">
        <v>5241</v>
      </c>
      <c r="V3208" t="s">
        <v>36</v>
      </c>
      <c r="W3208" t="s">
        <v>82</v>
      </c>
      <c r="X3208">
        <v>4</v>
      </c>
    </row>
    <row r="3209" spans="2:24">
      <c r="B3209" t="s">
        <v>3367</v>
      </c>
      <c r="C3209" t="s">
        <v>160</v>
      </c>
      <c r="D3209" t="s">
        <v>55</v>
      </c>
      <c r="E3209" t="s">
        <v>3549</v>
      </c>
      <c r="F3209" t="s">
        <v>158</v>
      </c>
      <c r="G3209" t="s">
        <v>45</v>
      </c>
      <c r="H3209">
        <v>39</v>
      </c>
      <c r="I3209" t="s">
        <v>3550</v>
      </c>
      <c r="J3209" t="s">
        <v>79</v>
      </c>
      <c r="K3209" t="s">
        <v>42</v>
      </c>
      <c r="L3209" t="s">
        <v>39</v>
      </c>
      <c r="M3209" t="s">
        <v>107</v>
      </c>
      <c r="N3209" t="s">
        <v>33</v>
      </c>
      <c r="O3209" t="s">
        <v>35</v>
      </c>
      <c r="P3209">
        <v>2.9</v>
      </c>
      <c r="Q3209">
        <v>1200</v>
      </c>
      <c r="R3209">
        <v>87</v>
      </c>
      <c r="S3209" t="s">
        <v>78</v>
      </c>
      <c r="T3209" t="s">
        <v>30</v>
      </c>
      <c r="U3209" t="s">
        <v>5242</v>
      </c>
      <c r="V3209" t="s">
        <v>36</v>
      </c>
      <c r="W3209" t="s">
        <v>82</v>
      </c>
      <c r="X3209">
        <v>4</v>
      </c>
    </row>
    <row r="3210" spans="2:24">
      <c r="B3210" t="s">
        <v>3368</v>
      </c>
      <c r="C3210" t="s">
        <v>160</v>
      </c>
      <c r="D3210" t="s">
        <v>55</v>
      </c>
      <c r="E3210" t="s">
        <v>3549</v>
      </c>
      <c r="F3210" t="s">
        <v>158</v>
      </c>
      <c r="G3210" t="s">
        <v>45</v>
      </c>
      <c r="H3210">
        <v>39</v>
      </c>
      <c r="I3210" t="s">
        <v>3550</v>
      </c>
      <c r="J3210" t="s">
        <v>30</v>
      </c>
      <c r="K3210" t="s">
        <v>42</v>
      </c>
      <c r="L3210" t="s">
        <v>39</v>
      </c>
      <c r="M3210" t="s">
        <v>107</v>
      </c>
      <c r="N3210" t="s">
        <v>33</v>
      </c>
      <c r="O3210" t="s">
        <v>35</v>
      </c>
      <c r="P3210">
        <v>2.9</v>
      </c>
      <c r="Q3210">
        <v>1200</v>
      </c>
      <c r="R3210">
        <v>87</v>
      </c>
      <c r="S3210" t="s">
        <v>78</v>
      </c>
      <c r="T3210" t="s">
        <v>30</v>
      </c>
      <c r="U3210" t="s">
        <v>5243</v>
      </c>
      <c r="V3210" t="s">
        <v>36</v>
      </c>
      <c r="W3210" t="s">
        <v>82</v>
      </c>
      <c r="X3210">
        <v>4</v>
      </c>
    </row>
    <row r="3211" spans="2:24">
      <c r="B3211" t="s">
        <v>3369</v>
      </c>
      <c r="C3211" t="s">
        <v>160</v>
      </c>
      <c r="D3211" t="s">
        <v>41</v>
      </c>
      <c r="E3211" t="s">
        <v>3549</v>
      </c>
      <c r="F3211" t="s">
        <v>158</v>
      </c>
      <c r="G3211" t="s">
        <v>46</v>
      </c>
      <c r="H3211">
        <v>18</v>
      </c>
      <c r="I3211" t="s">
        <v>3550</v>
      </c>
      <c r="J3211" t="s">
        <v>63</v>
      </c>
      <c r="K3211" t="s">
        <v>43</v>
      </c>
      <c r="L3211" t="s">
        <v>39</v>
      </c>
      <c r="M3211" t="s">
        <v>107</v>
      </c>
      <c r="N3211" t="s">
        <v>80</v>
      </c>
      <c r="O3211" t="s">
        <v>3552</v>
      </c>
      <c r="P3211">
        <v>1.7</v>
      </c>
      <c r="Q3211">
        <v>600</v>
      </c>
      <c r="R3211">
        <v>78</v>
      </c>
      <c r="S3211" t="s">
        <v>78</v>
      </c>
      <c r="T3211" t="s">
        <v>30</v>
      </c>
      <c r="U3211" t="s">
        <v>5244</v>
      </c>
      <c r="V3211" t="s">
        <v>36</v>
      </c>
      <c r="W3211" t="s">
        <v>82</v>
      </c>
      <c r="X3211">
        <v>4</v>
      </c>
    </row>
    <row r="3212" spans="2:24">
      <c r="B3212" t="s">
        <v>3370</v>
      </c>
      <c r="C3212" t="s">
        <v>160</v>
      </c>
      <c r="D3212" t="s">
        <v>41</v>
      </c>
      <c r="E3212" t="s">
        <v>3549</v>
      </c>
      <c r="F3212" t="s">
        <v>158</v>
      </c>
      <c r="G3212" t="s">
        <v>46</v>
      </c>
      <c r="H3212">
        <v>18</v>
      </c>
      <c r="I3212" t="s">
        <v>3550</v>
      </c>
      <c r="J3212" t="s">
        <v>28</v>
      </c>
      <c r="K3212" t="s">
        <v>43</v>
      </c>
      <c r="L3212" t="s">
        <v>39</v>
      </c>
      <c r="M3212" t="s">
        <v>107</v>
      </c>
      <c r="N3212" t="s">
        <v>80</v>
      </c>
      <c r="O3212" t="s">
        <v>3552</v>
      </c>
      <c r="P3212">
        <v>1.7</v>
      </c>
      <c r="Q3212">
        <v>600</v>
      </c>
      <c r="R3212">
        <v>78</v>
      </c>
      <c r="S3212" t="s">
        <v>78</v>
      </c>
      <c r="T3212" t="s">
        <v>30</v>
      </c>
      <c r="U3212" t="s">
        <v>5245</v>
      </c>
      <c r="V3212" t="s">
        <v>36</v>
      </c>
      <c r="W3212" t="s">
        <v>82</v>
      </c>
      <c r="X3212">
        <v>4</v>
      </c>
    </row>
    <row r="3213" spans="2:24">
      <c r="B3213" t="s">
        <v>3371</v>
      </c>
      <c r="C3213" t="s">
        <v>160</v>
      </c>
      <c r="D3213" t="s">
        <v>41</v>
      </c>
      <c r="E3213" t="s">
        <v>3549</v>
      </c>
      <c r="F3213" t="s">
        <v>158</v>
      </c>
      <c r="G3213" t="s">
        <v>46</v>
      </c>
      <c r="H3213">
        <v>18</v>
      </c>
      <c r="I3213" t="s">
        <v>3550</v>
      </c>
      <c r="J3213" t="s">
        <v>79</v>
      </c>
      <c r="K3213" t="s">
        <v>43</v>
      </c>
      <c r="L3213" t="s">
        <v>39</v>
      </c>
      <c r="M3213" t="s">
        <v>107</v>
      </c>
      <c r="N3213" t="s">
        <v>80</v>
      </c>
      <c r="O3213" t="s">
        <v>3552</v>
      </c>
      <c r="P3213">
        <v>1.7</v>
      </c>
      <c r="Q3213">
        <v>600</v>
      </c>
      <c r="R3213">
        <v>78</v>
      </c>
      <c r="S3213" t="s">
        <v>78</v>
      </c>
      <c r="T3213" t="s">
        <v>30</v>
      </c>
      <c r="U3213" t="s">
        <v>5246</v>
      </c>
      <c r="V3213" t="s">
        <v>36</v>
      </c>
      <c r="W3213" t="s">
        <v>82</v>
      </c>
      <c r="X3213">
        <v>4</v>
      </c>
    </row>
    <row r="3214" spans="2:24">
      <c r="B3214" t="s">
        <v>3372</v>
      </c>
      <c r="C3214" t="s">
        <v>160</v>
      </c>
      <c r="D3214" t="s">
        <v>41</v>
      </c>
      <c r="E3214" t="s">
        <v>3549</v>
      </c>
      <c r="F3214" t="s">
        <v>158</v>
      </c>
      <c r="G3214" t="s">
        <v>46</v>
      </c>
      <c r="H3214">
        <v>18</v>
      </c>
      <c r="I3214" t="s">
        <v>3550</v>
      </c>
      <c r="J3214" t="s">
        <v>30</v>
      </c>
      <c r="K3214" t="s">
        <v>43</v>
      </c>
      <c r="L3214" t="s">
        <v>39</v>
      </c>
      <c r="M3214" t="s">
        <v>107</v>
      </c>
      <c r="N3214" t="s">
        <v>80</v>
      </c>
      <c r="O3214" t="s">
        <v>3552</v>
      </c>
      <c r="P3214">
        <v>1.7</v>
      </c>
      <c r="Q3214">
        <v>600</v>
      </c>
      <c r="R3214">
        <v>78</v>
      </c>
      <c r="S3214" t="s">
        <v>78</v>
      </c>
      <c r="T3214" t="s">
        <v>30</v>
      </c>
      <c r="U3214" t="s">
        <v>5247</v>
      </c>
      <c r="V3214" t="s">
        <v>36</v>
      </c>
      <c r="W3214" t="s">
        <v>82</v>
      </c>
      <c r="X3214">
        <v>4</v>
      </c>
    </row>
    <row r="3215" spans="2:24">
      <c r="B3215" t="s">
        <v>3373</v>
      </c>
      <c r="C3215" t="s">
        <v>160</v>
      </c>
      <c r="D3215" t="s">
        <v>55</v>
      </c>
      <c r="E3215" t="s">
        <v>3549</v>
      </c>
      <c r="F3215" t="s">
        <v>158</v>
      </c>
      <c r="G3215" t="s">
        <v>46</v>
      </c>
      <c r="H3215">
        <v>19</v>
      </c>
      <c r="I3215" t="s">
        <v>3550</v>
      </c>
      <c r="J3215" t="s">
        <v>63</v>
      </c>
      <c r="K3215" t="s">
        <v>42</v>
      </c>
      <c r="L3215" t="s">
        <v>39</v>
      </c>
      <c r="M3215" t="s">
        <v>107</v>
      </c>
      <c r="N3215" t="s">
        <v>80</v>
      </c>
      <c r="O3215" t="s">
        <v>20</v>
      </c>
      <c r="P3215">
        <v>0.8</v>
      </c>
      <c r="Q3215">
        <v>600</v>
      </c>
      <c r="R3215">
        <v>81</v>
      </c>
      <c r="S3215" t="s">
        <v>78</v>
      </c>
      <c r="T3215" t="s">
        <v>30</v>
      </c>
      <c r="U3215" t="s">
        <v>5248</v>
      </c>
      <c r="V3215" t="s">
        <v>36</v>
      </c>
      <c r="W3215" t="s">
        <v>82</v>
      </c>
      <c r="X3215">
        <v>4</v>
      </c>
    </row>
    <row r="3216" spans="2:24">
      <c r="B3216" t="s">
        <v>3374</v>
      </c>
      <c r="C3216" t="s">
        <v>160</v>
      </c>
      <c r="D3216" t="s">
        <v>55</v>
      </c>
      <c r="E3216" t="s">
        <v>3549</v>
      </c>
      <c r="F3216" t="s">
        <v>158</v>
      </c>
      <c r="G3216" t="s">
        <v>46</v>
      </c>
      <c r="H3216">
        <v>19</v>
      </c>
      <c r="I3216" t="s">
        <v>3550</v>
      </c>
      <c r="J3216" t="s">
        <v>28</v>
      </c>
      <c r="K3216" t="s">
        <v>42</v>
      </c>
      <c r="L3216" t="s">
        <v>39</v>
      </c>
      <c r="M3216" t="s">
        <v>107</v>
      </c>
      <c r="N3216" t="s">
        <v>80</v>
      </c>
      <c r="O3216" t="s">
        <v>20</v>
      </c>
      <c r="P3216">
        <v>0.8</v>
      </c>
      <c r="Q3216">
        <v>600</v>
      </c>
      <c r="R3216">
        <v>81</v>
      </c>
      <c r="S3216" t="s">
        <v>78</v>
      </c>
      <c r="T3216" t="s">
        <v>30</v>
      </c>
      <c r="U3216" t="s">
        <v>5249</v>
      </c>
      <c r="V3216" t="s">
        <v>36</v>
      </c>
      <c r="W3216" t="s">
        <v>82</v>
      </c>
      <c r="X3216">
        <v>4</v>
      </c>
    </row>
    <row r="3217" spans="2:24">
      <c r="B3217" t="s">
        <v>3375</v>
      </c>
      <c r="C3217" t="s">
        <v>160</v>
      </c>
      <c r="D3217" t="s">
        <v>55</v>
      </c>
      <c r="E3217" t="s">
        <v>3549</v>
      </c>
      <c r="F3217" t="s">
        <v>158</v>
      </c>
      <c r="G3217" t="s">
        <v>46</v>
      </c>
      <c r="H3217">
        <v>19</v>
      </c>
      <c r="I3217" t="s">
        <v>3550</v>
      </c>
      <c r="J3217" t="s">
        <v>79</v>
      </c>
      <c r="K3217" t="s">
        <v>42</v>
      </c>
      <c r="L3217" t="s">
        <v>39</v>
      </c>
      <c r="M3217" t="s">
        <v>107</v>
      </c>
      <c r="N3217" t="s">
        <v>80</v>
      </c>
      <c r="O3217" t="s">
        <v>20</v>
      </c>
      <c r="P3217">
        <v>0.8</v>
      </c>
      <c r="Q3217">
        <v>600</v>
      </c>
      <c r="R3217">
        <v>81</v>
      </c>
      <c r="S3217" t="s">
        <v>78</v>
      </c>
      <c r="T3217" t="s">
        <v>30</v>
      </c>
      <c r="U3217" t="s">
        <v>5250</v>
      </c>
      <c r="V3217" t="s">
        <v>36</v>
      </c>
      <c r="W3217" t="s">
        <v>82</v>
      </c>
      <c r="X3217">
        <v>4</v>
      </c>
    </row>
    <row r="3218" spans="2:24">
      <c r="B3218" t="s">
        <v>3376</v>
      </c>
      <c r="C3218" t="s">
        <v>160</v>
      </c>
      <c r="D3218" t="s">
        <v>55</v>
      </c>
      <c r="E3218" t="s">
        <v>3549</v>
      </c>
      <c r="F3218" t="s">
        <v>158</v>
      </c>
      <c r="G3218" t="s">
        <v>46</v>
      </c>
      <c r="H3218">
        <v>19</v>
      </c>
      <c r="I3218" t="s">
        <v>3550</v>
      </c>
      <c r="J3218" t="s">
        <v>30</v>
      </c>
      <c r="K3218" t="s">
        <v>42</v>
      </c>
      <c r="L3218" t="s">
        <v>39</v>
      </c>
      <c r="M3218" t="s">
        <v>107</v>
      </c>
      <c r="N3218" t="s">
        <v>80</v>
      </c>
      <c r="O3218" t="s">
        <v>20</v>
      </c>
      <c r="P3218">
        <v>0.8</v>
      </c>
      <c r="Q3218">
        <v>600</v>
      </c>
      <c r="R3218">
        <v>81</v>
      </c>
      <c r="S3218" t="s">
        <v>78</v>
      </c>
      <c r="T3218" t="s">
        <v>30</v>
      </c>
      <c r="U3218" t="s">
        <v>5251</v>
      </c>
      <c r="V3218" t="s">
        <v>36</v>
      </c>
      <c r="W3218" t="s">
        <v>82</v>
      </c>
      <c r="X3218">
        <v>4</v>
      </c>
    </row>
    <row r="3219" spans="2:24">
      <c r="B3219" t="s">
        <v>3377</v>
      </c>
      <c r="C3219" t="s">
        <v>160</v>
      </c>
      <c r="D3219" t="s">
        <v>41</v>
      </c>
      <c r="E3219" t="s">
        <v>3549</v>
      </c>
      <c r="F3219" t="s">
        <v>158</v>
      </c>
      <c r="G3219" t="s">
        <v>46</v>
      </c>
      <c r="H3219">
        <v>24</v>
      </c>
      <c r="I3219" t="s">
        <v>3550</v>
      </c>
      <c r="J3219" t="s">
        <v>63</v>
      </c>
      <c r="K3219" t="s">
        <v>43</v>
      </c>
      <c r="L3219" t="s">
        <v>39</v>
      </c>
      <c r="M3219" t="s">
        <v>107</v>
      </c>
      <c r="N3219" t="s">
        <v>80</v>
      </c>
      <c r="O3219" t="s">
        <v>3552</v>
      </c>
      <c r="P3219">
        <v>1.7</v>
      </c>
      <c r="Q3219">
        <v>800</v>
      </c>
      <c r="R3219">
        <v>78</v>
      </c>
      <c r="S3219" t="s">
        <v>78</v>
      </c>
      <c r="T3219" t="s">
        <v>30</v>
      </c>
      <c r="U3219" t="s">
        <v>5252</v>
      </c>
      <c r="V3219" t="s">
        <v>36</v>
      </c>
      <c r="W3219" t="s">
        <v>82</v>
      </c>
      <c r="X3219">
        <v>4</v>
      </c>
    </row>
    <row r="3220" spans="2:24">
      <c r="B3220" t="s">
        <v>3378</v>
      </c>
      <c r="C3220" t="s">
        <v>160</v>
      </c>
      <c r="D3220" t="s">
        <v>41</v>
      </c>
      <c r="E3220" t="s">
        <v>3549</v>
      </c>
      <c r="F3220" t="s">
        <v>158</v>
      </c>
      <c r="G3220" t="s">
        <v>46</v>
      </c>
      <c r="H3220">
        <v>24</v>
      </c>
      <c r="I3220" t="s">
        <v>3550</v>
      </c>
      <c r="J3220" t="s">
        <v>28</v>
      </c>
      <c r="K3220" t="s">
        <v>43</v>
      </c>
      <c r="L3220" t="s">
        <v>39</v>
      </c>
      <c r="M3220" t="s">
        <v>107</v>
      </c>
      <c r="N3220" t="s">
        <v>80</v>
      </c>
      <c r="O3220" t="s">
        <v>3552</v>
      </c>
      <c r="P3220">
        <v>1.7</v>
      </c>
      <c r="Q3220">
        <v>800</v>
      </c>
      <c r="R3220">
        <v>78</v>
      </c>
      <c r="S3220" t="s">
        <v>78</v>
      </c>
      <c r="T3220" t="s">
        <v>30</v>
      </c>
      <c r="U3220" t="s">
        <v>5253</v>
      </c>
      <c r="V3220" t="s">
        <v>36</v>
      </c>
      <c r="W3220" t="s">
        <v>82</v>
      </c>
      <c r="X3220">
        <v>4</v>
      </c>
    </row>
    <row r="3221" spans="2:24">
      <c r="B3221" t="s">
        <v>3379</v>
      </c>
      <c r="C3221" t="s">
        <v>160</v>
      </c>
      <c r="D3221" t="s">
        <v>41</v>
      </c>
      <c r="E3221" t="s">
        <v>3549</v>
      </c>
      <c r="F3221" t="s">
        <v>158</v>
      </c>
      <c r="G3221" t="s">
        <v>46</v>
      </c>
      <c r="H3221">
        <v>24</v>
      </c>
      <c r="I3221" t="s">
        <v>3550</v>
      </c>
      <c r="J3221" t="s">
        <v>79</v>
      </c>
      <c r="K3221" t="s">
        <v>43</v>
      </c>
      <c r="L3221" t="s">
        <v>39</v>
      </c>
      <c r="M3221" t="s">
        <v>107</v>
      </c>
      <c r="N3221" t="s">
        <v>80</v>
      </c>
      <c r="O3221" t="s">
        <v>3552</v>
      </c>
      <c r="P3221">
        <v>1.7</v>
      </c>
      <c r="Q3221">
        <v>800</v>
      </c>
      <c r="R3221">
        <v>78</v>
      </c>
      <c r="S3221" t="s">
        <v>78</v>
      </c>
      <c r="T3221" t="s">
        <v>30</v>
      </c>
      <c r="U3221" t="s">
        <v>5254</v>
      </c>
      <c r="V3221" t="s">
        <v>36</v>
      </c>
      <c r="W3221" t="s">
        <v>82</v>
      </c>
      <c r="X3221">
        <v>4</v>
      </c>
    </row>
    <row r="3222" spans="2:24">
      <c r="B3222" t="s">
        <v>3380</v>
      </c>
      <c r="C3222" t="s">
        <v>160</v>
      </c>
      <c r="D3222" t="s">
        <v>41</v>
      </c>
      <c r="E3222" t="s">
        <v>3549</v>
      </c>
      <c r="F3222" t="s">
        <v>158</v>
      </c>
      <c r="G3222" t="s">
        <v>46</v>
      </c>
      <c r="H3222">
        <v>24</v>
      </c>
      <c r="I3222" t="s">
        <v>3550</v>
      </c>
      <c r="J3222" t="s">
        <v>30</v>
      </c>
      <c r="K3222" t="s">
        <v>43</v>
      </c>
      <c r="L3222" t="s">
        <v>39</v>
      </c>
      <c r="M3222" t="s">
        <v>107</v>
      </c>
      <c r="N3222" t="s">
        <v>80</v>
      </c>
      <c r="O3222" t="s">
        <v>3552</v>
      </c>
      <c r="P3222">
        <v>1.7</v>
      </c>
      <c r="Q3222">
        <v>800</v>
      </c>
      <c r="R3222">
        <v>78</v>
      </c>
      <c r="S3222" t="s">
        <v>78</v>
      </c>
      <c r="T3222" t="s">
        <v>30</v>
      </c>
      <c r="U3222" t="s">
        <v>5255</v>
      </c>
      <c r="V3222" t="s">
        <v>36</v>
      </c>
      <c r="W3222" t="s">
        <v>82</v>
      </c>
      <c r="X3222">
        <v>4</v>
      </c>
    </row>
    <row r="3223" spans="2:24">
      <c r="B3223" t="s">
        <v>3381</v>
      </c>
      <c r="C3223" t="s">
        <v>160</v>
      </c>
      <c r="D3223" t="s">
        <v>55</v>
      </c>
      <c r="E3223" t="s">
        <v>3549</v>
      </c>
      <c r="F3223" t="s">
        <v>158</v>
      </c>
      <c r="G3223" t="s">
        <v>46</v>
      </c>
      <c r="H3223">
        <v>25</v>
      </c>
      <c r="I3223" t="s">
        <v>3550</v>
      </c>
      <c r="J3223" t="s">
        <v>63</v>
      </c>
      <c r="K3223" t="s">
        <v>42</v>
      </c>
      <c r="L3223" t="s">
        <v>39</v>
      </c>
      <c r="M3223" t="s">
        <v>107</v>
      </c>
      <c r="N3223" t="s">
        <v>80</v>
      </c>
      <c r="O3223" t="s">
        <v>20</v>
      </c>
      <c r="P3223">
        <v>1.7</v>
      </c>
      <c r="Q3223">
        <v>800</v>
      </c>
      <c r="R3223">
        <v>81</v>
      </c>
      <c r="S3223" t="s">
        <v>78</v>
      </c>
      <c r="T3223" t="s">
        <v>30</v>
      </c>
      <c r="U3223" t="s">
        <v>5256</v>
      </c>
      <c r="V3223" t="s">
        <v>36</v>
      </c>
      <c r="W3223" t="s">
        <v>82</v>
      </c>
      <c r="X3223">
        <v>4</v>
      </c>
    </row>
    <row r="3224" spans="2:24">
      <c r="B3224" t="s">
        <v>3382</v>
      </c>
      <c r="C3224" t="s">
        <v>160</v>
      </c>
      <c r="D3224" t="s">
        <v>55</v>
      </c>
      <c r="E3224" t="s">
        <v>3549</v>
      </c>
      <c r="F3224" t="s">
        <v>158</v>
      </c>
      <c r="G3224" t="s">
        <v>46</v>
      </c>
      <c r="H3224">
        <v>25</v>
      </c>
      <c r="I3224" t="s">
        <v>3550</v>
      </c>
      <c r="J3224" t="s">
        <v>28</v>
      </c>
      <c r="K3224" t="s">
        <v>42</v>
      </c>
      <c r="L3224" t="s">
        <v>39</v>
      </c>
      <c r="M3224" t="s">
        <v>107</v>
      </c>
      <c r="N3224" t="s">
        <v>80</v>
      </c>
      <c r="O3224" t="s">
        <v>20</v>
      </c>
      <c r="P3224">
        <v>1.7</v>
      </c>
      <c r="Q3224">
        <v>800</v>
      </c>
      <c r="R3224">
        <v>81</v>
      </c>
      <c r="S3224" t="s">
        <v>78</v>
      </c>
      <c r="T3224" t="s">
        <v>30</v>
      </c>
      <c r="U3224" t="s">
        <v>5257</v>
      </c>
      <c r="V3224" t="s">
        <v>36</v>
      </c>
      <c r="W3224" t="s">
        <v>82</v>
      </c>
      <c r="X3224">
        <v>4</v>
      </c>
    </row>
    <row r="3225" spans="2:24">
      <c r="B3225" t="s">
        <v>3383</v>
      </c>
      <c r="C3225" t="s">
        <v>160</v>
      </c>
      <c r="D3225" t="s">
        <v>55</v>
      </c>
      <c r="E3225" t="s">
        <v>3549</v>
      </c>
      <c r="F3225" t="s">
        <v>158</v>
      </c>
      <c r="G3225" t="s">
        <v>46</v>
      </c>
      <c r="H3225">
        <v>25</v>
      </c>
      <c r="I3225" t="s">
        <v>3550</v>
      </c>
      <c r="J3225" t="s">
        <v>79</v>
      </c>
      <c r="K3225" t="s">
        <v>42</v>
      </c>
      <c r="L3225" t="s">
        <v>39</v>
      </c>
      <c r="M3225" t="s">
        <v>107</v>
      </c>
      <c r="N3225" t="s">
        <v>80</v>
      </c>
      <c r="O3225" t="s">
        <v>20</v>
      </c>
      <c r="P3225">
        <v>1.7</v>
      </c>
      <c r="Q3225">
        <v>800</v>
      </c>
      <c r="R3225">
        <v>81</v>
      </c>
      <c r="S3225" t="s">
        <v>78</v>
      </c>
      <c r="T3225" t="s">
        <v>30</v>
      </c>
      <c r="U3225" t="s">
        <v>5258</v>
      </c>
      <c r="V3225" t="s">
        <v>36</v>
      </c>
      <c r="W3225" t="s">
        <v>82</v>
      </c>
      <c r="X3225">
        <v>4</v>
      </c>
    </row>
    <row r="3226" spans="2:24">
      <c r="B3226" t="s">
        <v>3384</v>
      </c>
      <c r="C3226" t="s">
        <v>160</v>
      </c>
      <c r="D3226" t="s">
        <v>55</v>
      </c>
      <c r="E3226" t="s">
        <v>3549</v>
      </c>
      <c r="F3226" t="s">
        <v>158</v>
      </c>
      <c r="G3226" t="s">
        <v>46</v>
      </c>
      <c r="H3226">
        <v>25</v>
      </c>
      <c r="I3226" t="s">
        <v>3550</v>
      </c>
      <c r="J3226" t="s">
        <v>30</v>
      </c>
      <c r="K3226" t="s">
        <v>42</v>
      </c>
      <c r="L3226" t="s">
        <v>39</v>
      </c>
      <c r="M3226" t="s">
        <v>107</v>
      </c>
      <c r="N3226" t="s">
        <v>80</v>
      </c>
      <c r="O3226" t="s">
        <v>20</v>
      </c>
      <c r="P3226">
        <v>1.7</v>
      </c>
      <c r="Q3226">
        <v>800</v>
      </c>
      <c r="R3226">
        <v>81</v>
      </c>
      <c r="S3226" t="s">
        <v>78</v>
      </c>
      <c r="T3226" t="s">
        <v>30</v>
      </c>
      <c r="U3226" t="s">
        <v>5259</v>
      </c>
      <c r="V3226" t="s">
        <v>36</v>
      </c>
      <c r="W3226" t="s">
        <v>82</v>
      </c>
      <c r="X3226">
        <v>4</v>
      </c>
    </row>
    <row r="3227" spans="2:24">
      <c r="B3227" t="s">
        <v>3385</v>
      </c>
      <c r="C3227" t="s">
        <v>160</v>
      </c>
      <c r="D3227" t="s">
        <v>41</v>
      </c>
      <c r="E3227" t="s">
        <v>3549</v>
      </c>
      <c r="F3227" t="s">
        <v>158</v>
      </c>
      <c r="G3227" t="s">
        <v>46</v>
      </c>
      <c r="H3227">
        <v>30</v>
      </c>
      <c r="I3227" t="s">
        <v>3550</v>
      </c>
      <c r="J3227" t="s">
        <v>63</v>
      </c>
      <c r="K3227" t="s">
        <v>43</v>
      </c>
      <c r="L3227" t="s">
        <v>39</v>
      </c>
      <c r="M3227" t="s">
        <v>107</v>
      </c>
      <c r="N3227" t="s">
        <v>80</v>
      </c>
      <c r="O3227" t="s">
        <v>20</v>
      </c>
      <c r="P3227">
        <v>2</v>
      </c>
      <c r="Q3227">
        <v>1000</v>
      </c>
      <c r="R3227">
        <v>81</v>
      </c>
      <c r="S3227" t="s">
        <v>78</v>
      </c>
      <c r="T3227" t="s">
        <v>30</v>
      </c>
      <c r="U3227" t="s">
        <v>5260</v>
      </c>
      <c r="V3227" t="s">
        <v>36</v>
      </c>
      <c r="W3227" t="s">
        <v>82</v>
      </c>
      <c r="X3227">
        <v>4</v>
      </c>
    </row>
    <row r="3228" spans="2:24">
      <c r="B3228" t="s">
        <v>3386</v>
      </c>
      <c r="C3228" t="s">
        <v>160</v>
      </c>
      <c r="D3228" t="s">
        <v>41</v>
      </c>
      <c r="E3228" t="s">
        <v>3549</v>
      </c>
      <c r="F3228" t="s">
        <v>158</v>
      </c>
      <c r="G3228" t="s">
        <v>46</v>
      </c>
      <c r="H3228">
        <v>30</v>
      </c>
      <c r="I3228" t="s">
        <v>3550</v>
      </c>
      <c r="J3228" t="s">
        <v>28</v>
      </c>
      <c r="K3228" t="s">
        <v>43</v>
      </c>
      <c r="L3228" t="s">
        <v>39</v>
      </c>
      <c r="M3228" t="s">
        <v>107</v>
      </c>
      <c r="N3228" t="s">
        <v>80</v>
      </c>
      <c r="O3228" t="s">
        <v>20</v>
      </c>
      <c r="P3228">
        <v>2</v>
      </c>
      <c r="Q3228">
        <v>1000</v>
      </c>
      <c r="R3228">
        <v>81</v>
      </c>
      <c r="S3228" t="s">
        <v>78</v>
      </c>
      <c r="T3228" t="s">
        <v>30</v>
      </c>
      <c r="U3228" t="s">
        <v>5261</v>
      </c>
      <c r="V3228" t="s">
        <v>36</v>
      </c>
      <c r="W3228" t="s">
        <v>82</v>
      </c>
      <c r="X3228">
        <v>4</v>
      </c>
    </row>
    <row r="3229" spans="2:24">
      <c r="B3229" t="s">
        <v>3387</v>
      </c>
      <c r="C3229" t="s">
        <v>160</v>
      </c>
      <c r="D3229" t="s">
        <v>41</v>
      </c>
      <c r="E3229" t="s">
        <v>3549</v>
      </c>
      <c r="F3229" t="s">
        <v>158</v>
      </c>
      <c r="G3229" t="s">
        <v>46</v>
      </c>
      <c r="H3229">
        <v>30</v>
      </c>
      <c r="I3229" t="s">
        <v>3550</v>
      </c>
      <c r="J3229" t="s">
        <v>79</v>
      </c>
      <c r="K3229" t="s">
        <v>43</v>
      </c>
      <c r="L3229" t="s">
        <v>39</v>
      </c>
      <c r="M3229" t="s">
        <v>107</v>
      </c>
      <c r="N3229" t="s">
        <v>80</v>
      </c>
      <c r="O3229" t="s">
        <v>20</v>
      </c>
      <c r="P3229">
        <v>2</v>
      </c>
      <c r="Q3229">
        <v>1000</v>
      </c>
      <c r="R3229">
        <v>81</v>
      </c>
      <c r="S3229" t="s">
        <v>78</v>
      </c>
      <c r="T3229" t="s">
        <v>30</v>
      </c>
      <c r="U3229" t="s">
        <v>5262</v>
      </c>
      <c r="V3229" t="s">
        <v>36</v>
      </c>
      <c r="W3229" t="s">
        <v>82</v>
      </c>
      <c r="X3229">
        <v>4</v>
      </c>
    </row>
    <row r="3230" spans="2:24">
      <c r="B3230" t="s">
        <v>3388</v>
      </c>
      <c r="C3230" t="s">
        <v>160</v>
      </c>
      <c r="D3230" t="s">
        <v>41</v>
      </c>
      <c r="E3230" t="s">
        <v>3549</v>
      </c>
      <c r="F3230" t="s">
        <v>158</v>
      </c>
      <c r="G3230" t="s">
        <v>46</v>
      </c>
      <c r="H3230">
        <v>30</v>
      </c>
      <c r="I3230" t="s">
        <v>3550</v>
      </c>
      <c r="J3230" t="s">
        <v>30</v>
      </c>
      <c r="K3230" t="s">
        <v>43</v>
      </c>
      <c r="L3230" t="s">
        <v>39</v>
      </c>
      <c r="M3230" t="s">
        <v>107</v>
      </c>
      <c r="N3230" t="s">
        <v>80</v>
      </c>
      <c r="O3230" t="s">
        <v>20</v>
      </c>
      <c r="P3230">
        <v>2</v>
      </c>
      <c r="Q3230">
        <v>1000</v>
      </c>
      <c r="R3230">
        <v>81</v>
      </c>
      <c r="S3230" t="s">
        <v>78</v>
      </c>
      <c r="T3230" t="s">
        <v>30</v>
      </c>
      <c r="U3230" t="s">
        <v>5263</v>
      </c>
      <c r="V3230" t="s">
        <v>36</v>
      </c>
      <c r="W3230" t="s">
        <v>82</v>
      </c>
      <c r="X3230">
        <v>4</v>
      </c>
    </row>
    <row r="3231" spans="2:24">
      <c r="B3231" t="s">
        <v>3389</v>
      </c>
      <c r="C3231" t="s">
        <v>160</v>
      </c>
      <c r="D3231" t="s">
        <v>55</v>
      </c>
      <c r="E3231" t="s">
        <v>3549</v>
      </c>
      <c r="F3231" t="s">
        <v>158</v>
      </c>
      <c r="G3231" t="s">
        <v>46</v>
      </c>
      <c r="H3231">
        <v>31</v>
      </c>
      <c r="I3231" t="s">
        <v>3550</v>
      </c>
      <c r="J3231" t="s">
        <v>63</v>
      </c>
      <c r="K3231" t="s">
        <v>42</v>
      </c>
      <c r="L3231" t="s">
        <v>39</v>
      </c>
      <c r="M3231" t="s">
        <v>107</v>
      </c>
      <c r="N3231" t="s">
        <v>80</v>
      </c>
      <c r="O3231" t="s">
        <v>20</v>
      </c>
      <c r="P3231">
        <v>2.2000000000000002</v>
      </c>
      <c r="Q3231">
        <v>1000</v>
      </c>
      <c r="R3231">
        <v>84</v>
      </c>
      <c r="S3231" t="s">
        <v>78</v>
      </c>
      <c r="T3231" t="s">
        <v>30</v>
      </c>
      <c r="U3231" t="s">
        <v>5264</v>
      </c>
      <c r="V3231" t="s">
        <v>36</v>
      </c>
      <c r="W3231" t="s">
        <v>82</v>
      </c>
      <c r="X3231">
        <v>4</v>
      </c>
    </row>
    <row r="3232" spans="2:24">
      <c r="B3232" t="s">
        <v>3390</v>
      </c>
      <c r="C3232" t="s">
        <v>160</v>
      </c>
      <c r="D3232" t="s">
        <v>55</v>
      </c>
      <c r="E3232" t="s">
        <v>3549</v>
      </c>
      <c r="F3232" t="s">
        <v>158</v>
      </c>
      <c r="G3232" t="s">
        <v>46</v>
      </c>
      <c r="H3232">
        <v>31</v>
      </c>
      <c r="I3232" t="s">
        <v>3550</v>
      </c>
      <c r="J3232" t="s">
        <v>28</v>
      </c>
      <c r="K3232" t="s">
        <v>42</v>
      </c>
      <c r="L3232" t="s">
        <v>39</v>
      </c>
      <c r="M3232" t="s">
        <v>107</v>
      </c>
      <c r="N3232" t="s">
        <v>80</v>
      </c>
      <c r="O3232" t="s">
        <v>20</v>
      </c>
      <c r="P3232">
        <v>2.2000000000000002</v>
      </c>
      <c r="Q3232">
        <v>1000</v>
      </c>
      <c r="R3232">
        <v>84</v>
      </c>
      <c r="S3232" t="s">
        <v>78</v>
      </c>
      <c r="T3232" t="s">
        <v>30</v>
      </c>
      <c r="U3232" t="s">
        <v>5265</v>
      </c>
      <c r="V3232" t="s">
        <v>36</v>
      </c>
      <c r="W3232" t="s">
        <v>82</v>
      </c>
      <c r="X3232">
        <v>4</v>
      </c>
    </row>
    <row r="3233" spans="2:24">
      <c r="B3233" t="s">
        <v>3391</v>
      </c>
      <c r="C3233" t="s">
        <v>160</v>
      </c>
      <c r="D3233" t="s">
        <v>55</v>
      </c>
      <c r="E3233" t="s">
        <v>3549</v>
      </c>
      <c r="F3233" t="s">
        <v>158</v>
      </c>
      <c r="G3233" t="s">
        <v>46</v>
      </c>
      <c r="H3233">
        <v>31</v>
      </c>
      <c r="I3233" t="s">
        <v>3550</v>
      </c>
      <c r="J3233" t="s">
        <v>79</v>
      </c>
      <c r="K3233" t="s">
        <v>42</v>
      </c>
      <c r="L3233" t="s">
        <v>39</v>
      </c>
      <c r="M3233" t="s">
        <v>107</v>
      </c>
      <c r="N3233" t="s">
        <v>80</v>
      </c>
      <c r="O3233" t="s">
        <v>20</v>
      </c>
      <c r="P3233">
        <v>2.2000000000000002</v>
      </c>
      <c r="Q3233">
        <v>1000</v>
      </c>
      <c r="R3233">
        <v>84</v>
      </c>
      <c r="S3233" t="s">
        <v>78</v>
      </c>
      <c r="T3233" t="s">
        <v>30</v>
      </c>
      <c r="U3233" t="s">
        <v>5266</v>
      </c>
      <c r="V3233" t="s">
        <v>36</v>
      </c>
      <c r="W3233" t="s">
        <v>82</v>
      </c>
      <c r="X3233">
        <v>4</v>
      </c>
    </row>
    <row r="3234" spans="2:24">
      <c r="B3234" t="s">
        <v>3392</v>
      </c>
      <c r="C3234" t="s">
        <v>160</v>
      </c>
      <c r="D3234" t="s">
        <v>55</v>
      </c>
      <c r="E3234" t="s">
        <v>3549</v>
      </c>
      <c r="F3234" t="s">
        <v>158</v>
      </c>
      <c r="G3234" t="s">
        <v>46</v>
      </c>
      <c r="H3234">
        <v>31</v>
      </c>
      <c r="I3234" t="s">
        <v>3550</v>
      </c>
      <c r="J3234" t="s">
        <v>30</v>
      </c>
      <c r="K3234" t="s">
        <v>42</v>
      </c>
      <c r="L3234" t="s">
        <v>39</v>
      </c>
      <c r="M3234" t="s">
        <v>107</v>
      </c>
      <c r="N3234" t="s">
        <v>80</v>
      </c>
      <c r="O3234" t="s">
        <v>20</v>
      </c>
      <c r="P3234">
        <v>2.2000000000000002</v>
      </c>
      <c r="Q3234">
        <v>1000</v>
      </c>
      <c r="R3234">
        <v>84</v>
      </c>
      <c r="S3234" t="s">
        <v>78</v>
      </c>
      <c r="T3234" t="s">
        <v>30</v>
      </c>
      <c r="U3234" t="s">
        <v>5267</v>
      </c>
      <c r="V3234" t="s">
        <v>36</v>
      </c>
      <c r="W3234" t="s">
        <v>82</v>
      </c>
      <c r="X3234">
        <v>4</v>
      </c>
    </row>
    <row r="3235" spans="2:24">
      <c r="B3235" t="s">
        <v>3393</v>
      </c>
      <c r="C3235" t="s">
        <v>160</v>
      </c>
      <c r="D3235" t="s">
        <v>41</v>
      </c>
      <c r="E3235" t="s">
        <v>3549</v>
      </c>
      <c r="F3235" t="s">
        <v>158</v>
      </c>
      <c r="G3235" t="s">
        <v>46</v>
      </c>
      <c r="H3235">
        <v>36</v>
      </c>
      <c r="I3235" t="s">
        <v>3550</v>
      </c>
      <c r="J3235" t="s">
        <v>63</v>
      </c>
      <c r="K3235" t="s">
        <v>43</v>
      </c>
      <c r="L3235" t="s">
        <v>39</v>
      </c>
      <c r="M3235" t="s">
        <v>107</v>
      </c>
      <c r="N3235" t="s">
        <v>80</v>
      </c>
      <c r="O3235" t="s">
        <v>20</v>
      </c>
      <c r="P3235">
        <v>2</v>
      </c>
      <c r="Q3235">
        <v>1200</v>
      </c>
      <c r="R3235">
        <v>81</v>
      </c>
      <c r="S3235" t="s">
        <v>78</v>
      </c>
      <c r="T3235" t="s">
        <v>30</v>
      </c>
      <c r="U3235" t="s">
        <v>5268</v>
      </c>
      <c r="V3235" t="s">
        <v>36</v>
      </c>
      <c r="W3235" t="s">
        <v>82</v>
      </c>
      <c r="X3235">
        <v>4</v>
      </c>
    </row>
    <row r="3236" spans="2:24">
      <c r="B3236" t="s">
        <v>3394</v>
      </c>
      <c r="C3236" t="s">
        <v>160</v>
      </c>
      <c r="D3236" t="s">
        <v>41</v>
      </c>
      <c r="E3236" t="s">
        <v>3549</v>
      </c>
      <c r="F3236" t="s">
        <v>158</v>
      </c>
      <c r="G3236" t="s">
        <v>46</v>
      </c>
      <c r="H3236">
        <v>36</v>
      </c>
      <c r="I3236" t="s">
        <v>3550</v>
      </c>
      <c r="J3236" t="s">
        <v>28</v>
      </c>
      <c r="K3236" t="s">
        <v>43</v>
      </c>
      <c r="L3236" t="s">
        <v>39</v>
      </c>
      <c r="M3236" t="s">
        <v>107</v>
      </c>
      <c r="N3236" t="s">
        <v>80</v>
      </c>
      <c r="O3236" t="s">
        <v>20</v>
      </c>
      <c r="P3236">
        <v>2</v>
      </c>
      <c r="Q3236">
        <v>1200</v>
      </c>
      <c r="R3236">
        <v>81</v>
      </c>
      <c r="S3236" t="s">
        <v>78</v>
      </c>
      <c r="T3236" t="s">
        <v>30</v>
      </c>
      <c r="U3236" t="s">
        <v>5269</v>
      </c>
      <c r="V3236" t="s">
        <v>36</v>
      </c>
      <c r="W3236" t="s">
        <v>82</v>
      </c>
      <c r="X3236">
        <v>4</v>
      </c>
    </row>
    <row r="3237" spans="2:24">
      <c r="B3237" t="s">
        <v>3395</v>
      </c>
      <c r="C3237" t="s">
        <v>160</v>
      </c>
      <c r="D3237" t="s">
        <v>41</v>
      </c>
      <c r="E3237" t="s">
        <v>3549</v>
      </c>
      <c r="F3237" t="s">
        <v>158</v>
      </c>
      <c r="G3237" t="s">
        <v>46</v>
      </c>
      <c r="H3237">
        <v>36</v>
      </c>
      <c r="I3237" t="s">
        <v>3550</v>
      </c>
      <c r="J3237" t="s">
        <v>79</v>
      </c>
      <c r="K3237" t="s">
        <v>43</v>
      </c>
      <c r="L3237" t="s">
        <v>39</v>
      </c>
      <c r="M3237" t="s">
        <v>107</v>
      </c>
      <c r="N3237" t="s">
        <v>80</v>
      </c>
      <c r="O3237" t="s">
        <v>20</v>
      </c>
      <c r="P3237">
        <v>2</v>
      </c>
      <c r="Q3237">
        <v>1200</v>
      </c>
      <c r="R3237">
        <v>81</v>
      </c>
      <c r="S3237" t="s">
        <v>78</v>
      </c>
      <c r="T3237" t="s">
        <v>30</v>
      </c>
      <c r="U3237" t="s">
        <v>5270</v>
      </c>
      <c r="V3237" t="s">
        <v>36</v>
      </c>
      <c r="W3237" t="s">
        <v>82</v>
      </c>
      <c r="X3237">
        <v>4</v>
      </c>
    </row>
    <row r="3238" spans="2:24">
      <c r="B3238" t="s">
        <v>3396</v>
      </c>
      <c r="C3238" t="s">
        <v>160</v>
      </c>
      <c r="D3238" t="s">
        <v>41</v>
      </c>
      <c r="E3238" t="s">
        <v>3549</v>
      </c>
      <c r="F3238" t="s">
        <v>158</v>
      </c>
      <c r="G3238" t="s">
        <v>46</v>
      </c>
      <c r="H3238">
        <v>36</v>
      </c>
      <c r="I3238" t="s">
        <v>3550</v>
      </c>
      <c r="J3238" t="s">
        <v>30</v>
      </c>
      <c r="K3238" t="s">
        <v>43</v>
      </c>
      <c r="L3238" t="s">
        <v>39</v>
      </c>
      <c r="M3238" t="s">
        <v>107</v>
      </c>
      <c r="N3238" t="s">
        <v>80</v>
      </c>
      <c r="O3238" t="s">
        <v>20</v>
      </c>
      <c r="P3238">
        <v>2</v>
      </c>
      <c r="Q3238">
        <v>1200</v>
      </c>
      <c r="R3238">
        <v>81</v>
      </c>
      <c r="S3238" t="s">
        <v>78</v>
      </c>
      <c r="T3238" t="s">
        <v>30</v>
      </c>
      <c r="U3238" t="s">
        <v>5271</v>
      </c>
      <c r="V3238" t="s">
        <v>36</v>
      </c>
      <c r="W3238" t="s">
        <v>82</v>
      </c>
      <c r="X3238">
        <v>4</v>
      </c>
    </row>
    <row r="3239" spans="2:24">
      <c r="B3239" t="s">
        <v>3397</v>
      </c>
      <c r="C3239" t="s">
        <v>160</v>
      </c>
      <c r="D3239" t="s">
        <v>55</v>
      </c>
      <c r="E3239" t="s">
        <v>3549</v>
      </c>
      <c r="F3239" t="s">
        <v>158</v>
      </c>
      <c r="G3239" t="s">
        <v>46</v>
      </c>
      <c r="H3239">
        <v>37</v>
      </c>
      <c r="I3239" t="s">
        <v>3550</v>
      </c>
      <c r="J3239" t="s">
        <v>63</v>
      </c>
      <c r="K3239" t="s">
        <v>42</v>
      </c>
      <c r="L3239" t="s">
        <v>39</v>
      </c>
      <c r="M3239" t="s">
        <v>107</v>
      </c>
      <c r="N3239" t="s">
        <v>80</v>
      </c>
      <c r="O3239" t="s">
        <v>35</v>
      </c>
      <c r="P3239">
        <v>2.9</v>
      </c>
      <c r="Q3239">
        <v>1200</v>
      </c>
      <c r="R3239">
        <v>84</v>
      </c>
      <c r="S3239" t="s">
        <v>78</v>
      </c>
      <c r="T3239" t="s">
        <v>30</v>
      </c>
      <c r="U3239" t="s">
        <v>5272</v>
      </c>
      <c r="V3239" t="s">
        <v>36</v>
      </c>
      <c r="W3239" t="s">
        <v>82</v>
      </c>
      <c r="X3239">
        <v>4</v>
      </c>
    </row>
    <row r="3240" spans="2:24">
      <c r="B3240" t="s">
        <v>3398</v>
      </c>
      <c r="C3240" t="s">
        <v>160</v>
      </c>
      <c r="D3240" t="s">
        <v>55</v>
      </c>
      <c r="E3240" t="s">
        <v>3549</v>
      </c>
      <c r="F3240" t="s">
        <v>158</v>
      </c>
      <c r="G3240" t="s">
        <v>46</v>
      </c>
      <c r="H3240">
        <v>37</v>
      </c>
      <c r="I3240" t="s">
        <v>3550</v>
      </c>
      <c r="J3240" t="s">
        <v>28</v>
      </c>
      <c r="K3240" t="s">
        <v>42</v>
      </c>
      <c r="L3240" t="s">
        <v>39</v>
      </c>
      <c r="M3240" t="s">
        <v>107</v>
      </c>
      <c r="N3240" t="s">
        <v>80</v>
      </c>
      <c r="O3240" t="s">
        <v>35</v>
      </c>
      <c r="P3240">
        <v>2.9</v>
      </c>
      <c r="Q3240">
        <v>1200</v>
      </c>
      <c r="R3240">
        <v>84</v>
      </c>
      <c r="S3240" t="s">
        <v>78</v>
      </c>
      <c r="T3240" t="s">
        <v>30</v>
      </c>
      <c r="U3240" t="s">
        <v>5273</v>
      </c>
      <c r="V3240" t="s">
        <v>36</v>
      </c>
      <c r="W3240" t="s">
        <v>82</v>
      </c>
      <c r="X3240">
        <v>4</v>
      </c>
    </row>
    <row r="3241" spans="2:24">
      <c r="B3241" t="s">
        <v>3399</v>
      </c>
      <c r="C3241" t="s">
        <v>160</v>
      </c>
      <c r="D3241" t="s">
        <v>55</v>
      </c>
      <c r="E3241" t="s">
        <v>3549</v>
      </c>
      <c r="F3241" t="s">
        <v>158</v>
      </c>
      <c r="G3241" t="s">
        <v>46</v>
      </c>
      <c r="H3241">
        <v>37</v>
      </c>
      <c r="I3241" t="s">
        <v>3550</v>
      </c>
      <c r="J3241" t="s">
        <v>79</v>
      </c>
      <c r="K3241" t="s">
        <v>42</v>
      </c>
      <c r="L3241" t="s">
        <v>39</v>
      </c>
      <c r="M3241" t="s">
        <v>107</v>
      </c>
      <c r="N3241" t="s">
        <v>80</v>
      </c>
      <c r="O3241" t="s">
        <v>35</v>
      </c>
      <c r="P3241">
        <v>2.9</v>
      </c>
      <c r="Q3241">
        <v>1200</v>
      </c>
      <c r="R3241">
        <v>84</v>
      </c>
      <c r="S3241" t="s">
        <v>78</v>
      </c>
      <c r="T3241" t="s">
        <v>30</v>
      </c>
      <c r="U3241" t="s">
        <v>5274</v>
      </c>
      <c r="V3241" t="s">
        <v>36</v>
      </c>
      <c r="W3241" t="s">
        <v>82</v>
      </c>
      <c r="X3241">
        <v>4</v>
      </c>
    </row>
    <row r="3242" spans="2:24">
      <c r="B3242" t="s">
        <v>3400</v>
      </c>
      <c r="C3242" t="s">
        <v>160</v>
      </c>
      <c r="D3242" t="s">
        <v>55</v>
      </c>
      <c r="E3242" t="s">
        <v>3549</v>
      </c>
      <c r="F3242" t="s">
        <v>158</v>
      </c>
      <c r="G3242" t="s">
        <v>46</v>
      </c>
      <c r="H3242">
        <v>37</v>
      </c>
      <c r="I3242" t="s">
        <v>3550</v>
      </c>
      <c r="J3242" t="s">
        <v>30</v>
      </c>
      <c r="K3242" t="s">
        <v>42</v>
      </c>
      <c r="L3242" t="s">
        <v>39</v>
      </c>
      <c r="M3242" t="s">
        <v>107</v>
      </c>
      <c r="N3242" t="s">
        <v>80</v>
      </c>
      <c r="O3242" t="s">
        <v>35</v>
      </c>
      <c r="P3242">
        <v>2.9</v>
      </c>
      <c r="Q3242">
        <v>1200</v>
      </c>
      <c r="R3242">
        <v>84</v>
      </c>
      <c r="S3242" t="s">
        <v>78</v>
      </c>
      <c r="T3242" t="s">
        <v>30</v>
      </c>
      <c r="U3242" t="s">
        <v>5275</v>
      </c>
      <c r="V3242" t="s">
        <v>36</v>
      </c>
      <c r="W3242" t="s">
        <v>82</v>
      </c>
      <c r="X3242">
        <v>4</v>
      </c>
    </row>
    <row r="3243" spans="2:24">
      <c r="B3243" t="s">
        <v>3401</v>
      </c>
      <c r="C3243" t="s">
        <v>160</v>
      </c>
      <c r="D3243" t="s">
        <v>55</v>
      </c>
      <c r="E3243" t="s">
        <v>3549</v>
      </c>
      <c r="F3243" t="s">
        <v>158</v>
      </c>
      <c r="G3243" t="s">
        <v>46</v>
      </c>
      <c r="H3243">
        <v>39</v>
      </c>
      <c r="I3243" t="s">
        <v>3550</v>
      </c>
      <c r="J3243" t="s">
        <v>63</v>
      </c>
      <c r="K3243" t="s">
        <v>42</v>
      </c>
      <c r="L3243" t="s">
        <v>39</v>
      </c>
      <c r="M3243" t="s">
        <v>107</v>
      </c>
      <c r="N3243" t="s">
        <v>80</v>
      </c>
      <c r="O3243" t="s">
        <v>35</v>
      </c>
      <c r="P3243">
        <v>2.9</v>
      </c>
      <c r="Q3243">
        <v>1200</v>
      </c>
      <c r="R3243">
        <v>87</v>
      </c>
      <c r="S3243" t="s">
        <v>78</v>
      </c>
      <c r="T3243" t="s">
        <v>30</v>
      </c>
      <c r="U3243" t="s">
        <v>5276</v>
      </c>
      <c r="V3243" t="s">
        <v>36</v>
      </c>
      <c r="W3243" t="s">
        <v>82</v>
      </c>
      <c r="X3243">
        <v>4</v>
      </c>
    </row>
    <row r="3244" spans="2:24">
      <c r="B3244" t="s">
        <v>3402</v>
      </c>
      <c r="C3244" t="s">
        <v>160</v>
      </c>
      <c r="D3244" t="s">
        <v>55</v>
      </c>
      <c r="E3244" t="s">
        <v>3549</v>
      </c>
      <c r="F3244" t="s">
        <v>158</v>
      </c>
      <c r="G3244" t="s">
        <v>46</v>
      </c>
      <c r="H3244">
        <v>39</v>
      </c>
      <c r="I3244" t="s">
        <v>3550</v>
      </c>
      <c r="J3244" t="s">
        <v>28</v>
      </c>
      <c r="K3244" t="s">
        <v>42</v>
      </c>
      <c r="L3244" t="s">
        <v>39</v>
      </c>
      <c r="M3244" t="s">
        <v>107</v>
      </c>
      <c r="N3244" t="s">
        <v>80</v>
      </c>
      <c r="O3244" t="s">
        <v>35</v>
      </c>
      <c r="P3244">
        <v>2.9</v>
      </c>
      <c r="Q3244">
        <v>1200</v>
      </c>
      <c r="R3244">
        <v>87</v>
      </c>
      <c r="S3244" t="s">
        <v>78</v>
      </c>
      <c r="T3244" t="s">
        <v>30</v>
      </c>
      <c r="U3244" t="s">
        <v>5277</v>
      </c>
      <c r="V3244" t="s">
        <v>36</v>
      </c>
      <c r="W3244" t="s">
        <v>82</v>
      </c>
      <c r="X3244">
        <v>4</v>
      </c>
    </row>
    <row r="3245" spans="2:24">
      <c r="B3245" t="s">
        <v>3403</v>
      </c>
      <c r="C3245" t="s">
        <v>160</v>
      </c>
      <c r="D3245" t="s">
        <v>55</v>
      </c>
      <c r="E3245" t="s">
        <v>3549</v>
      </c>
      <c r="F3245" t="s">
        <v>158</v>
      </c>
      <c r="G3245" t="s">
        <v>46</v>
      </c>
      <c r="H3245">
        <v>39</v>
      </c>
      <c r="I3245" t="s">
        <v>3550</v>
      </c>
      <c r="J3245" t="s">
        <v>79</v>
      </c>
      <c r="K3245" t="s">
        <v>42</v>
      </c>
      <c r="L3245" t="s">
        <v>39</v>
      </c>
      <c r="M3245" t="s">
        <v>107</v>
      </c>
      <c r="N3245" t="s">
        <v>80</v>
      </c>
      <c r="O3245" t="s">
        <v>35</v>
      </c>
      <c r="P3245">
        <v>2.9</v>
      </c>
      <c r="Q3245">
        <v>1200</v>
      </c>
      <c r="R3245">
        <v>87</v>
      </c>
      <c r="S3245" t="s">
        <v>78</v>
      </c>
      <c r="T3245" t="s">
        <v>30</v>
      </c>
      <c r="U3245" t="s">
        <v>5278</v>
      </c>
      <c r="V3245" t="s">
        <v>36</v>
      </c>
      <c r="W3245" t="s">
        <v>82</v>
      </c>
      <c r="X3245">
        <v>4</v>
      </c>
    </row>
    <row r="3246" spans="2:24">
      <c r="B3246" t="s">
        <v>3404</v>
      </c>
      <c r="C3246" t="s">
        <v>160</v>
      </c>
      <c r="D3246" t="s">
        <v>55</v>
      </c>
      <c r="E3246" t="s">
        <v>3549</v>
      </c>
      <c r="F3246" t="s">
        <v>158</v>
      </c>
      <c r="G3246" t="s">
        <v>46</v>
      </c>
      <c r="H3246">
        <v>39</v>
      </c>
      <c r="I3246" t="s">
        <v>3550</v>
      </c>
      <c r="J3246" t="s">
        <v>30</v>
      </c>
      <c r="K3246" t="s">
        <v>42</v>
      </c>
      <c r="L3246" t="s">
        <v>39</v>
      </c>
      <c r="M3246" t="s">
        <v>107</v>
      </c>
      <c r="N3246" t="s">
        <v>80</v>
      </c>
      <c r="O3246" t="s">
        <v>35</v>
      </c>
      <c r="P3246">
        <v>2.9</v>
      </c>
      <c r="Q3246">
        <v>1200</v>
      </c>
      <c r="R3246">
        <v>87</v>
      </c>
      <c r="S3246" t="s">
        <v>78</v>
      </c>
      <c r="T3246" t="s">
        <v>30</v>
      </c>
      <c r="U3246" t="s">
        <v>5279</v>
      </c>
      <c r="V3246" t="s">
        <v>36</v>
      </c>
      <c r="W3246" t="s">
        <v>82</v>
      </c>
      <c r="X3246">
        <v>4</v>
      </c>
    </row>
    <row r="3247" spans="2:24">
      <c r="B3247" t="s">
        <v>3405</v>
      </c>
      <c r="C3247" t="s">
        <v>160</v>
      </c>
      <c r="D3247" t="s">
        <v>41</v>
      </c>
      <c r="E3247" t="s">
        <v>3549</v>
      </c>
      <c r="F3247" t="s">
        <v>158</v>
      </c>
      <c r="G3247" t="s">
        <v>47</v>
      </c>
      <c r="H3247">
        <v>18</v>
      </c>
      <c r="I3247" t="s">
        <v>3550</v>
      </c>
      <c r="J3247" t="s">
        <v>63</v>
      </c>
      <c r="K3247" t="s">
        <v>43</v>
      </c>
      <c r="L3247" t="s">
        <v>39</v>
      </c>
      <c r="M3247" t="s">
        <v>107</v>
      </c>
      <c r="N3247" t="s">
        <v>81</v>
      </c>
      <c r="O3247" t="s">
        <v>3552</v>
      </c>
      <c r="P3247">
        <v>1.7</v>
      </c>
      <c r="Q3247">
        <v>600</v>
      </c>
      <c r="R3247">
        <v>78</v>
      </c>
      <c r="S3247" t="s">
        <v>78</v>
      </c>
      <c r="T3247" t="s">
        <v>30</v>
      </c>
      <c r="U3247" t="s">
        <v>5280</v>
      </c>
      <c r="V3247" t="s">
        <v>36</v>
      </c>
      <c r="W3247" t="s">
        <v>82</v>
      </c>
      <c r="X3247">
        <v>4</v>
      </c>
    </row>
    <row r="3248" spans="2:24">
      <c r="B3248" t="s">
        <v>3406</v>
      </c>
      <c r="C3248" t="s">
        <v>160</v>
      </c>
      <c r="D3248" t="s">
        <v>41</v>
      </c>
      <c r="E3248" t="s">
        <v>3549</v>
      </c>
      <c r="F3248" t="s">
        <v>158</v>
      </c>
      <c r="G3248" t="s">
        <v>47</v>
      </c>
      <c r="H3248">
        <v>18</v>
      </c>
      <c r="I3248" t="s">
        <v>3550</v>
      </c>
      <c r="J3248" t="s">
        <v>28</v>
      </c>
      <c r="K3248" t="s">
        <v>43</v>
      </c>
      <c r="L3248" t="s">
        <v>39</v>
      </c>
      <c r="M3248" t="s">
        <v>107</v>
      </c>
      <c r="N3248" t="s">
        <v>81</v>
      </c>
      <c r="O3248" t="s">
        <v>3552</v>
      </c>
      <c r="P3248">
        <v>1.7</v>
      </c>
      <c r="Q3248">
        <v>600</v>
      </c>
      <c r="R3248">
        <v>78</v>
      </c>
      <c r="S3248" t="s">
        <v>78</v>
      </c>
      <c r="T3248" t="s">
        <v>30</v>
      </c>
      <c r="U3248" t="s">
        <v>5281</v>
      </c>
      <c r="V3248" t="s">
        <v>36</v>
      </c>
      <c r="W3248" t="s">
        <v>82</v>
      </c>
      <c r="X3248">
        <v>4</v>
      </c>
    </row>
    <row r="3249" spans="2:24">
      <c r="B3249" t="s">
        <v>3407</v>
      </c>
      <c r="C3249" t="s">
        <v>160</v>
      </c>
      <c r="D3249" t="s">
        <v>41</v>
      </c>
      <c r="E3249" t="s">
        <v>3549</v>
      </c>
      <c r="F3249" t="s">
        <v>158</v>
      </c>
      <c r="G3249" t="s">
        <v>47</v>
      </c>
      <c r="H3249">
        <v>18</v>
      </c>
      <c r="I3249" t="s">
        <v>3550</v>
      </c>
      <c r="J3249" t="s">
        <v>79</v>
      </c>
      <c r="K3249" t="s">
        <v>43</v>
      </c>
      <c r="L3249" t="s">
        <v>39</v>
      </c>
      <c r="M3249" t="s">
        <v>107</v>
      </c>
      <c r="N3249" t="s">
        <v>81</v>
      </c>
      <c r="O3249" t="s">
        <v>3552</v>
      </c>
      <c r="P3249">
        <v>1.7</v>
      </c>
      <c r="Q3249">
        <v>600</v>
      </c>
      <c r="R3249">
        <v>78</v>
      </c>
      <c r="S3249" t="s">
        <v>78</v>
      </c>
      <c r="T3249" t="s">
        <v>30</v>
      </c>
      <c r="U3249" t="s">
        <v>5282</v>
      </c>
      <c r="V3249" t="s">
        <v>36</v>
      </c>
      <c r="W3249" t="s">
        <v>82</v>
      </c>
      <c r="X3249">
        <v>4</v>
      </c>
    </row>
    <row r="3250" spans="2:24">
      <c r="B3250" t="s">
        <v>3408</v>
      </c>
      <c r="C3250" t="s">
        <v>160</v>
      </c>
      <c r="D3250" t="s">
        <v>41</v>
      </c>
      <c r="E3250" t="s">
        <v>3549</v>
      </c>
      <c r="F3250" t="s">
        <v>158</v>
      </c>
      <c r="G3250" t="s">
        <v>47</v>
      </c>
      <c r="H3250">
        <v>18</v>
      </c>
      <c r="I3250" t="s">
        <v>3550</v>
      </c>
      <c r="J3250" t="s">
        <v>30</v>
      </c>
      <c r="K3250" t="s">
        <v>43</v>
      </c>
      <c r="L3250" t="s">
        <v>39</v>
      </c>
      <c r="M3250" t="s">
        <v>107</v>
      </c>
      <c r="N3250" t="s">
        <v>81</v>
      </c>
      <c r="O3250" t="s">
        <v>3552</v>
      </c>
      <c r="P3250">
        <v>1.7</v>
      </c>
      <c r="Q3250">
        <v>600</v>
      </c>
      <c r="R3250">
        <v>78</v>
      </c>
      <c r="S3250" t="s">
        <v>78</v>
      </c>
      <c r="T3250" t="s">
        <v>30</v>
      </c>
      <c r="U3250" t="s">
        <v>5283</v>
      </c>
      <c r="V3250" t="s">
        <v>36</v>
      </c>
      <c r="W3250" t="s">
        <v>82</v>
      </c>
      <c r="X3250">
        <v>4</v>
      </c>
    </row>
    <row r="3251" spans="2:24">
      <c r="B3251" t="s">
        <v>3409</v>
      </c>
      <c r="C3251" t="s">
        <v>160</v>
      </c>
      <c r="D3251" t="s">
        <v>55</v>
      </c>
      <c r="E3251" t="s">
        <v>3549</v>
      </c>
      <c r="F3251" t="s">
        <v>158</v>
      </c>
      <c r="G3251" t="s">
        <v>47</v>
      </c>
      <c r="H3251">
        <v>19</v>
      </c>
      <c r="I3251" t="s">
        <v>3550</v>
      </c>
      <c r="J3251" t="s">
        <v>63</v>
      </c>
      <c r="K3251" t="s">
        <v>42</v>
      </c>
      <c r="L3251" t="s">
        <v>39</v>
      </c>
      <c r="M3251" t="s">
        <v>107</v>
      </c>
      <c r="N3251" t="s">
        <v>81</v>
      </c>
      <c r="O3251" t="s">
        <v>20</v>
      </c>
      <c r="P3251">
        <v>0.8</v>
      </c>
      <c r="Q3251">
        <v>600</v>
      </c>
      <c r="R3251">
        <v>81</v>
      </c>
      <c r="S3251" t="s">
        <v>78</v>
      </c>
      <c r="T3251" t="s">
        <v>30</v>
      </c>
      <c r="U3251" t="s">
        <v>5284</v>
      </c>
      <c r="V3251" t="s">
        <v>36</v>
      </c>
      <c r="W3251" t="s">
        <v>82</v>
      </c>
      <c r="X3251">
        <v>4</v>
      </c>
    </row>
    <row r="3252" spans="2:24">
      <c r="B3252" t="s">
        <v>3410</v>
      </c>
      <c r="C3252" t="s">
        <v>160</v>
      </c>
      <c r="D3252" t="s">
        <v>55</v>
      </c>
      <c r="E3252" t="s">
        <v>3549</v>
      </c>
      <c r="F3252" t="s">
        <v>158</v>
      </c>
      <c r="G3252" t="s">
        <v>47</v>
      </c>
      <c r="H3252">
        <v>19</v>
      </c>
      <c r="I3252" t="s">
        <v>3550</v>
      </c>
      <c r="J3252" t="s">
        <v>28</v>
      </c>
      <c r="K3252" t="s">
        <v>42</v>
      </c>
      <c r="L3252" t="s">
        <v>39</v>
      </c>
      <c r="M3252" t="s">
        <v>107</v>
      </c>
      <c r="N3252" t="s">
        <v>81</v>
      </c>
      <c r="O3252" t="s">
        <v>20</v>
      </c>
      <c r="P3252">
        <v>0.8</v>
      </c>
      <c r="Q3252">
        <v>600</v>
      </c>
      <c r="R3252">
        <v>81</v>
      </c>
      <c r="S3252" t="s">
        <v>78</v>
      </c>
      <c r="T3252" t="s">
        <v>30</v>
      </c>
      <c r="U3252" t="s">
        <v>5285</v>
      </c>
      <c r="V3252" t="s">
        <v>36</v>
      </c>
      <c r="W3252" t="s">
        <v>82</v>
      </c>
      <c r="X3252">
        <v>4</v>
      </c>
    </row>
    <row r="3253" spans="2:24">
      <c r="B3253" t="s">
        <v>3411</v>
      </c>
      <c r="C3253" t="s">
        <v>160</v>
      </c>
      <c r="D3253" t="s">
        <v>55</v>
      </c>
      <c r="E3253" t="s">
        <v>3549</v>
      </c>
      <c r="F3253" t="s">
        <v>158</v>
      </c>
      <c r="G3253" t="s">
        <v>47</v>
      </c>
      <c r="H3253">
        <v>19</v>
      </c>
      <c r="I3253" t="s">
        <v>3550</v>
      </c>
      <c r="J3253" t="s">
        <v>79</v>
      </c>
      <c r="K3253" t="s">
        <v>42</v>
      </c>
      <c r="L3253" t="s">
        <v>39</v>
      </c>
      <c r="M3253" t="s">
        <v>107</v>
      </c>
      <c r="N3253" t="s">
        <v>81</v>
      </c>
      <c r="O3253" t="s">
        <v>20</v>
      </c>
      <c r="P3253">
        <v>0.8</v>
      </c>
      <c r="Q3253">
        <v>600</v>
      </c>
      <c r="R3253">
        <v>81</v>
      </c>
      <c r="S3253" t="s">
        <v>78</v>
      </c>
      <c r="T3253" t="s">
        <v>30</v>
      </c>
      <c r="U3253" t="s">
        <v>5286</v>
      </c>
      <c r="V3253" t="s">
        <v>36</v>
      </c>
      <c r="W3253" t="s">
        <v>82</v>
      </c>
      <c r="X3253">
        <v>4</v>
      </c>
    </row>
    <row r="3254" spans="2:24">
      <c r="B3254" t="s">
        <v>3412</v>
      </c>
      <c r="C3254" t="s">
        <v>160</v>
      </c>
      <c r="D3254" t="s">
        <v>55</v>
      </c>
      <c r="E3254" t="s">
        <v>3549</v>
      </c>
      <c r="F3254" t="s">
        <v>158</v>
      </c>
      <c r="G3254" t="s">
        <v>47</v>
      </c>
      <c r="H3254">
        <v>19</v>
      </c>
      <c r="I3254" t="s">
        <v>3550</v>
      </c>
      <c r="J3254" t="s">
        <v>30</v>
      </c>
      <c r="K3254" t="s">
        <v>42</v>
      </c>
      <c r="L3254" t="s">
        <v>39</v>
      </c>
      <c r="M3254" t="s">
        <v>107</v>
      </c>
      <c r="N3254" t="s">
        <v>81</v>
      </c>
      <c r="O3254" t="s">
        <v>20</v>
      </c>
      <c r="P3254">
        <v>0.8</v>
      </c>
      <c r="Q3254">
        <v>600</v>
      </c>
      <c r="R3254">
        <v>81</v>
      </c>
      <c r="S3254" t="s">
        <v>78</v>
      </c>
      <c r="T3254" t="s">
        <v>30</v>
      </c>
      <c r="U3254" t="s">
        <v>5287</v>
      </c>
      <c r="V3254" t="s">
        <v>36</v>
      </c>
      <c r="W3254" t="s">
        <v>82</v>
      </c>
      <c r="X3254">
        <v>4</v>
      </c>
    </row>
    <row r="3255" spans="2:24">
      <c r="B3255" t="s">
        <v>3413</v>
      </c>
      <c r="C3255" t="s">
        <v>160</v>
      </c>
      <c r="D3255" t="s">
        <v>41</v>
      </c>
      <c r="E3255" t="s">
        <v>3549</v>
      </c>
      <c r="F3255" t="s">
        <v>158</v>
      </c>
      <c r="G3255" t="s">
        <v>47</v>
      </c>
      <c r="H3255">
        <v>24</v>
      </c>
      <c r="I3255" t="s">
        <v>3550</v>
      </c>
      <c r="J3255" t="s">
        <v>63</v>
      </c>
      <c r="K3255" t="s">
        <v>43</v>
      </c>
      <c r="L3255" t="s">
        <v>39</v>
      </c>
      <c r="M3255" t="s">
        <v>107</v>
      </c>
      <c r="N3255" t="s">
        <v>81</v>
      </c>
      <c r="O3255" t="s">
        <v>3552</v>
      </c>
      <c r="P3255">
        <v>1.7</v>
      </c>
      <c r="Q3255">
        <v>800</v>
      </c>
      <c r="R3255">
        <v>78</v>
      </c>
      <c r="S3255" t="s">
        <v>78</v>
      </c>
      <c r="T3255" t="s">
        <v>30</v>
      </c>
      <c r="U3255" t="s">
        <v>5288</v>
      </c>
      <c r="V3255" t="s">
        <v>36</v>
      </c>
      <c r="W3255" t="s">
        <v>82</v>
      </c>
      <c r="X3255">
        <v>4</v>
      </c>
    </row>
    <row r="3256" spans="2:24">
      <c r="B3256" t="s">
        <v>3414</v>
      </c>
      <c r="C3256" t="s">
        <v>160</v>
      </c>
      <c r="D3256" t="s">
        <v>41</v>
      </c>
      <c r="E3256" t="s">
        <v>3549</v>
      </c>
      <c r="F3256" t="s">
        <v>158</v>
      </c>
      <c r="G3256" t="s">
        <v>47</v>
      </c>
      <c r="H3256">
        <v>24</v>
      </c>
      <c r="I3256" t="s">
        <v>3550</v>
      </c>
      <c r="J3256" t="s">
        <v>28</v>
      </c>
      <c r="K3256" t="s">
        <v>43</v>
      </c>
      <c r="L3256" t="s">
        <v>39</v>
      </c>
      <c r="M3256" t="s">
        <v>107</v>
      </c>
      <c r="N3256" t="s">
        <v>81</v>
      </c>
      <c r="O3256" t="s">
        <v>3552</v>
      </c>
      <c r="P3256">
        <v>1.7</v>
      </c>
      <c r="Q3256">
        <v>800</v>
      </c>
      <c r="R3256">
        <v>78</v>
      </c>
      <c r="S3256" t="s">
        <v>78</v>
      </c>
      <c r="T3256" t="s">
        <v>30</v>
      </c>
      <c r="U3256" t="s">
        <v>5289</v>
      </c>
      <c r="V3256" t="s">
        <v>36</v>
      </c>
      <c r="W3256" t="s">
        <v>82</v>
      </c>
      <c r="X3256">
        <v>4</v>
      </c>
    </row>
    <row r="3257" spans="2:24">
      <c r="B3257" t="s">
        <v>3415</v>
      </c>
      <c r="C3257" t="s">
        <v>160</v>
      </c>
      <c r="D3257" t="s">
        <v>41</v>
      </c>
      <c r="E3257" t="s">
        <v>3549</v>
      </c>
      <c r="F3257" t="s">
        <v>158</v>
      </c>
      <c r="G3257" t="s">
        <v>47</v>
      </c>
      <c r="H3257">
        <v>24</v>
      </c>
      <c r="I3257" t="s">
        <v>3550</v>
      </c>
      <c r="J3257" t="s">
        <v>79</v>
      </c>
      <c r="K3257" t="s">
        <v>43</v>
      </c>
      <c r="L3257" t="s">
        <v>39</v>
      </c>
      <c r="M3257" t="s">
        <v>107</v>
      </c>
      <c r="N3257" t="s">
        <v>81</v>
      </c>
      <c r="O3257" t="s">
        <v>3552</v>
      </c>
      <c r="P3257">
        <v>1.7</v>
      </c>
      <c r="Q3257">
        <v>800</v>
      </c>
      <c r="R3257">
        <v>78</v>
      </c>
      <c r="S3257" t="s">
        <v>78</v>
      </c>
      <c r="T3257" t="s">
        <v>30</v>
      </c>
      <c r="U3257" t="s">
        <v>5290</v>
      </c>
      <c r="V3257" t="s">
        <v>36</v>
      </c>
      <c r="W3257" t="s">
        <v>82</v>
      </c>
      <c r="X3257">
        <v>4</v>
      </c>
    </row>
    <row r="3258" spans="2:24">
      <c r="B3258" t="s">
        <v>3416</v>
      </c>
      <c r="C3258" t="s">
        <v>160</v>
      </c>
      <c r="D3258" t="s">
        <v>41</v>
      </c>
      <c r="E3258" t="s">
        <v>3549</v>
      </c>
      <c r="F3258" t="s">
        <v>158</v>
      </c>
      <c r="G3258" t="s">
        <v>47</v>
      </c>
      <c r="H3258">
        <v>24</v>
      </c>
      <c r="I3258" t="s">
        <v>3550</v>
      </c>
      <c r="J3258" t="s">
        <v>30</v>
      </c>
      <c r="K3258" t="s">
        <v>43</v>
      </c>
      <c r="L3258" t="s">
        <v>39</v>
      </c>
      <c r="M3258" t="s">
        <v>107</v>
      </c>
      <c r="N3258" t="s">
        <v>81</v>
      </c>
      <c r="O3258" t="s">
        <v>3552</v>
      </c>
      <c r="P3258">
        <v>1.7</v>
      </c>
      <c r="Q3258">
        <v>800</v>
      </c>
      <c r="R3258">
        <v>78</v>
      </c>
      <c r="S3258" t="s">
        <v>78</v>
      </c>
      <c r="T3258" t="s">
        <v>30</v>
      </c>
      <c r="U3258" t="s">
        <v>5291</v>
      </c>
      <c r="V3258" t="s">
        <v>36</v>
      </c>
      <c r="W3258" t="s">
        <v>82</v>
      </c>
      <c r="X3258">
        <v>4</v>
      </c>
    </row>
    <row r="3259" spans="2:24">
      <c r="B3259" t="s">
        <v>3417</v>
      </c>
      <c r="C3259" t="s">
        <v>160</v>
      </c>
      <c r="D3259" t="s">
        <v>55</v>
      </c>
      <c r="E3259" t="s">
        <v>3549</v>
      </c>
      <c r="F3259" t="s">
        <v>158</v>
      </c>
      <c r="G3259" t="s">
        <v>47</v>
      </c>
      <c r="H3259">
        <v>25</v>
      </c>
      <c r="I3259" t="s">
        <v>3550</v>
      </c>
      <c r="J3259" t="s">
        <v>63</v>
      </c>
      <c r="K3259" t="s">
        <v>42</v>
      </c>
      <c r="L3259" t="s">
        <v>39</v>
      </c>
      <c r="M3259" t="s">
        <v>107</v>
      </c>
      <c r="N3259" t="s">
        <v>81</v>
      </c>
      <c r="O3259" t="s">
        <v>20</v>
      </c>
      <c r="P3259">
        <v>1.7</v>
      </c>
      <c r="Q3259">
        <v>800</v>
      </c>
      <c r="R3259">
        <v>81</v>
      </c>
      <c r="S3259" t="s">
        <v>78</v>
      </c>
      <c r="T3259" t="s">
        <v>30</v>
      </c>
      <c r="U3259" t="s">
        <v>5292</v>
      </c>
      <c r="V3259" t="s">
        <v>36</v>
      </c>
      <c r="W3259" t="s">
        <v>82</v>
      </c>
      <c r="X3259">
        <v>4</v>
      </c>
    </row>
    <row r="3260" spans="2:24">
      <c r="B3260" t="s">
        <v>3418</v>
      </c>
      <c r="C3260" t="s">
        <v>160</v>
      </c>
      <c r="D3260" t="s">
        <v>55</v>
      </c>
      <c r="E3260" t="s">
        <v>3549</v>
      </c>
      <c r="F3260" t="s">
        <v>158</v>
      </c>
      <c r="G3260" t="s">
        <v>47</v>
      </c>
      <c r="H3260">
        <v>25</v>
      </c>
      <c r="I3260" t="s">
        <v>3550</v>
      </c>
      <c r="J3260" t="s">
        <v>28</v>
      </c>
      <c r="K3260" t="s">
        <v>42</v>
      </c>
      <c r="L3260" t="s">
        <v>39</v>
      </c>
      <c r="M3260" t="s">
        <v>107</v>
      </c>
      <c r="N3260" t="s">
        <v>81</v>
      </c>
      <c r="O3260" t="s">
        <v>20</v>
      </c>
      <c r="P3260">
        <v>1.7</v>
      </c>
      <c r="Q3260">
        <v>800</v>
      </c>
      <c r="R3260">
        <v>81</v>
      </c>
      <c r="S3260" t="s">
        <v>78</v>
      </c>
      <c r="T3260" t="s">
        <v>30</v>
      </c>
      <c r="U3260" t="s">
        <v>5293</v>
      </c>
      <c r="V3260" t="s">
        <v>36</v>
      </c>
      <c r="W3260" t="s">
        <v>82</v>
      </c>
      <c r="X3260">
        <v>4</v>
      </c>
    </row>
    <row r="3261" spans="2:24">
      <c r="B3261" t="s">
        <v>3419</v>
      </c>
      <c r="C3261" t="s">
        <v>160</v>
      </c>
      <c r="D3261" t="s">
        <v>55</v>
      </c>
      <c r="E3261" t="s">
        <v>3549</v>
      </c>
      <c r="F3261" t="s">
        <v>158</v>
      </c>
      <c r="G3261" t="s">
        <v>47</v>
      </c>
      <c r="H3261">
        <v>25</v>
      </c>
      <c r="I3261" t="s">
        <v>3550</v>
      </c>
      <c r="J3261" t="s">
        <v>79</v>
      </c>
      <c r="K3261" t="s">
        <v>42</v>
      </c>
      <c r="L3261" t="s">
        <v>39</v>
      </c>
      <c r="M3261" t="s">
        <v>107</v>
      </c>
      <c r="N3261" t="s">
        <v>81</v>
      </c>
      <c r="O3261" t="s">
        <v>20</v>
      </c>
      <c r="P3261">
        <v>1.7</v>
      </c>
      <c r="Q3261">
        <v>800</v>
      </c>
      <c r="R3261">
        <v>81</v>
      </c>
      <c r="S3261" t="s">
        <v>78</v>
      </c>
      <c r="T3261" t="s">
        <v>30</v>
      </c>
      <c r="U3261" t="s">
        <v>5294</v>
      </c>
      <c r="V3261" t="s">
        <v>36</v>
      </c>
      <c r="W3261" t="s">
        <v>82</v>
      </c>
      <c r="X3261">
        <v>4</v>
      </c>
    </row>
    <row r="3262" spans="2:24">
      <c r="B3262" t="s">
        <v>3420</v>
      </c>
      <c r="C3262" t="s">
        <v>160</v>
      </c>
      <c r="D3262" t="s">
        <v>55</v>
      </c>
      <c r="E3262" t="s">
        <v>3549</v>
      </c>
      <c r="F3262" t="s">
        <v>158</v>
      </c>
      <c r="G3262" t="s">
        <v>47</v>
      </c>
      <c r="H3262">
        <v>25</v>
      </c>
      <c r="I3262" t="s">
        <v>3550</v>
      </c>
      <c r="J3262" t="s">
        <v>30</v>
      </c>
      <c r="K3262" t="s">
        <v>42</v>
      </c>
      <c r="L3262" t="s">
        <v>39</v>
      </c>
      <c r="M3262" t="s">
        <v>107</v>
      </c>
      <c r="N3262" t="s">
        <v>81</v>
      </c>
      <c r="O3262" t="s">
        <v>20</v>
      </c>
      <c r="P3262">
        <v>1.7</v>
      </c>
      <c r="Q3262">
        <v>800</v>
      </c>
      <c r="R3262">
        <v>81</v>
      </c>
      <c r="S3262" t="s">
        <v>78</v>
      </c>
      <c r="T3262" t="s">
        <v>30</v>
      </c>
      <c r="U3262" t="s">
        <v>5295</v>
      </c>
      <c r="V3262" t="s">
        <v>36</v>
      </c>
      <c r="W3262" t="s">
        <v>82</v>
      </c>
      <c r="X3262">
        <v>4</v>
      </c>
    </row>
    <row r="3263" spans="2:24">
      <c r="B3263" t="s">
        <v>3421</v>
      </c>
      <c r="C3263" t="s">
        <v>160</v>
      </c>
      <c r="D3263" t="s">
        <v>41</v>
      </c>
      <c r="E3263" t="s">
        <v>3549</v>
      </c>
      <c r="F3263" t="s">
        <v>158</v>
      </c>
      <c r="G3263" t="s">
        <v>47</v>
      </c>
      <c r="H3263">
        <v>30</v>
      </c>
      <c r="I3263" t="s">
        <v>3550</v>
      </c>
      <c r="J3263" t="s">
        <v>63</v>
      </c>
      <c r="K3263" t="s">
        <v>43</v>
      </c>
      <c r="L3263" t="s">
        <v>39</v>
      </c>
      <c r="M3263" t="s">
        <v>107</v>
      </c>
      <c r="N3263" t="s">
        <v>81</v>
      </c>
      <c r="O3263" t="s">
        <v>20</v>
      </c>
      <c r="P3263">
        <v>2</v>
      </c>
      <c r="Q3263">
        <v>1000</v>
      </c>
      <c r="R3263">
        <v>81</v>
      </c>
      <c r="S3263" t="s">
        <v>78</v>
      </c>
      <c r="T3263" t="s">
        <v>30</v>
      </c>
      <c r="U3263" t="s">
        <v>5296</v>
      </c>
      <c r="V3263" t="s">
        <v>36</v>
      </c>
      <c r="W3263" t="s">
        <v>82</v>
      </c>
      <c r="X3263">
        <v>4</v>
      </c>
    </row>
    <row r="3264" spans="2:24">
      <c r="B3264" t="s">
        <v>3422</v>
      </c>
      <c r="C3264" t="s">
        <v>160</v>
      </c>
      <c r="D3264" t="s">
        <v>41</v>
      </c>
      <c r="E3264" t="s">
        <v>3549</v>
      </c>
      <c r="F3264" t="s">
        <v>158</v>
      </c>
      <c r="G3264" t="s">
        <v>47</v>
      </c>
      <c r="H3264">
        <v>30</v>
      </c>
      <c r="I3264" t="s">
        <v>3550</v>
      </c>
      <c r="J3264" t="s">
        <v>28</v>
      </c>
      <c r="K3264" t="s">
        <v>43</v>
      </c>
      <c r="L3264" t="s">
        <v>39</v>
      </c>
      <c r="M3264" t="s">
        <v>107</v>
      </c>
      <c r="N3264" t="s">
        <v>81</v>
      </c>
      <c r="O3264" t="s">
        <v>20</v>
      </c>
      <c r="P3264">
        <v>2</v>
      </c>
      <c r="Q3264">
        <v>1000</v>
      </c>
      <c r="R3264">
        <v>81</v>
      </c>
      <c r="S3264" t="s">
        <v>78</v>
      </c>
      <c r="T3264" t="s">
        <v>30</v>
      </c>
      <c r="U3264" t="s">
        <v>5297</v>
      </c>
      <c r="V3264" t="s">
        <v>36</v>
      </c>
      <c r="W3264" t="s">
        <v>82</v>
      </c>
      <c r="X3264">
        <v>4</v>
      </c>
    </row>
    <row r="3265" spans="2:24">
      <c r="B3265" t="s">
        <v>3423</v>
      </c>
      <c r="C3265" t="s">
        <v>160</v>
      </c>
      <c r="D3265" t="s">
        <v>41</v>
      </c>
      <c r="E3265" t="s">
        <v>3549</v>
      </c>
      <c r="F3265" t="s">
        <v>158</v>
      </c>
      <c r="G3265" t="s">
        <v>47</v>
      </c>
      <c r="H3265">
        <v>30</v>
      </c>
      <c r="I3265" t="s">
        <v>3550</v>
      </c>
      <c r="J3265" t="s">
        <v>79</v>
      </c>
      <c r="K3265" t="s">
        <v>43</v>
      </c>
      <c r="L3265" t="s">
        <v>39</v>
      </c>
      <c r="M3265" t="s">
        <v>107</v>
      </c>
      <c r="N3265" t="s">
        <v>81</v>
      </c>
      <c r="O3265" t="s">
        <v>20</v>
      </c>
      <c r="P3265">
        <v>2</v>
      </c>
      <c r="Q3265">
        <v>1000</v>
      </c>
      <c r="R3265">
        <v>81</v>
      </c>
      <c r="S3265" t="s">
        <v>78</v>
      </c>
      <c r="T3265" t="s">
        <v>30</v>
      </c>
      <c r="U3265" t="s">
        <v>5298</v>
      </c>
      <c r="V3265" t="s">
        <v>36</v>
      </c>
      <c r="W3265" t="s">
        <v>82</v>
      </c>
      <c r="X3265">
        <v>4</v>
      </c>
    </row>
    <row r="3266" spans="2:24">
      <c r="B3266" t="s">
        <v>3424</v>
      </c>
      <c r="C3266" t="s">
        <v>160</v>
      </c>
      <c r="D3266" t="s">
        <v>41</v>
      </c>
      <c r="E3266" t="s">
        <v>3549</v>
      </c>
      <c r="F3266" t="s">
        <v>158</v>
      </c>
      <c r="G3266" t="s">
        <v>47</v>
      </c>
      <c r="H3266">
        <v>30</v>
      </c>
      <c r="I3266" t="s">
        <v>3550</v>
      </c>
      <c r="J3266" t="s">
        <v>30</v>
      </c>
      <c r="K3266" t="s">
        <v>43</v>
      </c>
      <c r="L3266" t="s">
        <v>39</v>
      </c>
      <c r="M3266" t="s">
        <v>107</v>
      </c>
      <c r="N3266" t="s">
        <v>81</v>
      </c>
      <c r="O3266" t="s">
        <v>20</v>
      </c>
      <c r="P3266">
        <v>2</v>
      </c>
      <c r="Q3266">
        <v>1000</v>
      </c>
      <c r="R3266">
        <v>81</v>
      </c>
      <c r="S3266" t="s">
        <v>78</v>
      </c>
      <c r="T3266" t="s">
        <v>30</v>
      </c>
      <c r="U3266" t="s">
        <v>5299</v>
      </c>
      <c r="V3266" t="s">
        <v>36</v>
      </c>
      <c r="W3266" t="s">
        <v>82</v>
      </c>
      <c r="X3266">
        <v>4</v>
      </c>
    </row>
    <row r="3267" spans="2:24">
      <c r="B3267" t="s">
        <v>3425</v>
      </c>
      <c r="C3267" t="s">
        <v>160</v>
      </c>
      <c r="D3267" t="s">
        <v>55</v>
      </c>
      <c r="E3267" t="s">
        <v>3549</v>
      </c>
      <c r="F3267" t="s">
        <v>158</v>
      </c>
      <c r="G3267" t="s">
        <v>47</v>
      </c>
      <c r="H3267">
        <v>31</v>
      </c>
      <c r="I3267" t="s">
        <v>3550</v>
      </c>
      <c r="J3267" t="s">
        <v>63</v>
      </c>
      <c r="K3267" t="s">
        <v>42</v>
      </c>
      <c r="L3267" t="s">
        <v>39</v>
      </c>
      <c r="M3267" t="s">
        <v>107</v>
      </c>
      <c r="N3267" t="s">
        <v>81</v>
      </c>
      <c r="O3267" t="s">
        <v>20</v>
      </c>
      <c r="P3267">
        <v>2.2000000000000002</v>
      </c>
      <c r="Q3267">
        <v>1000</v>
      </c>
      <c r="R3267">
        <v>84</v>
      </c>
      <c r="S3267" t="s">
        <v>78</v>
      </c>
      <c r="T3267" t="s">
        <v>30</v>
      </c>
      <c r="U3267" t="s">
        <v>5300</v>
      </c>
      <c r="V3267" t="s">
        <v>36</v>
      </c>
      <c r="W3267" t="s">
        <v>82</v>
      </c>
      <c r="X3267">
        <v>4</v>
      </c>
    </row>
    <row r="3268" spans="2:24">
      <c r="B3268" t="s">
        <v>3426</v>
      </c>
      <c r="C3268" t="s">
        <v>160</v>
      </c>
      <c r="D3268" t="s">
        <v>55</v>
      </c>
      <c r="E3268" t="s">
        <v>3549</v>
      </c>
      <c r="F3268" t="s">
        <v>158</v>
      </c>
      <c r="G3268" t="s">
        <v>47</v>
      </c>
      <c r="H3268">
        <v>31</v>
      </c>
      <c r="I3268" t="s">
        <v>3550</v>
      </c>
      <c r="J3268" t="s">
        <v>28</v>
      </c>
      <c r="K3268" t="s">
        <v>42</v>
      </c>
      <c r="L3268" t="s">
        <v>39</v>
      </c>
      <c r="M3268" t="s">
        <v>107</v>
      </c>
      <c r="N3268" t="s">
        <v>81</v>
      </c>
      <c r="O3268" t="s">
        <v>20</v>
      </c>
      <c r="P3268">
        <v>2.2000000000000002</v>
      </c>
      <c r="Q3268">
        <v>1000</v>
      </c>
      <c r="R3268">
        <v>84</v>
      </c>
      <c r="S3268" t="s">
        <v>78</v>
      </c>
      <c r="T3268" t="s">
        <v>30</v>
      </c>
      <c r="U3268" t="s">
        <v>5301</v>
      </c>
      <c r="V3268" t="s">
        <v>36</v>
      </c>
      <c r="W3268" t="s">
        <v>82</v>
      </c>
      <c r="X3268">
        <v>4</v>
      </c>
    </row>
    <row r="3269" spans="2:24">
      <c r="B3269" t="s">
        <v>3427</v>
      </c>
      <c r="C3269" t="s">
        <v>160</v>
      </c>
      <c r="D3269" t="s">
        <v>55</v>
      </c>
      <c r="E3269" t="s">
        <v>3549</v>
      </c>
      <c r="F3269" t="s">
        <v>158</v>
      </c>
      <c r="G3269" t="s">
        <v>47</v>
      </c>
      <c r="H3269">
        <v>31</v>
      </c>
      <c r="I3269" t="s">
        <v>3550</v>
      </c>
      <c r="J3269" t="s">
        <v>79</v>
      </c>
      <c r="K3269" t="s">
        <v>42</v>
      </c>
      <c r="L3269" t="s">
        <v>39</v>
      </c>
      <c r="M3269" t="s">
        <v>107</v>
      </c>
      <c r="N3269" t="s">
        <v>81</v>
      </c>
      <c r="O3269" t="s">
        <v>20</v>
      </c>
      <c r="P3269">
        <v>2.2000000000000002</v>
      </c>
      <c r="Q3269">
        <v>1000</v>
      </c>
      <c r="R3269">
        <v>84</v>
      </c>
      <c r="S3269" t="s">
        <v>78</v>
      </c>
      <c r="T3269" t="s">
        <v>30</v>
      </c>
      <c r="U3269" t="s">
        <v>5302</v>
      </c>
      <c r="V3269" t="s">
        <v>36</v>
      </c>
      <c r="W3269" t="s">
        <v>82</v>
      </c>
      <c r="X3269">
        <v>4</v>
      </c>
    </row>
    <row r="3270" spans="2:24">
      <c r="B3270" t="s">
        <v>3428</v>
      </c>
      <c r="C3270" t="s">
        <v>160</v>
      </c>
      <c r="D3270" t="s">
        <v>55</v>
      </c>
      <c r="E3270" t="s">
        <v>3549</v>
      </c>
      <c r="F3270" t="s">
        <v>158</v>
      </c>
      <c r="G3270" t="s">
        <v>47</v>
      </c>
      <c r="H3270">
        <v>31</v>
      </c>
      <c r="I3270" t="s">
        <v>3550</v>
      </c>
      <c r="J3270" t="s">
        <v>30</v>
      </c>
      <c r="K3270" t="s">
        <v>42</v>
      </c>
      <c r="L3270" t="s">
        <v>39</v>
      </c>
      <c r="M3270" t="s">
        <v>107</v>
      </c>
      <c r="N3270" t="s">
        <v>81</v>
      </c>
      <c r="O3270" t="s">
        <v>20</v>
      </c>
      <c r="P3270">
        <v>2.2000000000000002</v>
      </c>
      <c r="Q3270">
        <v>1000</v>
      </c>
      <c r="R3270">
        <v>84</v>
      </c>
      <c r="S3270" t="s">
        <v>78</v>
      </c>
      <c r="T3270" t="s">
        <v>30</v>
      </c>
      <c r="U3270" t="s">
        <v>5303</v>
      </c>
      <c r="V3270" t="s">
        <v>36</v>
      </c>
      <c r="W3270" t="s">
        <v>82</v>
      </c>
      <c r="X3270">
        <v>4</v>
      </c>
    </row>
    <row r="3271" spans="2:24">
      <c r="B3271" t="s">
        <v>3429</v>
      </c>
      <c r="C3271" t="s">
        <v>160</v>
      </c>
      <c r="D3271" t="s">
        <v>41</v>
      </c>
      <c r="E3271" t="s">
        <v>3549</v>
      </c>
      <c r="F3271" t="s">
        <v>158</v>
      </c>
      <c r="G3271" t="s">
        <v>47</v>
      </c>
      <c r="H3271">
        <v>36</v>
      </c>
      <c r="I3271" t="s">
        <v>3550</v>
      </c>
      <c r="J3271" t="s">
        <v>63</v>
      </c>
      <c r="K3271" t="s">
        <v>43</v>
      </c>
      <c r="L3271" t="s">
        <v>39</v>
      </c>
      <c r="M3271" t="s">
        <v>107</v>
      </c>
      <c r="N3271" t="s">
        <v>81</v>
      </c>
      <c r="O3271" t="s">
        <v>20</v>
      </c>
      <c r="P3271">
        <v>2</v>
      </c>
      <c r="Q3271">
        <v>1200</v>
      </c>
      <c r="R3271">
        <v>81</v>
      </c>
      <c r="S3271" t="s">
        <v>78</v>
      </c>
      <c r="T3271" t="s">
        <v>30</v>
      </c>
      <c r="U3271" t="s">
        <v>5304</v>
      </c>
      <c r="V3271" t="s">
        <v>36</v>
      </c>
      <c r="W3271" t="s">
        <v>82</v>
      </c>
      <c r="X3271">
        <v>4</v>
      </c>
    </row>
    <row r="3272" spans="2:24">
      <c r="B3272" t="s">
        <v>3430</v>
      </c>
      <c r="C3272" t="s">
        <v>160</v>
      </c>
      <c r="D3272" t="s">
        <v>41</v>
      </c>
      <c r="E3272" t="s">
        <v>3549</v>
      </c>
      <c r="F3272" t="s">
        <v>158</v>
      </c>
      <c r="G3272" t="s">
        <v>47</v>
      </c>
      <c r="H3272">
        <v>36</v>
      </c>
      <c r="I3272" t="s">
        <v>3550</v>
      </c>
      <c r="J3272" t="s">
        <v>28</v>
      </c>
      <c r="K3272" t="s">
        <v>43</v>
      </c>
      <c r="L3272" t="s">
        <v>39</v>
      </c>
      <c r="M3272" t="s">
        <v>107</v>
      </c>
      <c r="N3272" t="s">
        <v>81</v>
      </c>
      <c r="O3272" t="s">
        <v>20</v>
      </c>
      <c r="P3272">
        <v>2</v>
      </c>
      <c r="Q3272">
        <v>1200</v>
      </c>
      <c r="R3272">
        <v>81</v>
      </c>
      <c r="S3272" t="s">
        <v>78</v>
      </c>
      <c r="T3272" t="s">
        <v>30</v>
      </c>
      <c r="U3272" t="s">
        <v>5305</v>
      </c>
      <c r="V3272" t="s">
        <v>36</v>
      </c>
      <c r="W3272" t="s">
        <v>82</v>
      </c>
      <c r="X3272">
        <v>4</v>
      </c>
    </row>
    <row r="3273" spans="2:24">
      <c r="B3273" t="s">
        <v>3431</v>
      </c>
      <c r="C3273" t="s">
        <v>160</v>
      </c>
      <c r="D3273" t="s">
        <v>41</v>
      </c>
      <c r="E3273" t="s">
        <v>3549</v>
      </c>
      <c r="F3273" t="s">
        <v>158</v>
      </c>
      <c r="G3273" t="s">
        <v>47</v>
      </c>
      <c r="H3273">
        <v>36</v>
      </c>
      <c r="I3273" t="s">
        <v>3550</v>
      </c>
      <c r="J3273" t="s">
        <v>79</v>
      </c>
      <c r="K3273" t="s">
        <v>43</v>
      </c>
      <c r="L3273" t="s">
        <v>39</v>
      </c>
      <c r="M3273" t="s">
        <v>107</v>
      </c>
      <c r="N3273" t="s">
        <v>81</v>
      </c>
      <c r="O3273" t="s">
        <v>20</v>
      </c>
      <c r="P3273">
        <v>2</v>
      </c>
      <c r="Q3273">
        <v>1200</v>
      </c>
      <c r="R3273">
        <v>81</v>
      </c>
      <c r="S3273" t="s">
        <v>78</v>
      </c>
      <c r="T3273" t="s">
        <v>30</v>
      </c>
      <c r="U3273" t="s">
        <v>5306</v>
      </c>
      <c r="V3273" t="s">
        <v>36</v>
      </c>
      <c r="W3273" t="s">
        <v>82</v>
      </c>
      <c r="X3273">
        <v>4</v>
      </c>
    </row>
    <row r="3274" spans="2:24">
      <c r="B3274" t="s">
        <v>3432</v>
      </c>
      <c r="C3274" t="s">
        <v>160</v>
      </c>
      <c r="D3274" t="s">
        <v>41</v>
      </c>
      <c r="E3274" t="s">
        <v>3549</v>
      </c>
      <c r="F3274" t="s">
        <v>158</v>
      </c>
      <c r="G3274" t="s">
        <v>47</v>
      </c>
      <c r="H3274">
        <v>36</v>
      </c>
      <c r="I3274" t="s">
        <v>3550</v>
      </c>
      <c r="J3274" t="s">
        <v>30</v>
      </c>
      <c r="K3274" t="s">
        <v>43</v>
      </c>
      <c r="L3274" t="s">
        <v>39</v>
      </c>
      <c r="M3274" t="s">
        <v>107</v>
      </c>
      <c r="N3274" t="s">
        <v>81</v>
      </c>
      <c r="O3274" t="s">
        <v>20</v>
      </c>
      <c r="P3274">
        <v>2</v>
      </c>
      <c r="Q3274">
        <v>1200</v>
      </c>
      <c r="R3274">
        <v>81</v>
      </c>
      <c r="S3274" t="s">
        <v>78</v>
      </c>
      <c r="T3274" t="s">
        <v>30</v>
      </c>
      <c r="U3274" t="s">
        <v>5307</v>
      </c>
      <c r="V3274" t="s">
        <v>36</v>
      </c>
      <c r="W3274" t="s">
        <v>82</v>
      </c>
      <c r="X3274">
        <v>4</v>
      </c>
    </row>
    <row r="3275" spans="2:24">
      <c r="B3275" t="s">
        <v>3433</v>
      </c>
      <c r="C3275" t="s">
        <v>160</v>
      </c>
      <c r="D3275" t="s">
        <v>55</v>
      </c>
      <c r="E3275" t="s">
        <v>3549</v>
      </c>
      <c r="F3275" t="s">
        <v>158</v>
      </c>
      <c r="G3275" t="s">
        <v>47</v>
      </c>
      <c r="H3275">
        <v>37</v>
      </c>
      <c r="I3275" t="s">
        <v>3550</v>
      </c>
      <c r="J3275" t="s">
        <v>63</v>
      </c>
      <c r="K3275" t="s">
        <v>42</v>
      </c>
      <c r="L3275" t="s">
        <v>39</v>
      </c>
      <c r="M3275" t="s">
        <v>107</v>
      </c>
      <c r="N3275" t="s">
        <v>81</v>
      </c>
      <c r="O3275" t="s">
        <v>35</v>
      </c>
      <c r="P3275">
        <v>2.9</v>
      </c>
      <c r="Q3275">
        <v>1200</v>
      </c>
      <c r="R3275">
        <v>84</v>
      </c>
      <c r="S3275" t="s">
        <v>78</v>
      </c>
      <c r="T3275" t="s">
        <v>30</v>
      </c>
      <c r="U3275" t="s">
        <v>5308</v>
      </c>
      <c r="V3275" t="s">
        <v>36</v>
      </c>
      <c r="W3275" t="s">
        <v>82</v>
      </c>
      <c r="X3275">
        <v>4</v>
      </c>
    </row>
    <row r="3276" spans="2:24">
      <c r="B3276" t="s">
        <v>3434</v>
      </c>
      <c r="C3276" t="s">
        <v>160</v>
      </c>
      <c r="D3276" t="s">
        <v>55</v>
      </c>
      <c r="E3276" t="s">
        <v>3549</v>
      </c>
      <c r="F3276" t="s">
        <v>158</v>
      </c>
      <c r="G3276" t="s">
        <v>47</v>
      </c>
      <c r="H3276">
        <v>37</v>
      </c>
      <c r="I3276" t="s">
        <v>3550</v>
      </c>
      <c r="J3276" t="s">
        <v>28</v>
      </c>
      <c r="K3276" t="s">
        <v>42</v>
      </c>
      <c r="L3276" t="s">
        <v>39</v>
      </c>
      <c r="M3276" t="s">
        <v>107</v>
      </c>
      <c r="N3276" t="s">
        <v>81</v>
      </c>
      <c r="O3276" t="s">
        <v>35</v>
      </c>
      <c r="P3276">
        <v>2.9</v>
      </c>
      <c r="Q3276">
        <v>1200</v>
      </c>
      <c r="R3276">
        <v>84</v>
      </c>
      <c r="S3276" t="s">
        <v>78</v>
      </c>
      <c r="T3276" t="s">
        <v>30</v>
      </c>
      <c r="U3276" t="s">
        <v>5309</v>
      </c>
      <c r="V3276" t="s">
        <v>36</v>
      </c>
      <c r="W3276" t="s">
        <v>82</v>
      </c>
      <c r="X3276">
        <v>4</v>
      </c>
    </row>
    <row r="3277" spans="2:24">
      <c r="B3277" t="s">
        <v>3435</v>
      </c>
      <c r="C3277" t="s">
        <v>160</v>
      </c>
      <c r="D3277" t="s">
        <v>55</v>
      </c>
      <c r="E3277" t="s">
        <v>3549</v>
      </c>
      <c r="F3277" t="s">
        <v>158</v>
      </c>
      <c r="G3277" t="s">
        <v>47</v>
      </c>
      <c r="H3277">
        <v>37</v>
      </c>
      <c r="I3277" t="s">
        <v>3550</v>
      </c>
      <c r="J3277" t="s">
        <v>79</v>
      </c>
      <c r="K3277" t="s">
        <v>42</v>
      </c>
      <c r="L3277" t="s">
        <v>39</v>
      </c>
      <c r="M3277" t="s">
        <v>107</v>
      </c>
      <c r="N3277" t="s">
        <v>81</v>
      </c>
      <c r="O3277" t="s">
        <v>35</v>
      </c>
      <c r="P3277">
        <v>2.9</v>
      </c>
      <c r="Q3277">
        <v>1200</v>
      </c>
      <c r="R3277">
        <v>84</v>
      </c>
      <c r="S3277" t="s">
        <v>78</v>
      </c>
      <c r="T3277" t="s">
        <v>30</v>
      </c>
      <c r="U3277" t="s">
        <v>5310</v>
      </c>
      <c r="V3277" t="s">
        <v>36</v>
      </c>
      <c r="W3277" t="s">
        <v>82</v>
      </c>
      <c r="X3277">
        <v>4</v>
      </c>
    </row>
    <row r="3278" spans="2:24">
      <c r="B3278" t="s">
        <v>3436</v>
      </c>
      <c r="C3278" t="s">
        <v>160</v>
      </c>
      <c r="D3278" t="s">
        <v>55</v>
      </c>
      <c r="E3278" t="s">
        <v>3549</v>
      </c>
      <c r="F3278" t="s">
        <v>158</v>
      </c>
      <c r="G3278" t="s">
        <v>47</v>
      </c>
      <c r="H3278">
        <v>37</v>
      </c>
      <c r="I3278" t="s">
        <v>3550</v>
      </c>
      <c r="J3278" t="s">
        <v>30</v>
      </c>
      <c r="K3278" t="s">
        <v>42</v>
      </c>
      <c r="L3278" t="s">
        <v>39</v>
      </c>
      <c r="M3278" t="s">
        <v>107</v>
      </c>
      <c r="N3278" t="s">
        <v>81</v>
      </c>
      <c r="O3278" t="s">
        <v>35</v>
      </c>
      <c r="P3278">
        <v>2.9</v>
      </c>
      <c r="Q3278">
        <v>1200</v>
      </c>
      <c r="R3278">
        <v>84</v>
      </c>
      <c r="S3278" t="s">
        <v>78</v>
      </c>
      <c r="T3278" t="s">
        <v>30</v>
      </c>
      <c r="U3278" t="s">
        <v>5311</v>
      </c>
      <c r="V3278" t="s">
        <v>36</v>
      </c>
      <c r="W3278" t="s">
        <v>82</v>
      </c>
      <c r="X3278">
        <v>4</v>
      </c>
    </row>
    <row r="3279" spans="2:24">
      <c r="B3279" t="s">
        <v>3437</v>
      </c>
      <c r="C3279" t="s">
        <v>160</v>
      </c>
      <c r="D3279" t="s">
        <v>55</v>
      </c>
      <c r="E3279" t="s">
        <v>3549</v>
      </c>
      <c r="F3279" t="s">
        <v>158</v>
      </c>
      <c r="G3279" t="s">
        <v>47</v>
      </c>
      <c r="H3279">
        <v>39</v>
      </c>
      <c r="I3279" t="s">
        <v>3550</v>
      </c>
      <c r="J3279" t="s">
        <v>63</v>
      </c>
      <c r="K3279" t="s">
        <v>42</v>
      </c>
      <c r="L3279" t="s">
        <v>39</v>
      </c>
      <c r="M3279" t="s">
        <v>107</v>
      </c>
      <c r="N3279" t="s">
        <v>81</v>
      </c>
      <c r="O3279" t="s">
        <v>35</v>
      </c>
      <c r="P3279">
        <v>2.9</v>
      </c>
      <c r="Q3279">
        <v>1200</v>
      </c>
      <c r="R3279">
        <v>87</v>
      </c>
      <c r="S3279" t="s">
        <v>78</v>
      </c>
      <c r="T3279" t="s">
        <v>30</v>
      </c>
      <c r="U3279" t="s">
        <v>5312</v>
      </c>
      <c r="V3279" t="s">
        <v>36</v>
      </c>
      <c r="W3279" t="s">
        <v>82</v>
      </c>
      <c r="X3279">
        <v>4</v>
      </c>
    </row>
    <row r="3280" spans="2:24">
      <c r="B3280" t="s">
        <v>3438</v>
      </c>
      <c r="C3280" t="s">
        <v>160</v>
      </c>
      <c r="D3280" t="s">
        <v>55</v>
      </c>
      <c r="E3280" t="s">
        <v>3549</v>
      </c>
      <c r="F3280" t="s">
        <v>158</v>
      </c>
      <c r="G3280" t="s">
        <v>47</v>
      </c>
      <c r="H3280">
        <v>39</v>
      </c>
      <c r="I3280" t="s">
        <v>3550</v>
      </c>
      <c r="J3280" t="s">
        <v>28</v>
      </c>
      <c r="K3280" t="s">
        <v>42</v>
      </c>
      <c r="L3280" t="s">
        <v>39</v>
      </c>
      <c r="M3280" t="s">
        <v>107</v>
      </c>
      <c r="N3280" t="s">
        <v>81</v>
      </c>
      <c r="O3280" t="s">
        <v>35</v>
      </c>
      <c r="P3280">
        <v>2.9</v>
      </c>
      <c r="Q3280">
        <v>1200</v>
      </c>
      <c r="R3280">
        <v>87</v>
      </c>
      <c r="S3280" t="s">
        <v>78</v>
      </c>
      <c r="T3280" t="s">
        <v>30</v>
      </c>
      <c r="U3280" t="s">
        <v>5313</v>
      </c>
      <c r="V3280" t="s">
        <v>36</v>
      </c>
      <c r="W3280" t="s">
        <v>82</v>
      </c>
      <c r="X3280">
        <v>4</v>
      </c>
    </row>
    <row r="3281" spans="2:24">
      <c r="B3281" t="s">
        <v>3439</v>
      </c>
      <c r="C3281" t="s">
        <v>160</v>
      </c>
      <c r="D3281" t="s">
        <v>55</v>
      </c>
      <c r="E3281" t="s">
        <v>3549</v>
      </c>
      <c r="F3281" t="s">
        <v>158</v>
      </c>
      <c r="G3281" t="s">
        <v>47</v>
      </c>
      <c r="H3281">
        <v>39</v>
      </c>
      <c r="I3281" t="s">
        <v>3550</v>
      </c>
      <c r="J3281" t="s">
        <v>79</v>
      </c>
      <c r="K3281" t="s">
        <v>42</v>
      </c>
      <c r="L3281" t="s">
        <v>39</v>
      </c>
      <c r="M3281" t="s">
        <v>107</v>
      </c>
      <c r="N3281" t="s">
        <v>81</v>
      </c>
      <c r="O3281" t="s">
        <v>35</v>
      </c>
      <c r="P3281">
        <v>2.9</v>
      </c>
      <c r="Q3281">
        <v>1200</v>
      </c>
      <c r="R3281">
        <v>87</v>
      </c>
      <c r="S3281" t="s">
        <v>78</v>
      </c>
      <c r="T3281" t="s">
        <v>30</v>
      </c>
      <c r="U3281" t="s">
        <v>5314</v>
      </c>
      <c r="V3281" t="s">
        <v>36</v>
      </c>
      <c r="W3281" t="s">
        <v>82</v>
      </c>
      <c r="X3281">
        <v>4</v>
      </c>
    </row>
    <row r="3282" spans="2:24">
      <c r="B3282" t="s">
        <v>3440</v>
      </c>
      <c r="C3282" t="s">
        <v>160</v>
      </c>
      <c r="D3282" t="s">
        <v>55</v>
      </c>
      <c r="E3282" t="s">
        <v>3549</v>
      </c>
      <c r="F3282" t="s">
        <v>158</v>
      </c>
      <c r="G3282" t="s">
        <v>47</v>
      </c>
      <c r="H3282">
        <v>39</v>
      </c>
      <c r="I3282" t="s">
        <v>3550</v>
      </c>
      <c r="J3282" t="s">
        <v>30</v>
      </c>
      <c r="K3282" t="s">
        <v>42</v>
      </c>
      <c r="L3282" t="s">
        <v>39</v>
      </c>
      <c r="M3282" t="s">
        <v>107</v>
      </c>
      <c r="N3282" t="s">
        <v>81</v>
      </c>
      <c r="O3282" t="s">
        <v>35</v>
      </c>
      <c r="P3282">
        <v>2.9</v>
      </c>
      <c r="Q3282">
        <v>1200</v>
      </c>
      <c r="R3282">
        <v>87</v>
      </c>
      <c r="S3282" t="s">
        <v>78</v>
      </c>
      <c r="T3282" t="s">
        <v>30</v>
      </c>
      <c r="U3282" t="s">
        <v>5315</v>
      </c>
      <c r="V3282" t="s">
        <v>36</v>
      </c>
      <c r="W3282" t="s">
        <v>82</v>
      </c>
      <c r="X3282">
        <v>4</v>
      </c>
    </row>
    <row r="3283" spans="2:24">
      <c r="B3283" t="s">
        <v>3441</v>
      </c>
      <c r="C3283" t="s">
        <v>160</v>
      </c>
      <c r="D3283" t="s">
        <v>41</v>
      </c>
      <c r="E3283" t="s">
        <v>3549</v>
      </c>
      <c r="F3283" t="s">
        <v>159</v>
      </c>
      <c r="G3283" t="s">
        <v>45</v>
      </c>
      <c r="H3283">
        <v>18</v>
      </c>
      <c r="I3283" t="s">
        <v>3550</v>
      </c>
      <c r="J3283" t="s">
        <v>63</v>
      </c>
      <c r="K3283" t="s">
        <v>43</v>
      </c>
      <c r="L3283" t="s">
        <v>39</v>
      </c>
      <c r="M3283" t="s">
        <v>107</v>
      </c>
      <c r="N3283" t="s">
        <v>33</v>
      </c>
      <c r="O3283" t="s">
        <v>3552</v>
      </c>
      <c r="P3283">
        <v>1.7</v>
      </c>
      <c r="Q3283">
        <v>600</v>
      </c>
      <c r="R3283">
        <v>78</v>
      </c>
      <c r="S3283" t="s">
        <v>78</v>
      </c>
      <c r="T3283" t="s">
        <v>30</v>
      </c>
      <c r="U3283" t="s">
        <v>5388</v>
      </c>
      <c r="V3283" t="s">
        <v>36</v>
      </c>
      <c r="W3283" t="s">
        <v>82</v>
      </c>
      <c r="X3283">
        <v>4</v>
      </c>
    </row>
    <row r="3284" spans="2:24">
      <c r="B3284" t="s">
        <v>3442</v>
      </c>
      <c r="C3284" t="s">
        <v>160</v>
      </c>
      <c r="D3284" t="s">
        <v>41</v>
      </c>
      <c r="E3284" t="s">
        <v>3549</v>
      </c>
      <c r="F3284" t="s">
        <v>159</v>
      </c>
      <c r="G3284" t="s">
        <v>45</v>
      </c>
      <c r="H3284">
        <v>18</v>
      </c>
      <c r="I3284" t="s">
        <v>3550</v>
      </c>
      <c r="J3284" t="s">
        <v>28</v>
      </c>
      <c r="K3284" t="s">
        <v>43</v>
      </c>
      <c r="L3284" t="s">
        <v>39</v>
      </c>
      <c r="M3284" t="s">
        <v>107</v>
      </c>
      <c r="N3284" t="s">
        <v>33</v>
      </c>
      <c r="O3284" t="s">
        <v>3552</v>
      </c>
      <c r="P3284">
        <v>1.7</v>
      </c>
      <c r="Q3284">
        <v>600</v>
      </c>
      <c r="R3284">
        <v>78</v>
      </c>
      <c r="S3284" t="s">
        <v>78</v>
      </c>
      <c r="T3284" t="s">
        <v>30</v>
      </c>
      <c r="U3284" t="s">
        <v>5389</v>
      </c>
      <c r="V3284" t="s">
        <v>36</v>
      </c>
      <c r="W3284" t="s">
        <v>82</v>
      </c>
      <c r="X3284">
        <v>4</v>
      </c>
    </row>
    <row r="3285" spans="2:24">
      <c r="B3285" t="s">
        <v>3443</v>
      </c>
      <c r="C3285" t="s">
        <v>160</v>
      </c>
      <c r="D3285" t="s">
        <v>41</v>
      </c>
      <c r="E3285" t="s">
        <v>3549</v>
      </c>
      <c r="F3285" t="s">
        <v>159</v>
      </c>
      <c r="G3285" t="s">
        <v>45</v>
      </c>
      <c r="H3285">
        <v>18</v>
      </c>
      <c r="I3285" t="s">
        <v>3550</v>
      </c>
      <c r="J3285" t="s">
        <v>79</v>
      </c>
      <c r="K3285" t="s">
        <v>43</v>
      </c>
      <c r="L3285" t="s">
        <v>39</v>
      </c>
      <c r="M3285" t="s">
        <v>107</v>
      </c>
      <c r="N3285" t="s">
        <v>33</v>
      </c>
      <c r="O3285" t="s">
        <v>3552</v>
      </c>
      <c r="P3285">
        <v>1.7</v>
      </c>
      <c r="Q3285">
        <v>600</v>
      </c>
      <c r="R3285">
        <v>78</v>
      </c>
      <c r="S3285" t="s">
        <v>78</v>
      </c>
      <c r="T3285" t="s">
        <v>30</v>
      </c>
      <c r="U3285" t="s">
        <v>5390</v>
      </c>
      <c r="V3285" t="s">
        <v>36</v>
      </c>
      <c r="W3285" t="s">
        <v>82</v>
      </c>
      <c r="X3285">
        <v>4</v>
      </c>
    </row>
    <row r="3286" spans="2:24">
      <c r="B3286" t="s">
        <v>3444</v>
      </c>
      <c r="C3286" t="s">
        <v>160</v>
      </c>
      <c r="D3286" t="s">
        <v>41</v>
      </c>
      <c r="E3286" t="s">
        <v>3549</v>
      </c>
      <c r="F3286" t="s">
        <v>159</v>
      </c>
      <c r="G3286" t="s">
        <v>45</v>
      </c>
      <c r="H3286">
        <v>18</v>
      </c>
      <c r="I3286" t="s">
        <v>3550</v>
      </c>
      <c r="J3286" t="s">
        <v>30</v>
      </c>
      <c r="K3286" t="s">
        <v>43</v>
      </c>
      <c r="L3286" t="s">
        <v>39</v>
      </c>
      <c r="M3286" t="s">
        <v>107</v>
      </c>
      <c r="N3286" t="s">
        <v>33</v>
      </c>
      <c r="O3286" t="s">
        <v>3552</v>
      </c>
      <c r="P3286">
        <v>1.7</v>
      </c>
      <c r="Q3286">
        <v>600</v>
      </c>
      <c r="R3286">
        <v>78</v>
      </c>
      <c r="S3286" t="s">
        <v>78</v>
      </c>
      <c r="T3286" t="s">
        <v>30</v>
      </c>
      <c r="U3286" t="s">
        <v>5391</v>
      </c>
      <c r="V3286" t="s">
        <v>36</v>
      </c>
      <c r="W3286" t="s">
        <v>82</v>
      </c>
      <c r="X3286">
        <v>4</v>
      </c>
    </row>
    <row r="3287" spans="2:24">
      <c r="B3287" t="s">
        <v>3445</v>
      </c>
      <c r="C3287" t="s">
        <v>160</v>
      </c>
      <c r="D3287" t="s">
        <v>55</v>
      </c>
      <c r="E3287" t="s">
        <v>3549</v>
      </c>
      <c r="F3287" t="s">
        <v>159</v>
      </c>
      <c r="G3287" t="s">
        <v>45</v>
      </c>
      <c r="H3287">
        <v>19</v>
      </c>
      <c r="I3287" t="s">
        <v>3550</v>
      </c>
      <c r="J3287" t="s">
        <v>63</v>
      </c>
      <c r="K3287" t="s">
        <v>42</v>
      </c>
      <c r="L3287" t="s">
        <v>39</v>
      </c>
      <c r="M3287" t="s">
        <v>107</v>
      </c>
      <c r="N3287" t="s">
        <v>33</v>
      </c>
      <c r="O3287" t="s">
        <v>20</v>
      </c>
      <c r="P3287">
        <v>0.8</v>
      </c>
      <c r="Q3287">
        <v>600</v>
      </c>
      <c r="R3287">
        <v>81</v>
      </c>
      <c r="S3287" t="s">
        <v>78</v>
      </c>
      <c r="T3287" t="s">
        <v>30</v>
      </c>
      <c r="U3287" t="s">
        <v>5392</v>
      </c>
      <c r="V3287" t="s">
        <v>36</v>
      </c>
      <c r="W3287" t="s">
        <v>82</v>
      </c>
      <c r="X3287">
        <v>4</v>
      </c>
    </row>
    <row r="3288" spans="2:24">
      <c r="B3288" t="s">
        <v>3446</v>
      </c>
      <c r="C3288" t="s">
        <v>160</v>
      </c>
      <c r="D3288" t="s">
        <v>55</v>
      </c>
      <c r="E3288" t="s">
        <v>3549</v>
      </c>
      <c r="F3288" t="s">
        <v>159</v>
      </c>
      <c r="G3288" t="s">
        <v>45</v>
      </c>
      <c r="H3288">
        <v>19</v>
      </c>
      <c r="I3288" t="s">
        <v>3550</v>
      </c>
      <c r="J3288" t="s">
        <v>28</v>
      </c>
      <c r="K3288" t="s">
        <v>42</v>
      </c>
      <c r="L3288" t="s">
        <v>39</v>
      </c>
      <c r="M3288" t="s">
        <v>107</v>
      </c>
      <c r="N3288" t="s">
        <v>33</v>
      </c>
      <c r="O3288" t="s">
        <v>20</v>
      </c>
      <c r="P3288">
        <v>0.8</v>
      </c>
      <c r="Q3288">
        <v>600</v>
      </c>
      <c r="R3288">
        <v>81</v>
      </c>
      <c r="S3288" t="s">
        <v>78</v>
      </c>
      <c r="T3288" t="s">
        <v>30</v>
      </c>
      <c r="U3288" t="s">
        <v>5393</v>
      </c>
      <c r="V3288" t="s">
        <v>36</v>
      </c>
      <c r="W3288" t="s">
        <v>82</v>
      </c>
      <c r="X3288">
        <v>4</v>
      </c>
    </row>
    <row r="3289" spans="2:24">
      <c r="B3289" t="s">
        <v>3447</v>
      </c>
      <c r="C3289" t="s">
        <v>160</v>
      </c>
      <c r="D3289" t="s">
        <v>55</v>
      </c>
      <c r="E3289" t="s">
        <v>3549</v>
      </c>
      <c r="F3289" t="s">
        <v>159</v>
      </c>
      <c r="G3289" t="s">
        <v>45</v>
      </c>
      <c r="H3289">
        <v>19</v>
      </c>
      <c r="I3289" t="s">
        <v>3550</v>
      </c>
      <c r="J3289" t="s">
        <v>79</v>
      </c>
      <c r="K3289" t="s">
        <v>42</v>
      </c>
      <c r="L3289" t="s">
        <v>39</v>
      </c>
      <c r="M3289" t="s">
        <v>107</v>
      </c>
      <c r="N3289" t="s">
        <v>33</v>
      </c>
      <c r="O3289" t="s">
        <v>20</v>
      </c>
      <c r="P3289">
        <v>0.8</v>
      </c>
      <c r="Q3289">
        <v>600</v>
      </c>
      <c r="R3289">
        <v>81</v>
      </c>
      <c r="S3289" t="s">
        <v>78</v>
      </c>
      <c r="T3289" t="s">
        <v>30</v>
      </c>
      <c r="U3289" t="s">
        <v>5394</v>
      </c>
      <c r="V3289" t="s">
        <v>36</v>
      </c>
      <c r="W3289" t="s">
        <v>82</v>
      </c>
      <c r="X3289">
        <v>4</v>
      </c>
    </row>
    <row r="3290" spans="2:24">
      <c r="B3290" t="s">
        <v>3448</v>
      </c>
      <c r="C3290" t="s">
        <v>160</v>
      </c>
      <c r="D3290" t="s">
        <v>55</v>
      </c>
      <c r="E3290" t="s">
        <v>3549</v>
      </c>
      <c r="F3290" t="s">
        <v>159</v>
      </c>
      <c r="G3290" t="s">
        <v>45</v>
      </c>
      <c r="H3290">
        <v>19</v>
      </c>
      <c r="I3290" t="s">
        <v>3550</v>
      </c>
      <c r="J3290" t="s">
        <v>30</v>
      </c>
      <c r="K3290" t="s">
        <v>42</v>
      </c>
      <c r="L3290" t="s">
        <v>39</v>
      </c>
      <c r="M3290" t="s">
        <v>107</v>
      </c>
      <c r="N3290" t="s">
        <v>33</v>
      </c>
      <c r="O3290" t="s">
        <v>20</v>
      </c>
      <c r="P3290">
        <v>0.8</v>
      </c>
      <c r="Q3290">
        <v>600</v>
      </c>
      <c r="R3290">
        <v>81</v>
      </c>
      <c r="S3290" t="s">
        <v>78</v>
      </c>
      <c r="T3290" t="s">
        <v>30</v>
      </c>
      <c r="U3290" t="s">
        <v>5395</v>
      </c>
      <c r="V3290" t="s">
        <v>36</v>
      </c>
      <c r="W3290" t="s">
        <v>82</v>
      </c>
      <c r="X3290">
        <v>4</v>
      </c>
    </row>
    <row r="3291" spans="2:24">
      <c r="B3291" t="s">
        <v>3449</v>
      </c>
      <c r="C3291" t="s">
        <v>160</v>
      </c>
      <c r="D3291" t="s">
        <v>41</v>
      </c>
      <c r="E3291" t="s">
        <v>3549</v>
      </c>
      <c r="F3291" t="s">
        <v>159</v>
      </c>
      <c r="G3291" t="s">
        <v>45</v>
      </c>
      <c r="H3291">
        <v>24</v>
      </c>
      <c r="I3291" t="s">
        <v>3550</v>
      </c>
      <c r="J3291" t="s">
        <v>63</v>
      </c>
      <c r="K3291" t="s">
        <v>43</v>
      </c>
      <c r="L3291" t="s">
        <v>39</v>
      </c>
      <c r="M3291" t="s">
        <v>107</v>
      </c>
      <c r="N3291" t="s">
        <v>33</v>
      </c>
      <c r="O3291" t="s">
        <v>3552</v>
      </c>
      <c r="P3291">
        <v>1.7</v>
      </c>
      <c r="Q3291">
        <v>800</v>
      </c>
      <c r="R3291">
        <v>78</v>
      </c>
      <c r="S3291" t="s">
        <v>78</v>
      </c>
      <c r="T3291" t="s">
        <v>30</v>
      </c>
      <c r="U3291" t="s">
        <v>5396</v>
      </c>
      <c r="V3291" t="s">
        <v>36</v>
      </c>
      <c r="W3291" t="s">
        <v>82</v>
      </c>
      <c r="X3291">
        <v>4</v>
      </c>
    </row>
    <row r="3292" spans="2:24">
      <c r="B3292" t="s">
        <v>3450</v>
      </c>
      <c r="C3292" t="s">
        <v>160</v>
      </c>
      <c r="D3292" t="s">
        <v>41</v>
      </c>
      <c r="E3292" t="s">
        <v>3549</v>
      </c>
      <c r="F3292" t="s">
        <v>159</v>
      </c>
      <c r="G3292" t="s">
        <v>45</v>
      </c>
      <c r="H3292">
        <v>24</v>
      </c>
      <c r="I3292" t="s">
        <v>3550</v>
      </c>
      <c r="J3292" t="s">
        <v>28</v>
      </c>
      <c r="K3292" t="s">
        <v>43</v>
      </c>
      <c r="L3292" t="s">
        <v>39</v>
      </c>
      <c r="M3292" t="s">
        <v>107</v>
      </c>
      <c r="N3292" t="s">
        <v>33</v>
      </c>
      <c r="O3292" t="s">
        <v>3552</v>
      </c>
      <c r="P3292">
        <v>1.7</v>
      </c>
      <c r="Q3292">
        <v>800</v>
      </c>
      <c r="R3292">
        <v>78</v>
      </c>
      <c r="S3292" t="s">
        <v>78</v>
      </c>
      <c r="T3292" t="s">
        <v>30</v>
      </c>
      <c r="U3292" t="s">
        <v>5397</v>
      </c>
      <c r="V3292" t="s">
        <v>36</v>
      </c>
      <c r="W3292" t="s">
        <v>82</v>
      </c>
      <c r="X3292">
        <v>4</v>
      </c>
    </row>
    <row r="3293" spans="2:24">
      <c r="B3293" t="s">
        <v>3451</v>
      </c>
      <c r="C3293" t="s">
        <v>160</v>
      </c>
      <c r="D3293" t="s">
        <v>41</v>
      </c>
      <c r="E3293" t="s">
        <v>3549</v>
      </c>
      <c r="F3293" t="s">
        <v>159</v>
      </c>
      <c r="G3293" t="s">
        <v>45</v>
      </c>
      <c r="H3293">
        <v>24</v>
      </c>
      <c r="I3293" t="s">
        <v>3550</v>
      </c>
      <c r="J3293" t="s">
        <v>79</v>
      </c>
      <c r="K3293" t="s">
        <v>43</v>
      </c>
      <c r="L3293" t="s">
        <v>39</v>
      </c>
      <c r="M3293" t="s">
        <v>107</v>
      </c>
      <c r="N3293" t="s">
        <v>33</v>
      </c>
      <c r="O3293" t="s">
        <v>3552</v>
      </c>
      <c r="P3293">
        <v>1.7</v>
      </c>
      <c r="Q3293">
        <v>800</v>
      </c>
      <c r="R3293">
        <v>78</v>
      </c>
      <c r="S3293" t="s">
        <v>78</v>
      </c>
      <c r="T3293" t="s">
        <v>30</v>
      </c>
      <c r="U3293" t="s">
        <v>5398</v>
      </c>
      <c r="V3293" t="s">
        <v>36</v>
      </c>
      <c r="W3293" t="s">
        <v>82</v>
      </c>
      <c r="X3293">
        <v>4</v>
      </c>
    </row>
    <row r="3294" spans="2:24">
      <c r="B3294" t="s">
        <v>3452</v>
      </c>
      <c r="C3294" t="s">
        <v>160</v>
      </c>
      <c r="D3294" t="s">
        <v>41</v>
      </c>
      <c r="E3294" t="s">
        <v>3549</v>
      </c>
      <c r="F3294" t="s">
        <v>159</v>
      </c>
      <c r="G3294" t="s">
        <v>45</v>
      </c>
      <c r="H3294">
        <v>24</v>
      </c>
      <c r="I3294" t="s">
        <v>3550</v>
      </c>
      <c r="J3294" t="s">
        <v>30</v>
      </c>
      <c r="K3294" t="s">
        <v>43</v>
      </c>
      <c r="L3294" t="s">
        <v>39</v>
      </c>
      <c r="M3294" t="s">
        <v>107</v>
      </c>
      <c r="N3294" t="s">
        <v>33</v>
      </c>
      <c r="O3294" t="s">
        <v>3552</v>
      </c>
      <c r="P3294">
        <v>1.7</v>
      </c>
      <c r="Q3294">
        <v>800</v>
      </c>
      <c r="R3294">
        <v>78</v>
      </c>
      <c r="S3294" t="s">
        <v>78</v>
      </c>
      <c r="T3294" t="s">
        <v>30</v>
      </c>
      <c r="U3294" t="s">
        <v>5399</v>
      </c>
      <c r="V3294" t="s">
        <v>36</v>
      </c>
      <c r="W3294" t="s">
        <v>82</v>
      </c>
      <c r="X3294">
        <v>4</v>
      </c>
    </row>
    <row r="3295" spans="2:24">
      <c r="B3295" t="s">
        <v>3453</v>
      </c>
      <c r="C3295" t="s">
        <v>160</v>
      </c>
      <c r="D3295" t="s">
        <v>55</v>
      </c>
      <c r="E3295" t="s">
        <v>3549</v>
      </c>
      <c r="F3295" t="s">
        <v>159</v>
      </c>
      <c r="G3295" t="s">
        <v>45</v>
      </c>
      <c r="H3295">
        <v>25</v>
      </c>
      <c r="I3295" t="s">
        <v>3550</v>
      </c>
      <c r="J3295" t="s">
        <v>63</v>
      </c>
      <c r="K3295" t="s">
        <v>42</v>
      </c>
      <c r="L3295" t="s">
        <v>39</v>
      </c>
      <c r="M3295" t="s">
        <v>107</v>
      </c>
      <c r="N3295" t="s">
        <v>33</v>
      </c>
      <c r="O3295" t="s">
        <v>20</v>
      </c>
      <c r="P3295">
        <v>1.7</v>
      </c>
      <c r="Q3295">
        <v>800</v>
      </c>
      <c r="R3295">
        <v>81</v>
      </c>
      <c r="S3295" t="s">
        <v>78</v>
      </c>
      <c r="T3295" t="s">
        <v>30</v>
      </c>
      <c r="U3295" t="s">
        <v>5400</v>
      </c>
      <c r="V3295" t="s">
        <v>36</v>
      </c>
      <c r="W3295" t="s">
        <v>82</v>
      </c>
      <c r="X3295">
        <v>4</v>
      </c>
    </row>
    <row r="3296" spans="2:24">
      <c r="B3296" t="s">
        <v>3454</v>
      </c>
      <c r="C3296" t="s">
        <v>160</v>
      </c>
      <c r="D3296" t="s">
        <v>55</v>
      </c>
      <c r="E3296" t="s">
        <v>3549</v>
      </c>
      <c r="F3296" t="s">
        <v>159</v>
      </c>
      <c r="G3296" t="s">
        <v>45</v>
      </c>
      <c r="H3296">
        <v>25</v>
      </c>
      <c r="I3296" t="s">
        <v>3550</v>
      </c>
      <c r="J3296" t="s">
        <v>28</v>
      </c>
      <c r="K3296" t="s">
        <v>42</v>
      </c>
      <c r="L3296" t="s">
        <v>39</v>
      </c>
      <c r="M3296" t="s">
        <v>107</v>
      </c>
      <c r="N3296" t="s">
        <v>33</v>
      </c>
      <c r="O3296" t="s">
        <v>20</v>
      </c>
      <c r="P3296">
        <v>1.7</v>
      </c>
      <c r="Q3296">
        <v>800</v>
      </c>
      <c r="R3296">
        <v>81</v>
      </c>
      <c r="S3296" t="s">
        <v>78</v>
      </c>
      <c r="T3296" t="s">
        <v>30</v>
      </c>
      <c r="U3296" t="s">
        <v>5401</v>
      </c>
      <c r="V3296" t="s">
        <v>36</v>
      </c>
      <c r="W3296" t="s">
        <v>82</v>
      </c>
      <c r="X3296">
        <v>4</v>
      </c>
    </row>
    <row r="3297" spans="2:24">
      <c r="B3297" t="s">
        <v>3455</v>
      </c>
      <c r="C3297" t="s">
        <v>160</v>
      </c>
      <c r="D3297" t="s">
        <v>55</v>
      </c>
      <c r="E3297" t="s">
        <v>3549</v>
      </c>
      <c r="F3297" t="s">
        <v>159</v>
      </c>
      <c r="G3297" t="s">
        <v>45</v>
      </c>
      <c r="H3297">
        <v>25</v>
      </c>
      <c r="I3297" t="s">
        <v>3550</v>
      </c>
      <c r="J3297" t="s">
        <v>79</v>
      </c>
      <c r="K3297" t="s">
        <v>42</v>
      </c>
      <c r="L3297" t="s">
        <v>39</v>
      </c>
      <c r="M3297" t="s">
        <v>107</v>
      </c>
      <c r="N3297" t="s">
        <v>33</v>
      </c>
      <c r="O3297" t="s">
        <v>20</v>
      </c>
      <c r="P3297">
        <v>1.7</v>
      </c>
      <c r="Q3297">
        <v>800</v>
      </c>
      <c r="R3297">
        <v>81</v>
      </c>
      <c r="S3297" t="s">
        <v>78</v>
      </c>
      <c r="T3297" t="s">
        <v>30</v>
      </c>
      <c r="U3297" t="s">
        <v>5402</v>
      </c>
      <c r="V3297" t="s">
        <v>36</v>
      </c>
      <c r="W3297" t="s">
        <v>82</v>
      </c>
      <c r="X3297">
        <v>4</v>
      </c>
    </row>
    <row r="3298" spans="2:24">
      <c r="B3298" t="s">
        <v>3456</v>
      </c>
      <c r="C3298" t="s">
        <v>160</v>
      </c>
      <c r="D3298" t="s">
        <v>55</v>
      </c>
      <c r="E3298" t="s">
        <v>3549</v>
      </c>
      <c r="F3298" t="s">
        <v>159</v>
      </c>
      <c r="G3298" t="s">
        <v>45</v>
      </c>
      <c r="H3298">
        <v>25</v>
      </c>
      <c r="I3298" t="s">
        <v>3550</v>
      </c>
      <c r="J3298" t="s">
        <v>30</v>
      </c>
      <c r="K3298" t="s">
        <v>42</v>
      </c>
      <c r="L3298" t="s">
        <v>39</v>
      </c>
      <c r="M3298" t="s">
        <v>107</v>
      </c>
      <c r="N3298" t="s">
        <v>33</v>
      </c>
      <c r="O3298" t="s">
        <v>20</v>
      </c>
      <c r="P3298">
        <v>1.7</v>
      </c>
      <c r="Q3298">
        <v>800</v>
      </c>
      <c r="R3298">
        <v>81</v>
      </c>
      <c r="S3298" t="s">
        <v>78</v>
      </c>
      <c r="T3298" t="s">
        <v>30</v>
      </c>
      <c r="U3298" t="s">
        <v>5403</v>
      </c>
      <c r="V3298" t="s">
        <v>36</v>
      </c>
      <c r="W3298" t="s">
        <v>82</v>
      </c>
      <c r="X3298">
        <v>4</v>
      </c>
    </row>
    <row r="3299" spans="2:24">
      <c r="B3299" t="s">
        <v>3457</v>
      </c>
      <c r="C3299" t="s">
        <v>160</v>
      </c>
      <c r="D3299" t="s">
        <v>41</v>
      </c>
      <c r="E3299" t="s">
        <v>3549</v>
      </c>
      <c r="F3299" t="s">
        <v>159</v>
      </c>
      <c r="G3299" t="s">
        <v>45</v>
      </c>
      <c r="H3299">
        <v>30</v>
      </c>
      <c r="I3299" t="s">
        <v>3550</v>
      </c>
      <c r="J3299" t="s">
        <v>63</v>
      </c>
      <c r="K3299" t="s">
        <v>43</v>
      </c>
      <c r="L3299" t="s">
        <v>39</v>
      </c>
      <c r="M3299" t="s">
        <v>107</v>
      </c>
      <c r="N3299" t="s">
        <v>33</v>
      </c>
      <c r="O3299" t="s">
        <v>20</v>
      </c>
      <c r="P3299">
        <v>2</v>
      </c>
      <c r="Q3299">
        <v>1000</v>
      </c>
      <c r="R3299">
        <v>81</v>
      </c>
      <c r="S3299" t="s">
        <v>78</v>
      </c>
      <c r="T3299" t="s">
        <v>30</v>
      </c>
      <c r="U3299" t="s">
        <v>5404</v>
      </c>
      <c r="V3299" t="s">
        <v>36</v>
      </c>
      <c r="W3299" t="s">
        <v>82</v>
      </c>
      <c r="X3299">
        <v>4</v>
      </c>
    </row>
    <row r="3300" spans="2:24">
      <c r="B3300" t="s">
        <v>3458</v>
      </c>
      <c r="C3300" t="s">
        <v>160</v>
      </c>
      <c r="D3300" t="s">
        <v>41</v>
      </c>
      <c r="E3300" t="s">
        <v>3549</v>
      </c>
      <c r="F3300" t="s">
        <v>159</v>
      </c>
      <c r="G3300" t="s">
        <v>45</v>
      </c>
      <c r="H3300">
        <v>30</v>
      </c>
      <c r="I3300" t="s">
        <v>3550</v>
      </c>
      <c r="J3300" t="s">
        <v>28</v>
      </c>
      <c r="K3300" t="s">
        <v>43</v>
      </c>
      <c r="L3300" t="s">
        <v>39</v>
      </c>
      <c r="M3300" t="s">
        <v>107</v>
      </c>
      <c r="N3300" t="s">
        <v>33</v>
      </c>
      <c r="O3300" t="s">
        <v>20</v>
      </c>
      <c r="P3300">
        <v>2</v>
      </c>
      <c r="Q3300">
        <v>1000</v>
      </c>
      <c r="R3300">
        <v>81</v>
      </c>
      <c r="S3300" t="s">
        <v>78</v>
      </c>
      <c r="T3300" t="s">
        <v>30</v>
      </c>
      <c r="U3300" t="s">
        <v>5405</v>
      </c>
      <c r="V3300" t="s">
        <v>36</v>
      </c>
      <c r="W3300" t="s">
        <v>82</v>
      </c>
      <c r="X3300">
        <v>4</v>
      </c>
    </row>
    <row r="3301" spans="2:24">
      <c r="B3301" t="s">
        <v>3459</v>
      </c>
      <c r="C3301" t="s">
        <v>160</v>
      </c>
      <c r="D3301" t="s">
        <v>41</v>
      </c>
      <c r="E3301" t="s">
        <v>3549</v>
      </c>
      <c r="F3301" t="s">
        <v>159</v>
      </c>
      <c r="G3301" t="s">
        <v>45</v>
      </c>
      <c r="H3301">
        <v>30</v>
      </c>
      <c r="I3301" t="s">
        <v>3550</v>
      </c>
      <c r="J3301" t="s">
        <v>79</v>
      </c>
      <c r="K3301" t="s">
        <v>43</v>
      </c>
      <c r="L3301" t="s">
        <v>39</v>
      </c>
      <c r="M3301" t="s">
        <v>107</v>
      </c>
      <c r="N3301" t="s">
        <v>33</v>
      </c>
      <c r="O3301" t="s">
        <v>20</v>
      </c>
      <c r="P3301">
        <v>2</v>
      </c>
      <c r="Q3301">
        <v>1000</v>
      </c>
      <c r="R3301">
        <v>81</v>
      </c>
      <c r="S3301" t="s">
        <v>78</v>
      </c>
      <c r="T3301" t="s">
        <v>30</v>
      </c>
      <c r="U3301" t="s">
        <v>5406</v>
      </c>
      <c r="V3301" t="s">
        <v>36</v>
      </c>
      <c r="W3301" t="s">
        <v>82</v>
      </c>
      <c r="X3301">
        <v>4</v>
      </c>
    </row>
    <row r="3302" spans="2:24">
      <c r="B3302" t="s">
        <v>3460</v>
      </c>
      <c r="C3302" t="s">
        <v>160</v>
      </c>
      <c r="D3302" t="s">
        <v>41</v>
      </c>
      <c r="E3302" t="s">
        <v>3549</v>
      </c>
      <c r="F3302" t="s">
        <v>159</v>
      </c>
      <c r="G3302" t="s">
        <v>45</v>
      </c>
      <c r="H3302">
        <v>30</v>
      </c>
      <c r="I3302" t="s">
        <v>3550</v>
      </c>
      <c r="J3302" t="s">
        <v>30</v>
      </c>
      <c r="K3302" t="s">
        <v>43</v>
      </c>
      <c r="L3302" t="s">
        <v>39</v>
      </c>
      <c r="M3302" t="s">
        <v>107</v>
      </c>
      <c r="N3302" t="s">
        <v>33</v>
      </c>
      <c r="O3302" t="s">
        <v>20</v>
      </c>
      <c r="P3302">
        <v>2</v>
      </c>
      <c r="Q3302">
        <v>1000</v>
      </c>
      <c r="R3302">
        <v>81</v>
      </c>
      <c r="S3302" t="s">
        <v>78</v>
      </c>
      <c r="T3302" t="s">
        <v>30</v>
      </c>
      <c r="U3302" t="s">
        <v>5407</v>
      </c>
      <c r="V3302" t="s">
        <v>36</v>
      </c>
      <c r="W3302" t="s">
        <v>82</v>
      </c>
      <c r="X3302">
        <v>4</v>
      </c>
    </row>
    <row r="3303" spans="2:24">
      <c r="B3303" t="s">
        <v>3461</v>
      </c>
      <c r="C3303" t="s">
        <v>160</v>
      </c>
      <c r="D3303" t="s">
        <v>55</v>
      </c>
      <c r="E3303" t="s">
        <v>3549</v>
      </c>
      <c r="F3303" t="s">
        <v>159</v>
      </c>
      <c r="G3303" t="s">
        <v>45</v>
      </c>
      <c r="H3303">
        <v>31</v>
      </c>
      <c r="I3303" t="s">
        <v>3550</v>
      </c>
      <c r="J3303" t="s">
        <v>63</v>
      </c>
      <c r="K3303" t="s">
        <v>42</v>
      </c>
      <c r="L3303" t="s">
        <v>39</v>
      </c>
      <c r="M3303" t="s">
        <v>107</v>
      </c>
      <c r="N3303" t="s">
        <v>33</v>
      </c>
      <c r="O3303" t="s">
        <v>20</v>
      </c>
      <c r="P3303">
        <v>2.2000000000000002</v>
      </c>
      <c r="Q3303">
        <v>1000</v>
      </c>
      <c r="R3303">
        <v>84</v>
      </c>
      <c r="S3303" t="s">
        <v>78</v>
      </c>
      <c r="T3303" t="s">
        <v>30</v>
      </c>
      <c r="U3303" t="s">
        <v>5408</v>
      </c>
      <c r="V3303" t="s">
        <v>36</v>
      </c>
      <c r="W3303" t="s">
        <v>82</v>
      </c>
      <c r="X3303">
        <v>4</v>
      </c>
    </row>
    <row r="3304" spans="2:24">
      <c r="B3304" t="s">
        <v>3462</v>
      </c>
      <c r="C3304" t="s">
        <v>160</v>
      </c>
      <c r="D3304" t="s">
        <v>55</v>
      </c>
      <c r="E3304" t="s">
        <v>3549</v>
      </c>
      <c r="F3304" t="s">
        <v>159</v>
      </c>
      <c r="G3304" t="s">
        <v>45</v>
      </c>
      <c r="H3304">
        <v>31</v>
      </c>
      <c r="I3304" t="s">
        <v>3550</v>
      </c>
      <c r="J3304" t="s">
        <v>28</v>
      </c>
      <c r="K3304" t="s">
        <v>42</v>
      </c>
      <c r="L3304" t="s">
        <v>39</v>
      </c>
      <c r="M3304" t="s">
        <v>107</v>
      </c>
      <c r="N3304" t="s">
        <v>33</v>
      </c>
      <c r="O3304" t="s">
        <v>20</v>
      </c>
      <c r="P3304">
        <v>2.2000000000000002</v>
      </c>
      <c r="Q3304">
        <v>1000</v>
      </c>
      <c r="R3304">
        <v>84</v>
      </c>
      <c r="S3304" t="s">
        <v>78</v>
      </c>
      <c r="T3304" t="s">
        <v>30</v>
      </c>
      <c r="U3304" t="s">
        <v>5409</v>
      </c>
      <c r="V3304" t="s">
        <v>36</v>
      </c>
      <c r="W3304" t="s">
        <v>82</v>
      </c>
      <c r="X3304">
        <v>4</v>
      </c>
    </row>
    <row r="3305" spans="2:24">
      <c r="B3305" t="s">
        <v>3463</v>
      </c>
      <c r="C3305" t="s">
        <v>160</v>
      </c>
      <c r="D3305" t="s">
        <v>55</v>
      </c>
      <c r="E3305" t="s">
        <v>3549</v>
      </c>
      <c r="F3305" t="s">
        <v>159</v>
      </c>
      <c r="G3305" t="s">
        <v>45</v>
      </c>
      <c r="H3305">
        <v>31</v>
      </c>
      <c r="I3305" t="s">
        <v>3550</v>
      </c>
      <c r="J3305" t="s">
        <v>79</v>
      </c>
      <c r="K3305" t="s">
        <v>42</v>
      </c>
      <c r="L3305" t="s">
        <v>39</v>
      </c>
      <c r="M3305" t="s">
        <v>107</v>
      </c>
      <c r="N3305" t="s">
        <v>33</v>
      </c>
      <c r="O3305" t="s">
        <v>20</v>
      </c>
      <c r="P3305">
        <v>2.2000000000000002</v>
      </c>
      <c r="Q3305">
        <v>1000</v>
      </c>
      <c r="R3305">
        <v>84</v>
      </c>
      <c r="S3305" t="s">
        <v>78</v>
      </c>
      <c r="T3305" t="s">
        <v>30</v>
      </c>
      <c r="U3305" t="s">
        <v>5410</v>
      </c>
      <c r="V3305" t="s">
        <v>36</v>
      </c>
      <c r="W3305" t="s">
        <v>82</v>
      </c>
      <c r="X3305">
        <v>4</v>
      </c>
    </row>
    <row r="3306" spans="2:24">
      <c r="B3306" t="s">
        <v>3464</v>
      </c>
      <c r="C3306" t="s">
        <v>160</v>
      </c>
      <c r="D3306" t="s">
        <v>55</v>
      </c>
      <c r="E3306" t="s">
        <v>3549</v>
      </c>
      <c r="F3306" t="s">
        <v>159</v>
      </c>
      <c r="G3306" t="s">
        <v>45</v>
      </c>
      <c r="H3306">
        <v>31</v>
      </c>
      <c r="I3306" t="s">
        <v>3550</v>
      </c>
      <c r="J3306" t="s">
        <v>30</v>
      </c>
      <c r="K3306" t="s">
        <v>42</v>
      </c>
      <c r="L3306" t="s">
        <v>39</v>
      </c>
      <c r="M3306" t="s">
        <v>107</v>
      </c>
      <c r="N3306" t="s">
        <v>33</v>
      </c>
      <c r="O3306" t="s">
        <v>20</v>
      </c>
      <c r="P3306">
        <v>2.2000000000000002</v>
      </c>
      <c r="Q3306">
        <v>1000</v>
      </c>
      <c r="R3306">
        <v>84</v>
      </c>
      <c r="S3306" t="s">
        <v>78</v>
      </c>
      <c r="T3306" t="s">
        <v>30</v>
      </c>
      <c r="U3306" t="s">
        <v>5411</v>
      </c>
      <c r="V3306" t="s">
        <v>36</v>
      </c>
      <c r="W3306" t="s">
        <v>82</v>
      </c>
      <c r="X3306">
        <v>4</v>
      </c>
    </row>
    <row r="3307" spans="2:24">
      <c r="B3307" t="s">
        <v>3465</v>
      </c>
      <c r="C3307" t="s">
        <v>160</v>
      </c>
      <c r="D3307" t="s">
        <v>41</v>
      </c>
      <c r="E3307" t="s">
        <v>3549</v>
      </c>
      <c r="F3307" t="s">
        <v>159</v>
      </c>
      <c r="G3307" t="s">
        <v>45</v>
      </c>
      <c r="H3307">
        <v>36</v>
      </c>
      <c r="I3307" t="s">
        <v>3550</v>
      </c>
      <c r="J3307" t="s">
        <v>63</v>
      </c>
      <c r="K3307" t="s">
        <v>43</v>
      </c>
      <c r="L3307" t="s">
        <v>39</v>
      </c>
      <c r="M3307" t="s">
        <v>107</v>
      </c>
      <c r="N3307" t="s">
        <v>33</v>
      </c>
      <c r="O3307" t="s">
        <v>20</v>
      </c>
      <c r="P3307">
        <v>2</v>
      </c>
      <c r="Q3307">
        <v>1200</v>
      </c>
      <c r="R3307">
        <v>81</v>
      </c>
      <c r="S3307" t="s">
        <v>78</v>
      </c>
      <c r="T3307" t="s">
        <v>30</v>
      </c>
      <c r="U3307" t="s">
        <v>5412</v>
      </c>
      <c r="V3307" t="s">
        <v>36</v>
      </c>
      <c r="W3307" t="s">
        <v>82</v>
      </c>
      <c r="X3307">
        <v>4</v>
      </c>
    </row>
    <row r="3308" spans="2:24">
      <c r="B3308" t="s">
        <v>3466</v>
      </c>
      <c r="C3308" t="s">
        <v>160</v>
      </c>
      <c r="D3308" t="s">
        <v>41</v>
      </c>
      <c r="E3308" t="s">
        <v>3549</v>
      </c>
      <c r="F3308" t="s">
        <v>159</v>
      </c>
      <c r="G3308" t="s">
        <v>45</v>
      </c>
      <c r="H3308">
        <v>36</v>
      </c>
      <c r="I3308" t="s">
        <v>3550</v>
      </c>
      <c r="J3308" t="s">
        <v>28</v>
      </c>
      <c r="K3308" t="s">
        <v>43</v>
      </c>
      <c r="L3308" t="s">
        <v>39</v>
      </c>
      <c r="M3308" t="s">
        <v>107</v>
      </c>
      <c r="N3308" t="s">
        <v>33</v>
      </c>
      <c r="O3308" t="s">
        <v>20</v>
      </c>
      <c r="P3308">
        <v>2</v>
      </c>
      <c r="Q3308">
        <v>1200</v>
      </c>
      <c r="R3308">
        <v>81</v>
      </c>
      <c r="S3308" t="s">
        <v>78</v>
      </c>
      <c r="T3308" t="s">
        <v>30</v>
      </c>
      <c r="U3308" t="s">
        <v>5413</v>
      </c>
      <c r="V3308" t="s">
        <v>36</v>
      </c>
      <c r="W3308" t="s">
        <v>82</v>
      </c>
      <c r="X3308">
        <v>4</v>
      </c>
    </row>
    <row r="3309" spans="2:24">
      <c r="B3309" t="s">
        <v>3467</v>
      </c>
      <c r="C3309" t="s">
        <v>160</v>
      </c>
      <c r="D3309" t="s">
        <v>41</v>
      </c>
      <c r="E3309" t="s">
        <v>3549</v>
      </c>
      <c r="F3309" t="s">
        <v>159</v>
      </c>
      <c r="G3309" t="s">
        <v>45</v>
      </c>
      <c r="H3309">
        <v>36</v>
      </c>
      <c r="I3309" t="s">
        <v>3550</v>
      </c>
      <c r="J3309" t="s">
        <v>79</v>
      </c>
      <c r="K3309" t="s">
        <v>43</v>
      </c>
      <c r="L3309" t="s">
        <v>39</v>
      </c>
      <c r="M3309" t="s">
        <v>107</v>
      </c>
      <c r="N3309" t="s">
        <v>33</v>
      </c>
      <c r="O3309" t="s">
        <v>20</v>
      </c>
      <c r="P3309">
        <v>2</v>
      </c>
      <c r="Q3309">
        <v>1200</v>
      </c>
      <c r="R3309">
        <v>81</v>
      </c>
      <c r="S3309" t="s">
        <v>78</v>
      </c>
      <c r="T3309" t="s">
        <v>30</v>
      </c>
      <c r="U3309" t="s">
        <v>5414</v>
      </c>
      <c r="V3309" t="s">
        <v>36</v>
      </c>
      <c r="W3309" t="s">
        <v>82</v>
      </c>
      <c r="X3309">
        <v>4</v>
      </c>
    </row>
    <row r="3310" spans="2:24">
      <c r="B3310" t="s">
        <v>3468</v>
      </c>
      <c r="C3310" t="s">
        <v>160</v>
      </c>
      <c r="D3310" t="s">
        <v>41</v>
      </c>
      <c r="E3310" t="s">
        <v>3549</v>
      </c>
      <c r="F3310" t="s">
        <v>159</v>
      </c>
      <c r="G3310" t="s">
        <v>45</v>
      </c>
      <c r="H3310">
        <v>36</v>
      </c>
      <c r="I3310" t="s">
        <v>3550</v>
      </c>
      <c r="J3310" t="s">
        <v>30</v>
      </c>
      <c r="K3310" t="s">
        <v>43</v>
      </c>
      <c r="L3310" t="s">
        <v>39</v>
      </c>
      <c r="M3310" t="s">
        <v>107</v>
      </c>
      <c r="N3310" t="s">
        <v>33</v>
      </c>
      <c r="O3310" t="s">
        <v>20</v>
      </c>
      <c r="P3310">
        <v>2</v>
      </c>
      <c r="Q3310">
        <v>1200</v>
      </c>
      <c r="R3310">
        <v>81</v>
      </c>
      <c r="S3310" t="s">
        <v>78</v>
      </c>
      <c r="T3310" t="s">
        <v>30</v>
      </c>
      <c r="U3310" t="s">
        <v>5415</v>
      </c>
      <c r="V3310" t="s">
        <v>36</v>
      </c>
      <c r="W3310" t="s">
        <v>82</v>
      </c>
      <c r="X3310">
        <v>4</v>
      </c>
    </row>
    <row r="3311" spans="2:24">
      <c r="B3311" t="s">
        <v>3469</v>
      </c>
      <c r="C3311" t="s">
        <v>160</v>
      </c>
      <c r="D3311" t="s">
        <v>55</v>
      </c>
      <c r="E3311" t="s">
        <v>3549</v>
      </c>
      <c r="F3311" t="s">
        <v>159</v>
      </c>
      <c r="G3311" t="s">
        <v>45</v>
      </c>
      <c r="H3311">
        <v>37</v>
      </c>
      <c r="I3311" t="s">
        <v>3550</v>
      </c>
      <c r="J3311" t="s">
        <v>63</v>
      </c>
      <c r="K3311" t="s">
        <v>42</v>
      </c>
      <c r="L3311" t="s">
        <v>39</v>
      </c>
      <c r="M3311" t="s">
        <v>107</v>
      </c>
      <c r="N3311" t="s">
        <v>33</v>
      </c>
      <c r="O3311" t="s">
        <v>35</v>
      </c>
      <c r="P3311">
        <v>2.9</v>
      </c>
      <c r="Q3311">
        <v>1200</v>
      </c>
      <c r="R3311">
        <v>84</v>
      </c>
      <c r="S3311" t="s">
        <v>78</v>
      </c>
      <c r="T3311" t="s">
        <v>30</v>
      </c>
      <c r="U3311" t="s">
        <v>5416</v>
      </c>
      <c r="V3311" t="s">
        <v>36</v>
      </c>
      <c r="W3311" t="s">
        <v>82</v>
      </c>
      <c r="X3311">
        <v>4</v>
      </c>
    </row>
    <row r="3312" spans="2:24">
      <c r="B3312" t="s">
        <v>3470</v>
      </c>
      <c r="C3312" t="s">
        <v>160</v>
      </c>
      <c r="D3312" t="s">
        <v>55</v>
      </c>
      <c r="E3312" t="s">
        <v>3549</v>
      </c>
      <c r="F3312" t="s">
        <v>159</v>
      </c>
      <c r="G3312" t="s">
        <v>45</v>
      </c>
      <c r="H3312">
        <v>37</v>
      </c>
      <c r="I3312" t="s">
        <v>3550</v>
      </c>
      <c r="J3312" t="s">
        <v>28</v>
      </c>
      <c r="K3312" t="s">
        <v>42</v>
      </c>
      <c r="L3312" t="s">
        <v>39</v>
      </c>
      <c r="M3312" t="s">
        <v>107</v>
      </c>
      <c r="N3312" t="s">
        <v>33</v>
      </c>
      <c r="O3312" t="s">
        <v>35</v>
      </c>
      <c r="P3312">
        <v>2.9</v>
      </c>
      <c r="Q3312">
        <v>1200</v>
      </c>
      <c r="R3312">
        <v>84</v>
      </c>
      <c r="S3312" t="s">
        <v>78</v>
      </c>
      <c r="T3312" t="s">
        <v>30</v>
      </c>
      <c r="U3312" t="s">
        <v>5417</v>
      </c>
      <c r="V3312" t="s">
        <v>36</v>
      </c>
      <c r="W3312" t="s">
        <v>82</v>
      </c>
      <c r="X3312">
        <v>4</v>
      </c>
    </row>
    <row r="3313" spans="2:24">
      <c r="B3313" t="s">
        <v>3471</v>
      </c>
      <c r="C3313" t="s">
        <v>160</v>
      </c>
      <c r="D3313" t="s">
        <v>55</v>
      </c>
      <c r="E3313" t="s">
        <v>3549</v>
      </c>
      <c r="F3313" t="s">
        <v>159</v>
      </c>
      <c r="G3313" t="s">
        <v>45</v>
      </c>
      <c r="H3313">
        <v>37</v>
      </c>
      <c r="I3313" t="s">
        <v>3550</v>
      </c>
      <c r="J3313" t="s">
        <v>79</v>
      </c>
      <c r="K3313" t="s">
        <v>42</v>
      </c>
      <c r="L3313" t="s">
        <v>39</v>
      </c>
      <c r="M3313" t="s">
        <v>107</v>
      </c>
      <c r="N3313" t="s">
        <v>33</v>
      </c>
      <c r="O3313" t="s">
        <v>35</v>
      </c>
      <c r="P3313">
        <v>2.9</v>
      </c>
      <c r="Q3313">
        <v>1200</v>
      </c>
      <c r="R3313">
        <v>84</v>
      </c>
      <c r="S3313" t="s">
        <v>78</v>
      </c>
      <c r="T3313" t="s">
        <v>30</v>
      </c>
      <c r="U3313" t="s">
        <v>5418</v>
      </c>
      <c r="V3313" t="s">
        <v>36</v>
      </c>
      <c r="W3313" t="s">
        <v>82</v>
      </c>
      <c r="X3313">
        <v>4</v>
      </c>
    </row>
    <row r="3314" spans="2:24">
      <c r="B3314" t="s">
        <v>3472</v>
      </c>
      <c r="C3314" t="s">
        <v>160</v>
      </c>
      <c r="D3314" t="s">
        <v>55</v>
      </c>
      <c r="E3314" t="s">
        <v>3549</v>
      </c>
      <c r="F3314" t="s">
        <v>159</v>
      </c>
      <c r="G3314" t="s">
        <v>45</v>
      </c>
      <c r="H3314">
        <v>37</v>
      </c>
      <c r="I3314" t="s">
        <v>3550</v>
      </c>
      <c r="J3314" t="s">
        <v>30</v>
      </c>
      <c r="K3314" t="s">
        <v>42</v>
      </c>
      <c r="L3314" t="s">
        <v>39</v>
      </c>
      <c r="M3314" t="s">
        <v>107</v>
      </c>
      <c r="N3314" t="s">
        <v>33</v>
      </c>
      <c r="O3314" t="s">
        <v>35</v>
      </c>
      <c r="P3314">
        <v>2.9</v>
      </c>
      <c r="Q3314">
        <v>1200</v>
      </c>
      <c r="R3314">
        <v>84</v>
      </c>
      <c r="S3314" t="s">
        <v>78</v>
      </c>
      <c r="T3314" t="s">
        <v>30</v>
      </c>
      <c r="U3314" t="s">
        <v>5419</v>
      </c>
      <c r="V3314" t="s">
        <v>36</v>
      </c>
      <c r="W3314" t="s">
        <v>82</v>
      </c>
      <c r="X3314">
        <v>4</v>
      </c>
    </row>
    <row r="3315" spans="2:24">
      <c r="B3315" t="s">
        <v>3473</v>
      </c>
      <c r="C3315" t="s">
        <v>160</v>
      </c>
      <c r="D3315" t="s">
        <v>55</v>
      </c>
      <c r="E3315" t="s">
        <v>3549</v>
      </c>
      <c r="F3315" t="s">
        <v>159</v>
      </c>
      <c r="G3315" t="s">
        <v>45</v>
      </c>
      <c r="H3315">
        <v>39</v>
      </c>
      <c r="I3315" t="s">
        <v>3550</v>
      </c>
      <c r="J3315" t="s">
        <v>63</v>
      </c>
      <c r="K3315" t="s">
        <v>42</v>
      </c>
      <c r="L3315" t="s">
        <v>39</v>
      </c>
      <c r="M3315" t="s">
        <v>107</v>
      </c>
      <c r="N3315" t="s">
        <v>33</v>
      </c>
      <c r="O3315" t="s">
        <v>35</v>
      </c>
      <c r="P3315">
        <v>2.9</v>
      </c>
      <c r="Q3315">
        <v>1200</v>
      </c>
      <c r="R3315">
        <v>87</v>
      </c>
      <c r="S3315" t="s">
        <v>78</v>
      </c>
      <c r="T3315" t="s">
        <v>30</v>
      </c>
      <c r="U3315" t="s">
        <v>5420</v>
      </c>
      <c r="V3315" t="s">
        <v>36</v>
      </c>
      <c r="W3315" t="s">
        <v>82</v>
      </c>
      <c r="X3315">
        <v>4</v>
      </c>
    </row>
    <row r="3316" spans="2:24">
      <c r="B3316" t="s">
        <v>3474</v>
      </c>
      <c r="C3316" t="s">
        <v>160</v>
      </c>
      <c r="D3316" t="s">
        <v>55</v>
      </c>
      <c r="E3316" t="s">
        <v>3549</v>
      </c>
      <c r="F3316" t="s">
        <v>159</v>
      </c>
      <c r="G3316" t="s">
        <v>45</v>
      </c>
      <c r="H3316">
        <v>39</v>
      </c>
      <c r="I3316" t="s">
        <v>3550</v>
      </c>
      <c r="J3316" t="s">
        <v>28</v>
      </c>
      <c r="K3316" t="s">
        <v>42</v>
      </c>
      <c r="L3316" t="s">
        <v>39</v>
      </c>
      <c r="M3316" t="s">
        <v>107</v>
      </c>
      <c r="N3316" t="s">
        <v>33</v>
      </c>
      <c r="O3316" t="s">
        <v>35</v>
      </c>
      <c r="P3316">
        <v>2.9</v>
      </c>
      <c r="Q3316">
        <v>1200</v>
      </c>
      <c r="R3316">
        <v>87</v>
      </c>
      <c r="S3316" t="s">
        <v>78</v>
      </c>
      <c r="T3316" t="s">
        <v>30</v>
      </c>
      <c r="U3316" t="s">
        <v>5421</v>
      </c>
      <c r="V3316" t="s">
        <v>36</v>
      </c>
      <c r="W3316" t="s">
        <v>82</v>
      </c>
      <c r="X3316">
        <v>4</v>
      </c>
    </row>
    <row r="3317" spans="2:24">
      <c r="B3317" t="s">
        <v>3475</v>
      </c>
      <c r="C3317" t="s">
        <v>160</v>
      </c>
      <c r="D3317" t="s">
        <v>55</v>
      </c>
      <c r="E3317" t="s">
        <v>3549</v>
      </c>
      <c r="F3317" t="s">
        <v>159</v>
      </c>
      <c r="G3317" t="s">
        <v>45</v>
      </c>
      <c r="H3317">
        <v>39</v>
      </c>
      <c r="I3317" t="s">
        <v>3550</v>
      </c>
      <c r="J3317" t="s">
        <v>79</v>
      </c>
      <c r="K3317" t="s">
        <v>42</v>
      </c>
      <c r="L3317" t="s">
        <v>39</v>
      </c>
      <c r="M3317" t="s">
        <v>107</v>
      </c>
      <c r="N3317" t="s">
        <v>33</v>
      </c>
      <c r="O3317" t="s">
        <v>35</v>
      </c>
      <c r="P3317">
        <v>2.9</v>
      </c>
      <c r="Q3317">
        <v>1200</v>
      </c>
      <c r="R3317">
        <v>87</v>
      </c>
      <c r="S3317" t="s">
        <v>78</v>
      </c>
      <c r="T3317" t="s">
        <v>30</v>
      </c>
      <c r="U3317" t="s">
        <v>5422</v>
      </c>
      <c r="V3317" t="s">
        <v>36</v>
      </c>
      <c r="W3317" t="s">
        <v>82</v>
      </c>
      <c r="X3317">
        <v>4</v>
      </c>
    </row>
    <row r="3318" spans="2:24">
      <c r="B3318" t="s">
        <v>3476</v>
      </c>
      <c r="C3318" t="s">
        <v>160</v>
      </c>
      <c r="D3318" t="s">
        <v>55</v>
      </c>
      <c r="E3318" t="s">
        <v>3549</v>
      </c>
      <c r="F3318" t="s">
        <v>159</v>
      </c>
      <c r="G3318" t="s">
        <v>45</v>
      </c>
      <c r="H3318">
        <v>39</v>
      </c>
      <c r="I3318" t="s">
        <v>3550</v>
      </c>
      <c r="J3318" t="s">
        <v>30</v>
      </c>
      <c r="K3318" t="s">
        <v>42</v>
      </c>
      <c r="L3318" t="s">
        <v>39</v>
      </c>
      <c r="M3318" t="s">
        <v>107</v>
      </c>
      <c r="N3318" t="s">
        <v>33</v>
      </c>
      <c r="O3318" t="s">
        <v>35</v>
      </c>
      <c r="P3318">
        <v>2.9</v>
      </c>
      <c r="Q3318">
        <v>1200</v>
      </c>
      <c r="R3318">
        <v>87</v>
      </c>
      <c r="S3318" t="s">
        <v>78</v>
      </c>
      <c r="T3318" t="s">
        <v>30</v>
      </c>
      <c r="U3318" t="s">
        <v>5423</v>
      </c>
      <c r="V3318" t="s">
        <v>36</v>
      </c>
      <c r="W3318" t="s">
        <v>82</v>
      </c>
      <c r="X3318">
        <v>4</v>
      </c>
    </row>
    <row r="3319" spans="2:24">
      <c r="B3319" t="s">
        <v>3477</v>
      </c>
      <c r="C3319" t="s">
        <v>160</v>
      </c>
      <c r="D3319" t="s">
        <v>41</v>
      </c>
      <c r="E3319" t="s">
        <v>3549</v>
      </c>
      <c r="F3319" t="s">
        <v>159</v>
      </c>
      <c r="G3319" t="s">
        <v>46</v>
      </c>
      <c r="H3319">
        <v>18</v>
      </c>
      <c r="I3319" t="s">
        <v>3550</v>
      </c>
      <c r="J3319" t="s">
        <v>63</v>
      </c>
      <c r="K3319" t="s">
        <v>43</v>
      </c>
      <c r="L3319" t="s">
        <v>39</v>
      </c>
      <c r="M3319" t="s">
        <v>107</v>
      </c>
      <c r="N3319" t="s">
        <v>80</v>
      </c>
      <c r="O3319" t="s">
        <v>3552</v>
      </c>
      <c r="P3319">
        <v>1.7</v>
      </c>
      <c r="Q3319">
        <v>600</v>
      </c>
      <c r="R3319">
        <v>78</v>
      </c>
      <c r="S3319" t="s">
        <v>78</v>
      </c>
      <c r="T3319" t="s">
        <v>30</v>
      </c>
      <c r="U3319" t="s">
        <v>5424</v>
      </c>
      <c r="V3319" t="s">
        <v>36</v>
      </c>
      <c r="W3319" t="s">
        <v>82</v>
      </c>
      <c r="X3319">
        <v>4</v>
      </c>
    </row>
    <row r="3320" spans="2:24">
      <c r="B3320" t="s">
        <v>3478</v>
      </c>
      <c r="C3320" t="s">
        <v>160</v>
      </c>
      <c r="D3320" t="s">
        <v>41</v>
      </c>
      <c r="E3320" t="s">
        <v>3549</v>
      </c>
      <c r="F3320" t="s">
        <v>159</v>
      </c>
      <c r="G3320" t="s">
        <v>46</v>
      </c>
      <c r="H3320">
        <v>18</v>
      </c>
      <c r="I3320" t="s">
        <v>3550</v>
      </c>
      <c r="J3320" t="s">
        <v>28</v>
      </c>
      <c r="K3320" t="s">
        <v>43</v>
      </c>
      <c r="L3320" t="s">
        <v>39</v>
      </c>
      <c r="M3320" t="s">
        <v>107</v>
      </c>
      <c r="N3320" t="s">
        <v>80</v>
      </c>
      <c r="O3320" t="s">
        <v>3552</v>
      </c>
      <c r="P3320">
        <v>1.7</v>
      </c>
      <c r="Q3320">
        <v>600</v>
      </c>
      <c r="R3320">
        <v>78</v>
      </c>
      <c r="S3320" t="s">
        <v>78</v>
      </c>
      <c r="T3320" t="s">
        <v>30</v>
      </c>
      <c r="U3320" t="s">
        <v>5425</v>
      </c>
      <c r="V3320" t="s">
        <v>36</v>
      </c>
      <c r="W3320" t="s">
        <v>82</v>
      </c>
      <c r="X3320">
        <v>4</v>
      </c>
    </row>
    <row r="3321" spans="2:24">
      <c r="B3321" t="s">
        <v>3479</v>
      </c>
      <c r="C3321" t="s">
        <v>160</v>
      </c>
      <c r="D3321" t="s">
        <v>41</v>
      </c>
      <c r="E3321" t="s">
        <v>3549</v>
      </c>
      <c r="F3321" t="s">
        <v>159</v>
      </c>
      <c r="G3321" t="s">
        <v>46</v>
      </c>
      <c r="H3321">
        <v>18</v>
      </c>
      <c r="I3321" t="s">
        <v>3550</v>
      </c>
      <c r="J3321" t="s">
        <v>79</v>
      </c>
      <c r="K3321" t="s">
        <v>43</v>
      </c>
      <c r="L3321" t="s">
        <v>39</v>
      </c>
      <c r="M3321" t="s">
        <v>107</v>
      </c>
      <c r="N3321" t="s">
        <v>80</v>
      </c>
      <c r="O3321" t="s">
        <v>3552</v>
      </c>
      <c r="P3321">
        <v>1.7</v>
      </c>
      <c r="Q3321">
        <v>600</v>
      </c>
      <c r="R3321">
        <v>78</v>
      </c>
      <c r="S3321" t="s">
        <v>78</v>
      </c>
      <c r="T3321" t="s">
        <v>30</v>
      </c>
      <c r="U3321" t="s">
        <v>5426</v>
      </c>
      <c r="V3321" t="s">
        <v>36</v>
      </c>
      <c r="W3321" t="s">
        <v>82</v>
      </c>
      <c r="X3321">
        <v>4</v>
      </c>
    </row>
    <row r="3322" spans="2:24">
      <c r="B3322" t="s">
        <v>3480</v>
      </c>
      <c r="C3322" t="s">
        <v>160</v>
      </c>
      <c r="D3322" t="s">
        <v>41</v>
      </c>
      <c r="E3322" t="s">
        <v>3549</v>
      </c>
      <c r="F3322" t="s">
        <v>159</v>
      </c>
      <c r="G3322" t="s">
        <v>46</v>
      </c>
      <c r="H3322">
        <v>18</v>
      </c>
      <c r="I3322" t="s">
        <v>3550</v>
      </c>
      <c r="J3322" t="s">
        <v>30</v>
      </c>
      <c r="K3322" t="s">
        <v>43</v>
      </c>
      <c r="L3322" t="s">
        <v>39</v>
      </c>
      <c r="M3322" t="s">
        <v>107</v>
      </c>
      <c r="N3322" t="s">
        <v>80</v>
      </c>
      <c r="O3322" t="s">
        <v>3552</v>
      </c>
      <c r="P3322">
        <v>1.7</v>
      </c>
      <c r="Q3322">
        <v>600</v>
      </c>
      <c r="R3322">
        <v>78</v>
      </c>
      <c r="S3322" t="s">
        <v>78</v>
      </c>
      <c r="T3322" t="s">
        <v>30</v>
      </c>
      <c r="U3322" t="s">
        <v>5427</v>
      </c>
      <c r="V3322" t="s">
        <v>36</v>
      </c>
      <c r="W3322" t="s">
        <v>82</v>
      </c>
      <c r="X3322">
        <v>4</v>
      </c>
    </row>
    <row r="3323" spans="2:24">
      <c r="B3323" t="s">
        <v>3481</v>
      </c>
      <c r="C3323" t="s">
        <v>160</v>
      </c>
      <c r="D3323" t="s">
        <v>55</v>
      </c>
      <c r="E3323" t="s">
        <v>3549</v>
      </c>
      <c r="F3323" t="s">
        <v>159</v>
      </c>
      <c r="G3323" t="s">
        <v>46</v>
      </c>
      <c r="H3323">
        <v>19</v>
      </c>
      <c r="I3323" t="s">
        <v>3550</v>
      </c>
      <c r="J3323" t="s">
        <v>63</v>
      </c>
      <c r="K3323" t="s">
        <v>42</v>
      </c>
      <c r="L3323" t="s">
        <v>39</v>
      </c>
      <c r="M3323" t="s">
        <v>107</v>
      </c>
      <c r="N3323" t="s">
        <v>80</v>
      </c>
      <c r="O3323" t="s">
        <v>20</v>
      </c>
      <c r="P3323">
        <v>0.8</v>
      </c>
      <c r="Q3323">
        <v>600</v>
      </c>
      <c r="R3323">
        <v>81</v>
      </c>
      <c r="S3323" t="s">
        <v>78</v>
      </c>
      <c r="T3323" t="s">
        <v>30</v>
      </c>
      <c r="U3323" t="s">
        <v>5428</v>
      </c>
      <c r="V3323" t="s">
        <v>36</v>
      </c>
      <c r="W3323" t="s">
        <v>82</v>
      </c>
      <c r="X3323">
        <v>4</v>
      </c>
    </row>
    <row r="3324" spans="2:24">
      <c r="B3324" t="s">
        <v>3482</v>
      </c>
      <c r="C3324" t="s">
        <v>160</v>
      </c>
      <c r="D3324" t="s">
        <v>55</v>
      </c>
      <c r="E3324" t="s">
        <v>3549</v>
      </c>
      <c r="F3324" t="s">
        <v>159</v>
      </c>
      <c r="G3324" t="s">
        <v>46</v>
      </c>
      <c r="H3324">
        <v>19</v>
      </c>
      <c r="I3324" t="s">
        <v>3550</v>
      </c>
      <c r="J3324" t="s">
        <v>28</v>
      </c>
      <c r="K3324" t="s">
        <v>42</v>
      </c>
      <c r="L3324" t="s">
        <v>39</v>
      </c>
      <c r="M3324" t="s">
        <v>107</v>
      </c>
      <c r="N3324" t="s">
        <v>80</v>
      </c>
      <c r="O3324" t="s">
        <v>20</v>
      </c>
      <c r="P3324">
        <v>0.8</v>
      </c>
      <c r="Q3324">
        <v>600</v>
      </c>
      <c r="R3324">
        <v>81</v>
      </c>
      <c r="S3324" t="s">
        <v>78</v>
      </c>
      <c r="T3324" t="s">
        <v>30</v>
      </c>
      <c r="U3324" t="s">
        <v>5429</v>
      </c>
      <c r="V3324" t="s">
        <v>36</v>
      </c>
      <c r="W3324" t="s">
        <v>82</v>
      </c>
      <c r="X3324">
        <v>4</v>
      </c>
    </row>
    <row r="3325" spans="2:24">
      <c r="B3325" t="s">
        <v>3483</v>
      </c>
      <c r="C3325" t="s">
        <v>160</v>
      </c>
      <c r="D3325" t="s">
        <v>55</v>
      </c>
      <c r="E3325" t="s">
        <v>3549</v>
      </c>
      <c r="F3325" t="s">
        <v>159</v>
      </c>
      <c r="G3325" t="s">
        <v>46</v>
      </c>
      <c r="H3325">
        <v>19</v>
      </c>
      <c r="I3325" t="s">
        <v>3550</v>
      </c>
      <c r="J3325" t="s">
        <v>79</v>
      </c>
      <c r="K3325" t="s">
        <v>42</v>
      </c>
      <c r="L3325" t="s">
        <v>39</v>
      </c>
      <c r="M3325" t="s">
        <v>107</v>
      </c>
      <c r="N3325" t="s">
        <v>80</v>
      </c>
      <c r="O3325" t="s">
        <v>20</v>
      </c>
      <c r="P3325">
        <v>0.8</v>
      </c>
      <c r="Q3325">
        <v>600</v>
      </c>
      <c r="R3325">
        <v>81</v>
      </c>
      <c r="S3325" t="s">
        <v>78</v>
      </c>
      <c r="T3325" t="s">
        <v>30</v>
      </c>
      <c r="U3325" t="s">
        <v>5430</v>
      </c>
      <c r="V3325" t="s">
        <v>36</v>
      </c>
      <c r="W3325" t="s">
        <v>82</v>
      </c>
      <c r="X3325">
        <v>4</v>
      </c>
    </row>
    <row r="3326" spans="2:24">
      <c r="B3326" t="s">
        <v>3484</v>
      </c>
      <c r="C3326" t="s">
        <v>160</v>
      </c>
      <c r="D3326" t="s">
        <v>55</v>
      </c>
      <c r="E3326" t="s">
        <v>3549</v>
      </c>
      <c r="F3326" t="s">
        <v>159</v>
      </c>
      <c r="G3326" t="s">
        <v>46</v>
      </c>
      <c r="H3326">
        <v>19</v>
      </c>
      <c r="I3326" t="s">
        <v>3550</v>
      </c>
      <c r="J3326" t="s">
        <v>30</v>
      </c>
      <c r="K3326" t="s">
        <v>42</v>
      </c>
      <c r="L3326" t="s">
        <v>39</v>
      </c>
      <c r="M3326" t="s">
        <v>107</v>
      </c>
      <c r="N3326" t="s">
        <v>80</v>
      </c>
      <c r="O3326" t="s">
        <v>20</v>
      </c>
      <c r="P3326">
        <v>0.8</v>
      </c>
      <c r="Q3326">
        <v>600</v>
      </c>
      <c r="R3326">
        <v>81</v>
      </c>
      <c r="S3326" t="s">
        <v>78</v>
      </c>
      <c r="T3326" t="s">
        <v>30</v>
      </c>
      <c r="U3326" t="s">
        <v>5431</v>
      </c>
      <c r="V3326" t="s">
        <v>36</v>
      </c>
      <c r="W3326" t="s">
        <v>82</v>
      </c>
      <c r="X3326">
        <v>4</v>
      </c>
    </row>
    <row r="3327" spans="2:24">
      <c r="B3327" t="s">
        <v>3485</v>
      </c>
      <c r="C3327" t="s">
        <v>160</v>
      </c>
      <c r="D3327" t="s">
        <v>41</v>
      </c>
      <c r="E3327" t="s">
        <v>3549</v>
      </c>
      <c r="F3327" t="s">
        <v>159</v>
      </c>
      <c r="G3327" t="s">
        <v>46</v>
      </c>
      <c r="H3327">
        <v>24</v>
      </c>
      <c r="I3327" t="s">
        <v>3550</v>
      </c>
      <c r="J3327" t="s">
        <v>63</v>
      </c>
      <c r="K3327" t="s">
        <v>43</v>
      </c>
      <c r="L3327" t="s">
        <v>39</v>
      </c>
      <c r="M3327" t="s">
        <v>107</v>
      </c>
      <c r="N3327" t="s">
        <v>80</v>
      </c>
      <c r="O3327" t="s">
        <v>3552</v>
      </c>
      <c r="P3327">
        <v>1.7</v>
      </c>
      <c r="Q3327">
        <v>800</v>
      </c>
      <c r="R3327">
        <v>78</v>
      </c>
      <c r="S3327" t="s">
        <v>78</v>
      </c>
      <c r="T3327" t="s">
        <v>30</v>
      </c>
      <c r="U3327" t="s">
        <v>5432</v>
      </c>
      <c r="V3327" t="s">
        <v>36</v>
      </c>
      <c r="W3327" t="s">
        <v>82</v>
      </c>
      <c r="X3327">
        <v>4</v>
      </c>
    </row>
    <row r="3328" spans="2:24">
      <c r="B3328" t="s">
        <v>3486</v>
      </c>
      <c r="C3328" t="s">
        <v>160</v>
      </c>
      <c r="D3328" t="s">
        <v>41</v>
      </c>
      <c r="E3328" t="s">
        <v>3549</v>
      </c>
      <c r="F3328" t="s">
        <v>159</v>
      </c>
      <c r="G3328" t="s">
        <v>46</v>
      </c>
      <c r="H3328">
        <v>24</v>
      </c>
      <c r="I3328" t="s">
        <v>3550</v>
      </c>
      <c r="J3328" t="s">
        <v>28</v>
      </c>
      <c r="K3328" t="s">
        <v>43</v>
      </c>
      <c r="L3328" t="s">
        <v>39</v>
      </c>
      <c r="M3328" t="s">
        <v>107</v>
      </c>
      <c r="N3328" t="s">
        <v>80</v>
      </c>
      <c r="O3328" t="s">
        <v>3552</v>
      </c>
      <c r="P3328">
        <v>1.7</v>
      </c>
      <c r="Q3328">
        <v>800</v>
      </c>
      <c r="R3328">
        <v>78</v>
      </c>
      <c r="S3328" t="s">
        <v>78</v>
      </c>
      <c r="T3328" t="s">
        <v>30</v>
      </c>
      <c r="U3328" t="s">
        <v>5433</v>
      </c>
      <c r="V3328" t="s">
        <v>36</v>
      </c>
      <c r="W3328" t="s">
        <v>82</v>
      </c>
      <c r="X3328">
        <v>4</v>
      </c>
    </row>
    <row r="3329" spans="2:24">
      <c r="B3329" t="s">
        <v>3487</v>
      </c>
      <c r="C3329" t="s">
        <v>160</v>
      </c>
      <c r="D3329" t="s">
        <v>41</v>
      </c>
      <c r="E3329" t="s">
        <v>3549</v>
      </c>
      <c r="F3329" t="s">
        <v>159</v>
      </c>
      <c r="G3329" t="s">
        <v>46</v>
      </c>
      <c r="H3329">
        <v>24</v>
      </c>
      <c r="I3329" t="s">
        <v>3550</v>
      </c>
      <c r="J3329" t="s">
        <v>79</v>
      </c>
      <c r="K3329" t="s">
        <v>43</v>
      </c>
      <c r="L3329" t="s">
        <v>39</v>
      </c>
      <c r="M3329" t="s">
        <v>107</v>
      </c>
      <c r="N3329" t="s">
        <v>80</v>
      </c>
      <c r="O3329" t="s">
        <v>3552</v>
      </c>
      <c r="P3329">
        <v>1.7</v>
      </c>
      <c r="Q3329">
        <v>800</v>
      </c>
      <c r="R3329">
        <v>78</v>
      </c>
      <c r="S3329" t="s">
        <v>78</v>
      </c>
      <c r="T3329" t="s">
        <v>30</v>
      </c>
      <c r="U3329" t="s">
        <v>5434</v>
      </c>
      <c r="V3329" t="s">
        <v>36</v>
      </c>
      <c r="W3329" t="s">
        <v>82</v>
      </c>
      <c r="X3329">
        <v>4</v>
      </c>
    </row>
    <row r="3330" spans="2:24">
      <c r="B3330" t="s">
        <v>3488</v>
      </c>
      <c r="C3330" t="s">
        <v>160</v>
      </c>
      <c r="D3330" t="s">
        <v>41</v>
      </c>
      <c r="E3330" t="s">
        <v>3549</v>
      </c>
      <c r="F3330" t="s">
        <v>159</v>
      </c>
      <c r="G3330" t="s">
        <v>46</v>
      </c>
      <c r="H3330">
        <v>24</v>
      </c>
      <c r="I3330" t="s">
        <v>3550</v>
      </c>
      <c r="J3330" t="s">
        <v>30</v>
      </c>
      <c r="K3330" t="s">
        <v>43</v>
      </c>
      <c r="L3330" t="s">
        <v>39</v>
      </c>
      <c r="M3330" t="s">
        <v>107</v>
      </c>
      <c r="N3330" t="s">
        <v>80</v>
      </c>
      <c r="O3330" t="s">
        <v>3552</v>
      </c>
      <c r="P3330">
        <v>1.7</v>
      </c>
      <c r="Q3330">
        <v>800</v>
      </c>
      <c r="R3330">
        <v>78</v>
      </c>
      <c r="S3330" t="s">
        <v>78</v>
      </c>
      <c r="T3330" t="s">
        <v>30</v>
      </c>
      <c r="U3330" t="s">
        <v>5435</v>
      </c>
      <c r="V3330" t="s">
        <v>36</v>
      </c>
      <c r="W3330" t="s">
        <v>82</v>
      </c>
      <c r="X3330">
        <v>4</v>
      </c>
    </row>
    <row r="3331" spans="2:24">
      <c r="B3331" t="s">
        <v>3489</v>
      </c>
      <c r="C3331" t="s">
        <v>160</v>
      </c>
      <c r="D3331" t="s">
        <v>55</v>
      </c>
      <c r="E3331" t="s">
        <v>3549</v>
      </c>
      <c r="F3331" t="s">
        <v>159</v>
      </c>
      <c r="G3331" t="s">
        <v>46</v>
      </c>
      <c r="H3331">
        <v>25</v>
      </c>
      <c r="I3331" t="s">
        <v>3550</v>
      </c>
      <c r="J3331" t="s">
        <v>63</v>
      </c>
      <c r="K3331" t="s">
        <v>42</v>
      </c>
      <c r="L3331" t="s">
        <v>39</v>
      </c>
      <c r="M3331" t="s">
        <v>107</v>
      </c>
      <c r="N3331" t="s">
        <v>80</v>
      </c>
      <c r="O3331" t="s">
        <v>20</v>
      </c>
      <c r="P3331">
        <v>1.7</v>
      </c>
      <c r="Q3331">
        <v>800</v>
      </c>
      <c r="R3331">
        <v>81</v>
      </c>
      <c r="S3331" t="s">
        <v>78</v>
      </c>
      <c r="T3331" t="s">
        <v>30</v>
      </c>
      <c r="U3331" t="s">
        <v>5436</v>
      </c>
      <c r="V3331" t="s">
        <v>36</v>
      </c>
      <c r="W3331" t="s">
        <v>82</v>
      </c>
      <c r="X3331">
        <v>4</v>
      </c>
    </row>
    <row r="3332" spans="2:24">
      <c r="B3332" t="s">
        <v>3490</v>
      </c>
      <c r="C3332" t="s">
        <v>160</v>
      </c>
      <c r="D3332" t="s">
        <v>55</v>
      </c>
      <c r="E3332" t="s">
        <v>3549</v>
      </c>
      <c r="F3332" t="s">
        <v>159</v>
      </c>
      <c r="G3332" t="s">
        <v>46</v>
      </c>
      <c r="H3332">
        <v>25</v>
      </c>
      <c r="I3332" t="s">
        <v>3550</v>
      </c>
      <c r="J3332" t="s">
        <v>28</v>
      </c>
      <c r="K3332" t="s">
        <v>42</v>
      </c>
      <c r="L3332" t="s">
        <v>39</v>
      </c>
      <c r="M3332" t="s">
        <v>107</v>
      </c>
      <c r="N3332" t="s">
        <v>80</v>
      </c>
      <c r="O3332" t="s">
        <v>20</v>
      </c>
      <c r="P3332">
        <v>1.7</v>
      </c>
      <c r="Q3332">
        <v>800</v>
      </c>
      <c r="R3332">
        <v>81</v>
      </c>
      <c r="S3332" t="s">
        <v>78</v>
      </c>
      <c r="T3332" t="s">
        <v>30</v>
      </c>
      <c r="U3332" t="s">
        <v>5437</v>
      </c>
      <c r="V3332" t="s">
        <v>36</v>
      </c>
      <c r="W3332" t="s">
        <v>82</v>
      </c>
      <c r="X3332">
        <v>4</v>
      </c>
    </row>
    <row r="3333" spans="2:24">
      <c r="B3333" t="s">
        <v>3491</v>
      </c>
      <c r="C3333" t="s">
        <v>160</v>
      </c>
      <c r="D3333" t="s">
        <v>55</v>
      </c>
      <c r="E3333" t="s">
        <v>3549</v>
      </c>
      <c r="F3333" t="s">
        <v>159</v>
      </c>
      <c r="G3333" t="s">
        <v>46</v>
      </c>
      <c r="H3333">
        <v>25</v>
      </c>
      <c r="I3333" t="s">
        <v>3550</v>
      </c>
      <c r="J3333" t="s">
        <v>79</v>
      </c>
      <c r="K3333" t="s">
        <v>42</v>
      </c>
      <c r="L3333" t="s">
        <v>39</v>
      </c>
      <c r="M3333" t="s">
        <v>107</v>
      </c>
      <c r="N3333" t="s">
        <v>80</v>
      </c>
      <c r="O3333" t="s">
        <v>20</v>
      </c>
      <c r="P3333">
        <v>1.7</v>
      </c>
      <c r="Q3333">
        <v>800</v>
      </c>
      <c r="R3333">
        <v>81</v>
      </c>
      <c r="S3333" t="s">
        <v>78</v>
      </c>
      <c r="T3333" t="s">
        <v>30</v>
      </c>
      <c r="U3333" t="s">
        <v>5438</v>
      </c>
      <c r="V3333" t="s">
        <v>36</v>
      </c>
      <c r="W3333" t="s">
        <v>82</v>
      </c>
      <c r="X3333">
        <v>4</v>
      </c>
    </row>
    <row r="3334" spans="2:24">
      <c r="B3334" t="s">
        <v>3492</v>
      </c>
      <c r="C3334" t="s">
        <v>160</v>
      </c>
      <c r="D3334" t="s">
        <v>55</v>
      </c>
      <c r="E3334" t="s">
        <v>3549</v>
      </c>
      <c r="F3334" t="s">
        <v>159</v>
      </c>
      <c r="G3334" t="s">
        <v>46</v>
      </c>
      <c r="H3334">
        <v>25</v>
      </c>
      <c r="I3334" t="s">
        <v>3550</v>
      </c>
      <c r="J3334" t="s">
        <v>30</v>
      </c>
      <c r="K3334" t="s">
        <v>42</v>
      </c>
      <c r="L3334" t="s">
        <v>39</v>
      </c>
      <c r="M3334" t="s">
        <v>107</v>
      </c>
      <c r="N3334" t="s">
        <v>80</v>
      </c>
      <c r="O3334" t="s">
        <v>20</v>
      </c>
      <c r="P3334">
        <v>1.7</v>
      </c>
      <c r="Q3334">
        <v>800</v>
      </c>
      <c r="R3334">
        <v>81</v>
      </c>
      <c r="S3334" t="s">
        <v>78</v>
      </c>
      <c r="T3334" t="s">
        <v>30</v>
      </c>
      <c r="U3334" t="s">
        <v>5439</v>
      </c>
      <c r="V3334" t="s">
        <v>36</v>
      </c>
      <c r="W3334" t="s">
        <v>82</v>
      </c>
      <c r="X3334">
        <v>4</v>
      </c>
    </row>
    <row r="3335" spans="2:24">
      <c r="B3335" t="s">
        <v>3493</v>
      </c>
      <c r="C3335" t="s">
        <v>160</v>
      </c>
      <c r="D3335" t="s">
        <v>41</v>
      </c>
      <c r="E3335" t="s">
        <v>3549</v>
      </c>
      <c r="F3335" t="s">
        <v>159</v>
      </c>
      <c r="G3335" t="s">
        <v>46</v>
      </c>
      <c r="H3335">
        <v>30</v>
      </c>
      <c r="I3335" t="s">
        <v>3550</v>
      </c>
      <c r="J3335" t="s">
        <v>63</v>
      </c>
      <c r="K3335" t="s">
        <v>43</v>
      </c>
      <c r="L3335" t="s">
        <v>39</v>
      </c>
      <c r="M3335" t="s">
        <v>107</v>
      </c>
      <c r="N3335" t="s">
        <v>80</v>
      </c>
      <c r="O3335" t="s">
        <v>20</v>
      </c>
      <c r="P3335">
        <v>2</v>
      </c>
      <c r="Q3335">
        <v>1000</v>
      </c>
      <c r="R3335">
        <v>81</v>
      </c>
      <c r="S3335" t="s">
        <v>78</v>
      </c>
      <c r="T3335" t="s">
        <v>30</v>
      </c>
      <c r="U3335" t="s">
        <v>5440</v>
      </c>
      <c r="V3335" t="s">
        <v>36</v>
      </c>
      <c r="W3335" t="s">
        <v>82</v>
      </c>
      <c r="X3335">
        <v>4</v>
      </c>
    </row>
    <row r="3336" spans="2:24">
      <c r="B3336" t="s">
        <v>3494</v>
      </c>
      <c r="C3336" t="s">
        <v>160</v>
      </c>
      <c r="D3336" t="s">
        <v>41</v>
      </c>
      <c r="E3336" t="s">
        <v>3549</v>
      </c>
      <c r="F3336" t="s">
        <v>159</v>
      </c>
      <c r="G3336" t="s">
        <v>46</v>
      </c>
      <c r="H3336">
        <v>30</v>
      </c>
      <c r="I3336" t="s">
        <v>3550</v>
      </c>
      <c r="J3336" t="s">
        <v>28</v>
      </c>
      <c r="K3336" t="s">
        <v>43</v>
      </c>
      <c r="L3336" t="s">
        <v>39</v>
      </c>
      <c r="M3336" t="s">
        <v>107</v>
      </c>
      <c r="N3336" t="s">
        <v>80</v>
      </c>
      <c r="O3336" t="s">
        <v>20</v>
      </c>
      <c r="P3336">
        <v>2</v>
      </c>
      <c r="Q3336">
        <v>1000</v>
      </c>
      <c r="R3336">
        <v>81</v>
      </c>
      <c r="S3336" t="s">
        <v>78</v>
      </c>
      <c r="T3336" t="s">
        <v>30</v>
      </c>
      <c r="U3336" t="s">
        <v>5441</v>
      </c>
      <c r="V3336" t="s">
        <v>36</v>
      </c>
      <c r="W3336" t="s">
        <v>82</v>
      </c>
      <c r="X3336">
        <v>4</v>
      </c>
    </row>
    <row r="3337" spans="2:24">
      <c r="B3337" t="s">
        <v>3495</v>
      </c>
      <c r="C3337" t="s">
        <v>160</v>
      </c>
      <c r="D3337" t="s">
        <v>41</v>
      </c>
      <c r="E3337" t="s">
        <v>3549</v>
      </c>
      <c r="F3337" t="s">
        <v>159</v>
      </c>
      <c r="G3337" t="s">
        <v>46</v>
      </c>
      <c r="H3337">
        <v>30</v>
      </c>
      <c r="I3337" t="s">
        <v>3550</v>
      </c>
      <c r="J3337" t="s">
        <v>79</v>
      </c>
      <c r="K3337" t="s">
        <v>43</v>
      </c>
      <c r="L3337" t="s">
        <v>39</v>
      </c>
      <c r="M3337" t="s">
        <v>107</v>
      </c>
      <c r="N3337" t="s">
        <v>80</v>
      </c>
      <c r="O3337" t="s">
        <v>20</v>
      </c>
      <c r="P3337">
        <v>2</v>
      </c>
      <c r="Q3337">
        <v>1000</v>
      </c>
      <c r="R3337">
        <v>81</v>
      </c>
      <c r="S3337" t="s">
        <v>78</v>
      </c>
      <c r="T3337" t="s">
        <v>30</v>
      </c>
      <c r="U3337" t="s">
        <v>5442</v>
      </c>
      <c r="V3337" t="s">
        <v>36</v>
      </c>
      <c r="W3337" t="s">
        <v>82</v>
      </c>
      <c r="X3337">
        <v>4</v>
      </c>
    </row>
    <row r="3338" spans="2:24">
      <c r="B3338" t="s">
        <v>3496</v>
      </c>
      <c r="C3338" t="s">
        <v>160</v>
      </c>
      <c r="D3338" t="s">
        <v>41</v>
      </c>
      <c r="E3338" t="s">
        <v>3549</v>
      </c>
      <c r="F3338" t="s">
        <v>159</v>
      </c>
      <c r="G3338" t="s">
        <v>46</v>
      </c>
      <c r="H3338">
        <v>30</v>
      </c>
      <c r="I3338" t="s">
        <v>3550</v>
      </c>
      <c r="J3338" t="s">
        <v>30</v>
      </c>
      <c r="K3338" t="s">
        <v>43</v>
      </c>
      <c r="L3338" t="s">
        <v>39</v>
      </c>
      <c r="M3338" t="s">
        <v>107</v>
      </c>
      <c r="N3338" t="s">
        <v>80</v>
      </c>
      <c r="O3338" t="s">
        <v>20</v>
      </c>
      <c r="P3338">
        <v>2</v>
      </c>
      <c r="Q3338">
        <v>1000</v>
      </c>
      <c r="R3338">
        <v>81</v>
      </c>
      <c r="S3338" t="s">
        <v>78</v>
      </c>
      <c r="T3338" t="s">
        <v>30</v>
      </c>
      <c r="U3338" t="s">
        <v>5443</v>
      </c>
      <c r="V3338" t="s">
        <v>36</v>
      </c>
      <c r="W3338" t="s">
        <v>82</v>
      </c>
      <c r="X3338">
        <v>4</v>
      </c>
    </row>
    <row r="3339" spans="2:24">
      <c r="B3339" t="s">
        <v>3497</v>
      </c>
      <c r="C3339" t="s">
        <v>160</v>
      </c>
      <c r="D3339" t="s">
        <v>55</v>
      </c>
      <c r="E3339" t="s">
        <v>3549</v>
      </c>
      <c r="F3339" t="s">
        <v>159</v>
      </c>
      <c r="G3339" t="s">
        <v>46</v>
      </c>
      <c r="H3339">
        <v>31</v>
      </c>
      <c r="I3339" t="s">
        <v>3550</v>
      </c>
      <c r="J3339" t="s">
        <v>63</v>
      </c>
      <c r="K3339" t="s">
        <v>42</v>
      </c>
      <c r="L3339" t="s">
        <v>39</v>
      </c>
      <c r="M3339" t="s">
        <v>107</v>
      </c>
      <c r="N3339" t="s">
        <v>80</v>
      </c>
      <c r="O3339" t="s">
        <v>20</v>
      </c>
      <c r="P3339">
        <v>2.2000000000000002</v>
      </c>
      <c r="Q3339">
        <v>1000</v>
      </c>
      <c r="R3339">
        <v>84</v>
      </c>
      <c r="S3339" t="s">
        <v>78</v>
      </c>
      <c r="T3339" t="s">
        <v>30</v>
      </c>
      <c r="U3339" t="s">
        <v>5444</v>
      </c>
      <c r="V3339" t="s">
        <v>36</v>
      </c>
      <c r="W3339" t="s">
        <v>82</v>
      </c>
      <c r="X3339">
        <v>4</v>
      </c>
    </row>
    <row r="3340" spans="2:24">
      <c r="B3340" t="s">
        <v>3498</v>
      </c>
      <c r="C3340" t="s">
        <v>160</v>
      </c>
      <c r="D3340" t="s">
        <v>55</v>
      </c>
      <c r="E3340" t="s">
        <v>3549</v>
      </c>
      <c r="F3340" t="s">
        <v>159</v>
      </c>
      <c r="G3340" t="s">
        <v>46</v>
      </c>
      <c r="H3340">
        <v>31</v>
      </c>
      <c r="I3340" t="s">
        <v>3550</v>
      </c>
      <c r="J3340" t="s">
        <v>28</v>
      </c>
      <c r="K3340" t="s">
        <v>42</v>
      </c>
      <c r="L3340" t="s">
        <v>39</v>
      </c>
      <c r="M3340" t="s">
        <v>107</v>
      </c>
      <c r="N3340" t="s">
        <v>80</v>
      </c>
      <c r="O3340" t="s">
        <v>20</v>
      </c>
      <c r="P3340">
        <v>2.2000000000000002</v>
      </c>
      <c r="Q3340">
        <v>1000</v>
      </c>
      <c r="R3340">
        <v>84</v>
      </c>
      <c r="S3340" t="s">
        <v>78</v>
      </c>
      <c r="T3340" t="s">
        <v>30</v>
      </c>
      <c r="U3340" t="s">
        <v>5445</v>
      </c>
      <c r="V3340" t="s">
        <v>36</v>
      </c>
      <c r="W3340" t="s">
        <v>82</v>
      </c>
      <c r="X3340">
        <v>4</v>
      </c>
    </row>
    <row r="3341" spans="2:24">
      <c r="B3341" t="s">
        <v>3499</v>
      </c>
      <c r="C3341" t="s">
        <v>160</v>
      </c>
      <c r="D3341" t="s">
        <v>55</v>
      </c>
      <c r="E3341" t="s">
        <v>3549</v>
      </c>
      <c r="F3341" t="s">
        <v>159</v>
      </c>
      <c r="G3341" t="s">
        <v>46</v>
      </c>
      <c r="H3341">
        <v>31</v>
      </c>
      <c r="I3341" t="s">
        <v>3550</v>
      </c>
      <c r="J3341" t="s">
        <v>79</v>
      </c>
      <c r="K3341" t="s">
        <v>42</v>
      </c>
      <c r="L3341" t="s">
        <v>39</v>
      </c>
      <c r="M3341" t="s">
        <v>107</v>
      </c>
      <c r="N3341" t="s">
        <v>80</v>
      </c>
      <c r="O3341" t="s">
        <v>20</v>
      </c>
      <c r="P3341">
        <v>2.2000000000000002</v>
      </c>
      <c r="Q3341">
        <v>1000</v>
      </c>
      <c r="R3341">
        <v>84</v>
      </c>
      <c r="S3341" t="s">
        <v>78</v>
      </c>
      <c r="T3341" t="s">
        <v>30</v>
      </c>
      <c r="U3341" t="s">
        <v>5446</v>
      </c>
      <c r="V3341" t="s">
        <v>36</v>
      </c>
      <c r="W3341" t="s">
        <v>82</v>
      </c>
      <c r="X3341">
        <v>4</v>
      </c>
    </row>
    <row r="3342" spans="2:24">
      <c r="B3342" t="s">
        <v>3500</v>
      </c>
      <c r="C3342" t="s">
        <v>160</v>
      </c>
      <c r="D3342" t="s">
        <v>55</v>
      </c>
      <c r="E3342" t="s">
        <v>3549</v>
      </c>
      <c r="F3342" t="s">
        <v>159</v>
      </c>
      <c r="G3342" t="s">
        <v>46</v>
      </c>
      <c r="H3342">
        <v>31</v>
      </c>
      <c r="I3342" t="s">
        <v>3550</v>
      </c>
      <c r="J3342" t="s">
        <v>30</v>
      </c>
      <c r="K3342" t="s">
        <v>42</v>
      </c>
      <c r="L3342" t="s">
        <v>39</v>
      </c>
      <c r="M3342" t="s">
        <v>107</v>
      </c>
      <c r="N3342" t="s">
        <v>80</v>
      </c>
      <c r="O3342" t="s">
        <v>20</v>
      </c>
      <c r="P3342">
        <v>2.2000000000000002</v>
      </c>
      <c r="Q3342">
        <v>1000</v>
      </c>
      <c r="R3342">
        <v>84</v>
      </c>
      <c r="S3342" t="s">
        <v>78</v>
      </c>
      <c r="T3342" t="s">
        <v>30</v>
      </c>
      <c r="U3342" t="s">
        <v>5447</v>
      </c>
      <c r="V3342" t="s">
        <v>36</v>
      </c>
      <c r="W3342" t="s">
        <v>82</v>
      </c>
      <c r="X3342">
        <v>4</v>
      </c>
    </row>
    <row r="3343" spans="2:24">
      <c r="B3343" t="s">
        <v>3501</v>
      </c>
      <c r="C3343" t="s">
        <v>160</v>
      </c>
      <c r="D3343" t="s">
        <v>41</v>
      </c>
      <c r="E3343" t="s">
        <v>3549</v>
      </c>
      <c r="F3343" t="s">
        <v>159</v>
      </c>
      <c r="G3343" t="s">
        <v>46</v>
      </c>
      <c r="H3343">
        <v>36</v>
      </c>
      <c r="I3343" t="s">
        <v>3550</v>
      </c>
      <c r="J3343" t="s">
        <v>63</v>
      </c>
      <c r="K3343" t="s">
        <v>43</v>
      </c>
      <c r="L3343" t="s">
        <v>39</v>
      </c>
      <c r="M3343" t="s">
        <v>107</v>
      </c>
      <c r="N3343" t="s">
        <v>80</v>
      </c>
      <c r="O3343" t="s">
        <v>20</v>
      </c>
      <c r="P3343">
        <v>2</v>
      </c>
      <c r="Q3343">
        <v>1200</v>
      </c>
      <c r="R3343">
        <v>81</v>
      </c>
      <c r="S3343" t="s">
        <v>78</v>
      </c>
      <c r="T3343" t="s">
        <v>30</v>
      </c>
      <c r="U3343" t="s">
        <v>5448</v>
      </c>
      <c r="V3343" t="s">
        <v>36</v>
      </c>
      <c r="W3343" t="s">
        <v>82</v>
      </c>
      <c r="X3343">
        <v>4</v>
      </c>
    </row>
    <row r="3344" spans="2:24">
      <c r="B3344" t="s">
        <v>3502</v>
      </c>
      <c r="C3344" t="s">
        <v>160</v>
      </c>
      <c r="D3344" t="s">
        <v>41</v>
      </c>
      <c r="E3344" t="s">
        <v>3549</v>
      </c>
      <c r="F3344" t="s">
        <v>159</v>
      </c>
      <c r="G3344" t="s">
        <v>46</v>
      </c>
      <c r="H3344">
        <v>36</v>
      </c>
      <c r="I3344" t="s">
        <v>3550</v>
      </c>
      <c r="J3344" t="s">
        <v>28</v>
      </c>
      <c r="K3344" t="s">
        <v>43</v>
      </c>
      <c r="L3344" t="s">
        <v>39</v>
      </c>
      <c r="M3344" t="s">
        <v>107</v>
      </c>
      <c r="N3344" t="s">
        <v>80</v>
      </c>
      <c r="O3344" t="s">
        <v>20</v>
      </c>
      <c r="P3344">
        <v>2</v>
      </c>
      <c r="Q3344">
        <v>1200</v>
      </c>
      <c r="R3344">
        <v>81</v>
      </c>
      <c r="S3344" t="s">
        <v>78</v>
      </c>
      <c r="T3344" t="s">
        <v>30</v>
      </c>
      <c r="U3344" t="s">
        <v>5449</v>
      </c>
      <c r="V3344" t="s">
        <v>36</v>
      </c>
      <c r="W3344" t="s">
        <v>82</v>
      </c>
      <c r="X3344">
        <v>4</v>
      </c>
    </row>
    <row r="3345" spans="2:24">
      <c r="B3345" t="s">
        <v>3503</v>
      </c>
      <c r="C3345" t="s">
        <v>160</v>
      </c>
      <c r="D3345" t="s">
        <v>41</v>
      </c>
      <c r="E3345" t="s">
        <v>3549</v>
      </c>
      <c r="F3345" t="s">
        <v>159</v>
      </c>
      <c r="G3345" t="s">
        <v>46</v>
      </c>
      <c r="H3345">
        <v>36</v>
      </c>
      <c r="I3345" t="s">
        <v>3550</v>
      </c>
      <c r="J3345" t="s">
        <v>79</v>
      </c>
      <c r="K3345" t="s">
        <v>43</v>
      </c>
      <c r="L3345" t="s">
        <v>39</v>
      </c>
      <c r="M3345" t="s">
        <v>107</v>
      </c>
      <c r="N3345" t="s">
        <v>80</v>
      </c>
      <c r="O3345" t="s">
        <v>20</v>
      </c>
      <c r="P3345">
        <v>2</v>
      </c>
      <c r="Q3345">
        <v>1200</v>
      </c>
      <c r="R3345">
        <v>81</v>
      </c>
      <c r="S3345" t="s">
        <v>78</v>
      </c>
      <c r="T3345" t="s">
        <v>30</v>
      </c>
      <c r="U3345" t="s">
        <v>5450</v>
      </c>
      <c r="V3345" t="s">
        <v>36</v>
      </c>
      <c r="W3345" t="s">
        <v>82</v>
      </c>
      <c r="X3345">
        <v>4</v>
      </c>
    </row>
    <row r="3346" spans="2:24">
      <c r="B3346" t="s">
        <v>3504</v>
      </c>
      <c r="C3346" t="s">
        <v>160</v>
      </c>
      <c r="D3346" t="s">
        <v>41</v>
      </c>
      <c r="E3346" t="s">
        <v>3549</v>
      </c>
      <c r="F3346" t="s">
        <v>159</v>
      </c>
      <c r="G3346" t="s">
        <v>46</v>
      </c>
      <c r="H3346">
        <v>36</v>
      </c>
      <c r="I3346" t="s">
        <v>3550</v>
      </c>
      <c r="J3346" t="s">
        <v>30</v>
      </c>
      <c r="K3346" t="s">
        <v>43</v>
      </c>
      <c r="L3346" t="s">
        <v>39</v>
      </c>
      <c r="M3346" t="s">
        <v>107</v>
      </c>
      <c r="N3346" t="s">
        <v>80</v>
      </c>
      <c r="O3346" t="s">
        <v>20</v>
      </c>
      <c r="P3346">
        <v>2</v>
      </c>
      <c r="Q3346">
        <v>1200</v>
      </c>
      <c r="R3346">
        <v>81</v>
      </c>
      <c r="S3346" t="s">
        <v>78</v>
      </c>
      <c r="T3346" t="s">
        <v>30</v>
      </c>
      <c r="U3346" t="s">
        <v>5451</v>
      </c>
      <c r="V3346" t="s">
        <v>36</v>
      </c>
      <c r="W3346" t="s">
        <v>82</v>
      </c>
      <c r="X3346">
        <v>4</v>
      </c>
    </row>
    <row r="3347" spans="2:24">
      <c r="B3347" t="s">
        <v>3505</v>
      </c>
      <c r="C3347" t="s">
        <v>160</v>
      </c>
      <c r="D3347" t="s">
        <v>55</v>
      </c>
      <c r="E3347" t="s">
        <v>3549</v>
      </c>
      <c r="F3347" t="s">
        <v>159</v>
      </c>
      <c r="G3347" t="s">
        <v>46</v>
      </c>
      <c r="H3347">
        <v>37</v>
      </c>
      <c r="I3347" t="s">
        <v>3550</v>
      </c>
      <c r="J3347" t="s">
        <v>63</v>
      </c>
      <c r="K3347" t="s">
        <v>42</v>
      </c>
      <c r="L3347" t="s">
        <v>39</v>
      </c>
      <c r="M3347" t="s">
        <v>107</v>
      </c>
      <c r="N3347" t="s">
        <v>80</v>
      </c>
      <c r="O3347" t="s">
        <v>35</v>
      </c>
      <c r="P3347">
        <v>2.9</v>
      </c>
      <c r="Q3347">
        <v>1200</v>
      </c>
      <c r="R3347">
        <v>84</v>
      </c>
      <c r="S3347" t="s">
        <v>78</v>
      </c>
      <c r="T3347" t="s">
        <v>30</v>
      </c>
      <c r="U3347" t="s">
        <v>5452</v>
      </c>
      <c r="V3347" t="s">
        <v>36</v>
      </c>
      <c r="W3347" t="s">
        <v>82</v>
      </c>
      <c r="X3347">
        <v>4</v>
      </c>
    </row>
    <row r="3348" spans="2:24">
      <c r="B3348" t="s">
        <v>3506</v>
      </c>
      <c r="C3348" t="s">
        <v>160</v>
      </c>
      <c r="D3348" t="s">
        <v>55</v>
      </c>
      <c r="E3348" t="s">
        <v>3549</v>
      </c>
      <c r="F3348" t="s">
        <v>159</v>
      </c>
      <c r="G3348" t="s">
        <v>46</v>
      </c>
      <c r="H3348">
        <v>37</v>
      </c>
      <c r="I3348" t="s">
        <v>3550</v>
      </c>
      <c r="J3348" t="s">
        <v>28</v>
      </c>
      <c r="K3348" t="s">
        <v>42</v>
      </c>
      <c r="L3348" t="s">
        <v>39</v>
      </c>
      <c r="M3348" t="s">
        <v>107</v>
      </c>
      <c r="N3348" t="s">
        <v>80</v>
      </c>
      <c r="O3348" t="s">
        <v>35</v>
      </c>
      <c r="P3348">
        <v>2.9</v>
      </c>
      <c r="Q3348">
        <v>1200</v>
      </c>
      <c r="R3348">
        <v>84</v>
      </c>
      <c r="S3348" t="s">
        <v>78</v>
      </c>
      <c r="T3348" t="s">
        <v>30</v>
      </c>
      <c r="U3348" t="s">
        <v>5453</v>
      </c>
      <c r="V3348" t="s">
        <v>36</v>
      </c>
      <c r="W3348" t="s">
        <v>82</v>
      </c>
      <c r="X3348">
        <v>4</v>
      </c>
    </row>
    <row r="3349" spans="2:24">
      <c r="B3349" t="s">
        <v>3507</v>
      </c>
      <c r="C3349" t="s">
        <v>160</v>
      </c>
      <c r="D3349" t="s">
        <v>55</v>
      </c>
      <c r="E3349" t="s">
        <v>3549</v>
      </c>
      <c r="F3349" t="s">
        <v>159</v>
      </c>
      <c r="G3349" t="s">
        <v>46</v>
      </c>
      <c r="H3349">
        <v>37</v>
      </c>
      <c r="I3349" t="s">
        <v>3550</v>
      </c>
      <c r="J3349" t="s">
        <v>79</v>
      </c>
      <c r="K3349" t="s">
        <v>42</v>
      </c>
      <c r="L3349" t="s">
        <v>39</v>
      </c>
      <c r="M3349" t="s">
        <v>107</v>
      </c>
      <c r="N3349" t="s">
        <v>80</v>
      </c>
      <c r="O3349" t="s">
        <v>35</v>
      </c>
      <c r="P3349">
        <v>2.9</v>
      </c>
      <c r="Q3349">
        <v>1200</v>
      </c>
      <c r="R3349">
        <v>84</v>
      </c>
      <c r="S3349" t="s">
        <v>78</v>
      </c>
      <c r="T3349" t="s">
        <v>30</v>
      </c>
      <c r="U3349" t="s">
        <v>5454</v>
      </c>
      <c r="V3349" t="s">
        <v>36</v>
      </c>
      <c r="W3349" t="s">
        <v>82</v>
      </c>
      <c r="X3349">
        <v>4</v>
      </c>
    </row>
    <row r="3350" spans="2:24">
      <c r="B3350" t="s">
        <v>3508</v>
      </c>
      <c r="C3350" t="s">
        <v>160</v>
      </c>
      <c r="D3350" t="s">
        <v>55</v>
      </c>
      <c r="E3350" t="s">
        <v>3549</v>
      </c>
      <c r="F3350" t="s">
        <v>159</v>
      </c>
      <c r="G3350" t="s">
        <v>46</v>
      </c>
      <c r="H3350">
        <v>37</v>
      </c>
      <c r="I3350" t="s">
        <v>3550</v>
      </c>
      <c r="J3350" t="s">
        <v>30</v>
      </c>
      <c r="K3350" t="s">
        <v>42</v>
      </c>
      <c r="L3350" t="s">
        <v>39</v>
      </c>
      <c r="M3350" t="s">
        <v>107</v>
      </c>
      <c r="N3350" t="s">
        <v>80</v>
      </c>
      <c r="O3350" t="s">
        <v>35</v>
      </c>
      <c r="P3350">
        <v>2.9</v>
      </c>
      <c r="Q3350">
        <v>1200</v>
      </c>
      <c r="R3350">
        <v>84</v>
      </c>
      <c r="S3350" t="s">
        <v>78</v>
      </c>
      <c r="T3350" t="s">
        <v>30</v>
      </c>
      <c r="U3350" t="s">
        <v>5455</v>
      </c>
      <c r="V3350" t="s">
        <v>36</v>
      </c>
      <c r="W3350" t="s">
        <v>82</v>
      </c>
      <c r="X3350">
        <v>4</v>
      </c>
    </row>
    <row r="3351" spans="2:24">
      <c r="B3351" t="s">
        <v>3509</v>
      </c>
      <c r="C3351" t="s">
        <v>160</v>
      </c>
      <c r="D3351" t="s">
        <v>55</v>
      </c>
      <c r="E3351" t="s">
        <v>3549</v>
      </c>
      <c r="F3351" t="s">
        <v>159</v>
      </c>
      <c r="G3351" t="s">
        <v>46</v>
      </c>
      <c r="H3351">
        <v>39</v>
      </c>
      <c r="I3351" t="s">
        <v>3550</v>
      </c>
      <c r="J3351" t="s">
        <v>63</v>
      </c>
      <c r="K3351" t="s">
        <v>42</v>
      </c>
      <c r="L3351" t="s">
        <v>39</v>
      </c>
      <c r="M3351" t="s">
        <v>107</v>
      </c>
      <c r="N3351" t="s">
        <v>80</v>
      </c>
      <c r="O3351" t="s">
        <v>35</v>
      </c>
      <c r="P3351">
        <v>2.9</v>
      </c>
      <c r="Q3351">
        <v>1200</v>
      </c>
      <c r="R3351">
        <v>87</v>
      </c>
      <c r="S3351" t="s">
        <v>78</v>
      </c>
      <c r="T3351" t="s">
        <v>30</v>
      </c>
      <c r="U3351" t="s">
        <v>5456</v>
      </c>
      <c r="V3351" t="s">
        <v>36</v>
      </c>
      <c r="W3351" t="s">
        <v>82</v>
      </c>
      <c r="X3351">
        <v>4</v>
      </c>
    </row>
    <row r="3352" spans="2:24">
      <c r="B3352" t="s">
        <v>3510</v>
      </c>
      <c r="C3352" t="s">
        <v>160</v>
      </c>
      <c r="D3352" t="s">
        <v>55</v>
      </c>
      <c r="E3352" t="s">
        <v>3549</v>
      </c>
      <c r="F3352" t="s">
        <v>159</v>
      </c>
      <c r="G3352" t="s">
        <v>46</v>
      </c>
      <c r="H3352">
        <v>39</v>
      </c>
      <c r="I3352" t="s">
        <v>3550</v>
      </c>
      <c r="J3352" t="s">
        <v>28</v>
      </c>
      <c r="K3352" t="s">
        <v>42</v>
      </c>
      <c r="L3352" t="s">
        <v>39</v>
      </c>
      <c r="M3352" t="s">
        <v>107</v>
      </c>
      <c r="N3352" t="s">
        <v>80</v>
      </c>
      <c r="O3352" t="s">
        <v>35</v>
      </c>
      <c r="P3352">
        <v>2.9</v>
      </c>
      <c r="Q3352">
        <v>1200</v>
      </c>
      <c r="R3352">
        <v>87</v>
      </c>
      <c r="S3352" t="s">
        <v>78</v>
      </c>
      <c r="T3352" t="s">
        <v>30</v>
      </c>
      <c r="U3352" t="s">
        <v>5457</v>
      </c>
      <c r="V3352" t="s">
        <v>36</v>
      </c>
      <c r="W3352" t="s">
        <v>82</v>
      </c>
      <c r="X3352">
        <v>4</v>
      </c>
    </row>
    <row r="3353" spans="2:24">
      <c r="B3353" t="s">
        <v>3511</v>
      </c>
      <c r="C3353" t="s">
        <v>160</v>
      </c>
      <c r="D3353" t="s">
        <v>55</v>
      </c>
      <c r="E3353" t="s">
        <v>3549</v>
      </c>
      <c r="F3353" t="s">
        <v>159</v>
      </c>
      <c r="G3353" t="s">
        <v>46</v>
      </c>
      <c r="H3353">
        <v>39</v>
      </c>
      <c r="I3353" t="s">
        <v>3550</v>
      </c>
      <c r="J3353" t="s">
        <v>79</v>
      </c>
      <c r="K3353" t="s">
        <v>42</v>
      </c>
      <c r="L3353" t="s">
        <v>39</v>
      </c>
      <c r="M3353" t="s">
        <v>107</v>
      </c>
      <c r="N3353" t="s">
        <v>80</v>
      </c>
      <c r="O3353" t="s">
        <v>35</v>
      </c>
      <c r="P3353">
        <v>2.9</v>
      </c>
      <c r="Q3353">
        <v>1200</v>
      </c>
      <c r="R3353">
        <v>87</v>
      </c>
      <c r="S3353" t="s">
        <v>78</v>
      </c>
      <c r="T3353" t="s">
        <v>30</v>
      </c>
      <c r="U3353" t="s">
        <v>5458</v>
      </c>
      <c r="V3353" t="s">
        <v>36</v>
      </c>
      <c r="W3353" t="s">
        <v>82</v>
      </c>
      <c r="X3353">
        <v>4</v>
      </c>
    </row>
    <row r="3354" spans="2:24">
      <c r="B3354" t="s">
        <v>3512</v>
      </c>
      <c r="C3354" t="s">
        <v>160</v>
      </c>
      <c r="D3354" t="s">
        <v>55</v>
      </c>
      <c r="E3354" t="s">
        <v>3549</v>
      </c>
      <c r="F3354" t="s">
        <v>159</v>
      </c>
      <c r="G3354" t="s">
        <v>46</v>
      </c>
      <c r="H3354">
        <v>39</v>
      </c>
      <c r="I3354" t="s">
        <v>3550</v>
      </c>
      <c r="J3354" t="s">
        <v>30</v>
      </c>
      <c r="K3354" t="s">
        <v>42</v>
      </c>
      <c r="L3354" t="s">
        <v>39</v>
      </c>
      <c r="M3354" t="s">
        <v>107</v>
      </c>
      <c r="N3354" t="s">
        <v>80</v>
      </c>
      <c r="O3354" t="s">
        <v>35</v>
      </c>
      <c r="P3354">
        <v>2.9</v>
      </c>
      <c r="Q3354">
        <v>1200</v>
      </c>
      <c r="R3354">
        <v>87</v>
      </c>
      <c r="S3354" t="s">
        <v>78</v>
      </c>
      <c r="T3354" t="s">
        <v>30</v>
      </c>
      <c r="U3354" t="s">
        <v>5459</v>
      </c>
      <c r="V3354" t="s">
        <v>36</v>
      </c>
      <c r="W3354" t="s">
        <v>82</v>
      </c>
      <c r="X3354">
        <v>4</v>
      </c>
    </row>
    <row r="3355" spans="2:24">
      <c r="B3355" t="s">
        <v>3513</v>
      </c>
      <c r="C3355" t="s">
        <v>160</v>
      </c>
      <c r="D3355" t="s">
        <v>41</v>
      </c>
      <c r="E3355" t="s">
        <v>3549</v>
      </c>
      <c r="F3355" t="s">
        <v>159</v>
      </c>
      <c r="G3355" t="s">
        <v>47</v>
      </c>
      <c r="H3355">
        <v>18</v>
      </c>
      <c r="I3355" t="s">
        <v>3550</v>
      </c>
      <c r="J3355" t="s">
        <v>63</v>
      </c>
      <c r="K3355" t="s">
        <v>43</v>
      </c>
      <c r="L3355" t="s">
        <v>39</v>
      </c>
      <c r="M3355" t="s">
        <v>107</v>
      </c>
      <c r="N3355" t="s">
        <v>81</v>
      </c>
      <c r="O3355" t="s">
        <v>3552</v>
      </c>
      <c r="P3355">
        <v>1.7</v>
      </c>
      <c r="Q3355">
        <v>600</v>
      </c>
      <c r="R3355">
        <v>78</v>
      </c>
      <c r="S3355" t="s">
        <v>78</v>
      </c>
      <c r="T3355" t="s">
        <v>30</v>
      </c>
      <c r="U3355" t="s">
        <v>5460</v>
      </c>
      <c r="V3355" t="s">
        <v>36</v>
      </c>
      <c r="W3355" t="s">
        <v>82</v>
      </c>
      <c r="X3355">
        <v>4</v>
      </c>
    </row>
    <row r="3356" spans="2:24">
      <c r="B3356" t="s">
        <v>3514</v>
      </c>
      <c r="C3356" t="s">
        <v>160</v>
      </c>
      <c r="D3356" t="s">
        <v>41</v>
      </c>
      <c r="E3356" t="s">
        <v>3549</v>
      </c>
      <c r="F3356" t="s">
        <v>159</v>
      </c>
      <c r="G3356" t="s">
        <v>47</v>
      </c>
      <c r="H3356">
        <v>18</v>
      </c>
      <c r="I3356" t="s">
        <v>3550</v>
      </c>
      <c r="J3356" t="s">
        <v>28</v>
      </c>
      <c r="K3356" t="s">
        <v>43</v>
      </c>
      <c r="L3356" t="s">
        <v>39</v>
      </c>
      <c r="M3356" t="s">
        <v>107</v>
      </c>
      <c r="N3356" t="s">
        <v>81</v>
      </c>
      <c r="O3356" t="s">
        <v>3552</v>
      </c>
      <c r="P3356">
        <v>1.7</v>
      </c>
      <c r="Q3356">
        <v>600</v>
      </c>
      <c r="R3356">
        <v>78</v>
      </c>
      <c r="S3356" t="s">
        <v>78</v>
      </c>
      <c r="T3356" t="s">
        <v>30</v>
      </c>
      <c r="U3356" t="s">
        <v>5461</v>
      </c>
      <c r="V3356" t="s">
        <v>36</v>
      </c>
      <c r="W3356" t="s">
        <v>82</v>
      </c>
      <c r="X3356">
        <v>4</v>
      </c>
    </row>
    <row r="3357" spans="2:24">
      <c r="B3357" t="s">
        <v>3515</v>
      </c>
      <c r="C3357" t="s">
        <v>160</v>
      </c>
      <c r="D3357" t="s">
        <v>41</v>
      </c>
      <c r="E3357" t="s">
        <v>3549</v>
      </c>
      <c r="F3357" t="s">
        <v>159</v>
      </c>
      <c r="G3357" t="s">
        <v>47</v>
      </c>
      <c r="H3357">
        <v>18</v>
      </c>
      <c r="I3357" t="s">
        <v>3550</v>
      </c>
      <c r="J3357" t="s">
        <v>79</v>
      </c>
      <c r="K3357" t="s">
        <v>43</v>
      </c>
      <c r="L3357" t="s">
        <v>39</v>
      </c>
      <c r="M3357" t="s">
        <v>107</v>
      </c>
      <c r="N3357" t="s">
        <v>81</v>
      </c>
      <c r="O3357" t="s">
        <v>3552</v>
      </c>
      <c r="P3357">
        <v>1.7</v>
      </c>
      <c r="Q3357">
        <v>600</v>
      </c>
      <c r="R3357">
        <v>78</v>
      </c>
      <c r="S3357" t="s">
        <v>78</v>
      </c>
      <c r="T3357" t="s">
        <v>30</v>
      </c>
      <c r="U3357" t="s">
        <v>5462</v>
      </c>
      <c r="V3357" t="s">
        <v>36</v>
      </c>
      <c r="W3357" t="s">
        <v>82</v>
      </c>
      <c r="X3357">
        <v>4</v>
      </c>
    </row>
    <row r="3358" spans="2:24">
      <c r="B3358" t="s">
        <v>3516</v>
      </c>
      <c r="C3358" t="s">
        <v>160</v>
      </c>
      <c r="D3358" t="s">
        <v>41</v>
      </c>
      <c r="E3358" t="s">
        <v>3549</v>
      </c>
      <c r="F3358" t="s">
        <v>159</v>
      </c>
      <c r="G3358" t="s">
        <v>47</v>
      </c>
      <c r="H3358">
        <v>18</v>
      </c>
      <c r="I3358" t="s">
        <v>3550</v>
      </c>
      <c r="J3358" t="s">
        <v>30</v>
      </c>
      <c r="K3358" t="s">
        <v>43</v>
      </c>
      <c r="L3358" t="s">
        <v>39</v>
      </c>
      <c r="M3358" t="s">
        <v>107</v>
      </c>
      <c r="N3358" t="s">
        <v>81</v>
      </c>
      <c r="O3358" t="s">
        <v>3552</v>
      </c>
      <c r="P3358">
        <v>1.7</v>
      </c>
      <c r="Q3358">
        <v>600</v>
      </c>
      <c r="R3358">
        <v>78</v>
      </c>
      <c r="S3358" t="s">
        <v>78</v>
      </c>
      <c r="T3358" t="s">
        <v>30</v>
      </c>
      <c r="U3358" t="s">
        <v>5463</v>
      </c>
      <c r="V3358" t="s">
        <v>36</v>
      </c>
      <c r="W3358" t="s">
        <v>82</v>
      </c>
      <c r="X3358">
        <v>4</v>
      </c>
    </row>
    <row r="3359" spans="2:24">
      <c r="B3359" t="s">
        <v>3517</v>
      </c>
      <c r="C3359" t="s">
        <v>160</v>
      </c>
      <c r="D3359" t="s">
        <v>55</v>
      </c>
      <c r="E3359" t="s">
        <v>3549</v>
      </c>
      <c r="F3359" t="s">
        <v>159</v>
      </c>
      <c r="G3359" t="s">
        <v>47</v>
      </c>
      <c r="H3359">
        <v>19</v>
      </c>
      <c r="I3359" t="s">
        <v>3550</v>
      </c>
      <c r="J3359" t="s">
        <v>63</v>
      </c>
      <c r="K3359" t="s">
        <v>42</v>
      </c>
      <c r="L3359" t="s">
        <v>39</v>
      </c>
      <c r="M3359" t="s">
        <v>107</v>
      </c>
      <c r="N3359" t="s">
        <v>81</v>
      </c>
      <c r="O3359" t="s">
        <v>20</v>
      </c>
      <c r="P3359">
        <v>0.8</v>
      </c>
      <c r="Q3359">
        <v>600</v>
      </c>
      <c r="R3359">
        <v>81</v>
      </c>
      <c r="S3359" t="s">
        <v>78</v>
      </c>
      <c r="T3359" t="s">
        <v>30</v>
      </c>
      <c r="U3359" t="s">
        <v>5464</v>
      </c>
      <c r="V3359" t="s">
        <v>36</v>
      </c>
      <c r="W3359" t="s">
        <v>82</v>
      </c>
      <c r="X3359">
        <v>4</v>
      </c>
    </row>
    <row r="3360" spans="2:24">
      <c r="B3360" t="s">
        <v>3518</v>
      </c>
      <c r="C3360" t="s">
        <v>160</v>
      </c>
      <c r="D3360" t="s">
        <v>55</v>
      </c>
      <c r="E3360" t="s">
        <v>3549</v>
      </c>
      <c r="F3360" t="s">
        <v>159</v>
      </c>
      <c r="G3360" t="s">
        <v>47</v>
      </c>
      <c r="H3360">
        <v>19</v>
      </c>
      <c r="I3360" t="s">
        <v>3550</v>
      </c>
      <c r="J3360" t="s">
        <v>28</v>
      </c>
      <c r="K3360" t="s">
        <v>42</v>
      </c>
      <c r="L3360" t="s">
        <v>39</v>
      </c>
      <c r="M3360" t="s">
        <v>107</v>
      </c>
      <c r="N3360" t="s">
        <v>81</v>
      </c>
      <c r="O3360" t="s">
        <v>20</v>
      </c>
      <c r="P3360">
        <v>0.8</v>
      </c>
      <c r="Q3360">
        <v>600</v>
      </c>
      <c r="R3360">
        <v>81</v>
      </c>
      <c r="S3360" t="s">
        <v>78</v>
      </c>
      <c r="T3360" t="s">
        <v>30</v>
      </c>
      <c r="U3360" t="s">
        <v>5465</v>
      </c>
      <c r="V3360" t="s">
        <v>36</v>
      </c>
      <c r="W3360" t="s">
        <v>82</v>
      </c>
      <c r="X3360">
        <v>4</v>
      </c>
    </row>
    <row r="3361" spans="2:24">
      <c r="B3361" t="s">
        <v>3519</v>
      </c>
      <c r="C3361" t="s">
        <v>160</v>
      </c>
      <c r="D3361" t="s">
        <v>55</v>
      </c>
      <c r="E3361" t="s">
        <v>3549</v>
      </c>
      <c r="F3361" t="s">
        <v>159</v>
      </c>
      <c r="G3361" t="s">
        <v>47</v>
      </c>
      <c r="H3361">
        <v>19</v>
      </c>
      <c r="I3361" t="s">
        <v>3550</v>
      </c>
      <c r="J3361" t="s">
        <v>79</v>
      </c>
      <c r="K3361" t="s">
        <v>42</v>
      </c>
      <c r="L3361" t="s">
        <v>39</v>
      </c>
      <c r="M3361" t="s">
        <v>107</v>
      </c>
      <c r="N3361" t="s">
        <v>81</v>
      </c>
      <c r="O3361" t="s">
        <v>20</v>
      </c>
      <c r="P3361">
        <v>0.8</v>
      </c>
      <c r="Q3361">
        <v>600</v>
      </c>
      <c r="R3361">
        <v>81</v>
      </c>
      <c r="S3361" t="s">
        <v>78</v>
      </c>
      <c r="T3361" t="s">
        <v>30</v>
      </c>
      <c r="U3361" t="s">
        <v>5466</v>
      </c>
      <c r="V3361" t="s">
        <v>36</v>
      </c>
      <c r="W3361" t="s">
        <v>82</v>
      </c>
      <c r="X3361">
        <v>4</v>
      </c>
    </row>
    <row r="3362" spans="2:24">
      <c r="B3362" t="s">
        <v>3520</v>
      </c>
      <c r="C3362" t="s">
        <v>160</v>
      </c>
      <c r="D3362" t="s">
        <v>55</v>
      </c>
      <c r="E3362" t="s">
        <v>3549</v>
      </c>
      <c r="F3362" t="s">
        <v>159</v>
      </c>
      <c r="G3362" t="s">
        <v>47</v>
      </c>
      <c r="H3362">
        <v>19</v>
      </c>
      <c r="I3362" t="s">
        <v>3550</v>
      </c>
      <c r="J3362" t="s">
        <v>30</v>
      </c>
      <c r="K3362" t="s">
        <v>42</v>
      </c>
      <c r="L3362" t="s">
        <v>39</v>
      </c>
      <c r="M3362" t="s">
        <v>107</v>
      </c>
      <c r="N3362" t="s">
        <v>81</v>
      </c>
      <c r="O3362" t="s">
        <v>20</v>
      </c>
      <c r="P3362">
        <v>0.8</v>
      </c>
      <c r="Q3362">
        <v>600</v>
      </c>
      <c r="R3362">
        <v>81</v>
      </c>
      <c r="S3362" t="s">
        <v>78</v>
      </c>
      <c r="T3362" t="s">
        <v>30</v>
      </c>
      <c r="U3362" t="s">
        <v>5467</v>
      </c>
      <c r="V3362" t="s">
        <v>36</v>
      </c>
      <c r="W3362" t="s">
        <v>82</v>
      </c>
      <c r="X3362">
        <v>4</v>
      </c>
    </row>
    <row r="3363" spans="2:24">
      <c r="B3363" t="s">
        <v>3521</v>
      </c>
      <c r="C3363" t="s">
        <v>160</v>
      </c>
      <c r="D3363" t="s">
        <v>41</v>
      </c>
      <c r="E3363" t="s">
        <v>3549</v>
      </c>
      <c r="F3363" t="s">
        <v>159</v>
      </c>
      <c r="G3363" t="s">
        <v>47</v>
      </c>
      <c r="H3363">
        <v>24</v>
      </c>
      <c r="I3363" t="s">
        <v>3550</v>
      </c>
      <c r="J3363" t="s">
        <v>63</v>
      </c>
      <c r="K3363" t="s">
        <v>43</v>
      </c>
      <c r="L3363" t="s">
        <v>39</v>
      </c>
      <c r="M3363" t="s">
        <v>107</v>
      </c>
      <c r="N3363" t="s">
        <v>81</v>
      </c>
      <c r="O3363" t="s">
        <v>3552</v>
      </c>
      <c r="P3363">
        <v>1.7</v>
      </c>
      <c r="Q3363">
        <v>800</v>
      </c>
      <c r="R3363">
        <v>78</v>
      </c>
      <c r="S3363" t="s">
        <v>78</v>
      </c>
      <c r="T3363" t="s">
        <v>30</v>
      </c>
      <c r="U3363" t="s">
        <v>5468</v>
      </c>
      <c r="V3363" t="s">
        <v>36</v>
      </c>
      <c r="W3363" t="s">
        <v>82</v>
      </c>
      <c r="X3363">
        <v>4</v>
      </c>
    </row>
    <row r="3364" spans="2:24">
      <c r="B3364" t="s">
        <v>3522</v>
      </c>
      <c r="C3364" t="s">
        <v>160</v>
      </c>
      <c r="D3364" t="s">
        <v>41</v>
      </c>
      <c r="E3364" t="s">
        <v>3549</v>
      </c>
      <c r="F3364" t="s">
        <v>159</v>
      </c>
      <c r="G3364" t="s">
        <v>47</v>
      </c>
      <c r="H3364">
        <v>24</v>
      </c>
      <c r="I3364" t="s">
        <v>3550</v>
      </c>
      <c r="J3364" t="s">
        <v>28</v>
      </c>
      <c r="K3364" t="s">
        <v>43</v>
      </c>
      <c r="L3364" t="s">
        <v>39</v>
      </c>
      <c r="M3364" t="s">
        <v>107</v>
      </c>
      <c r="N3364" t="s">
        <v>81</v>
      </c>
      <c r="O3364" t="s">
        <v>3552</v>
      </c>
      <c r="P3364">
        <v>1.7</v>
      </c>
      <c r="Q3364">
        <v>800</v>
      </c>
      <c r="R3364">
        <v>78</v>
      </c>
      <c r="S3364" t="s">
        <v>78</v>
      </c>
      <c r="T3364" t="s">
        <v>30</v>
      </c>
      <c r="U3364" t="s">
        <v>5469</v>
      </c>
      <c r="V3364" t="s">
        <v>36</v>
      </c>
      <c r="W3364" t="s">
        <v>82</v>
      </c>
      <c r="X3364">
        <v>4</v>
      </c>
    </row>
    <row r="3365" spans="2:24">
      <c r="B3365" t="s">
        <v>3523</v>
      </c>
      <c r="C3365" t="s">
        <v>160</v>
      </c>
      <c r="D3365" t="s">
        <v>41</v>
      </c>
      <c r="E3365" t="s">
        <v>3549</v>
      </c>
      <c r="F3365" t="s">
        <v>159</v>
      </c>
      <c r="G3365" t="s">
        <v>47</v>
      </c>
      <c r="H3365">
        <v>24</v>
      </c>
      <c r="I3365" t="s">
        <v>3550</v>
      </c>
      <c r="J3365" t="s">
        <v>79</v>
      </c>
      <c r="K3365" t="s">
        <v>43</v>
      </c>
      <c r="L3365" t="s">
        <v>39</v>
      </c>
      <c r="M3365" t="s">
        <v>107</v>
      </c>
      <c r="N3365" t="s">
        <v>81</v>
      </c>
      <c r="O3365" t="s">
        <v>3552</v>
      </c>
      <c r="P3365">
        <v>1.7</v>
      </c>
      <c r="Q3365">
        <v>800</v>
      </c>
      <c r="R3365">
        <v>78</v>
      </c>
      <c r="S3365" t="s">
        <v>78</v>
      </c>
      <c r="T3365" t="s">
        <v>30</v>
      </c>
      <c r="U3365" t="s">
        <v>5470</v>
      </c>
      <c r="V3365" t="s">
        <v>36</v>
      </c>
      <c r="W3365" t="s">
        <v>82</v>
      </c>
      <c r="X3365">
        <v>4</v>
      </c>
    </row>
    <row r="3366" spans="2:24">
      <c r="B3366" t="s">
        <v>3524</v>
      </c>
      <c r="C3366" t="s">
        <v>160</v>
      </c>
      <c r="D3366" t="s">
        <v>41</v>
      </c>
      <c r="E3366" t="s">
        <v>3549</v>
      </c>
      <c r="F3366" t="s">
        <v>159</v>
      </c>
      <c r="G3366" t="s">
        <v>47</v>
      </c>
      <c r="H3366">
        <v>24</v>
      </c>
      <c r="I3366" t="s">
        <v>3550</v>
      </c>
      <c r="J3366" t="s">
        <v>30</v>
      </c>
      <c r="K3366" t="s">
        <v>43</v>
      </c>
      <c r="L3366" t="s">
        <v>39</v>
      </c>
      <c r="M3366" t="s">
        <v>107</v>
      </c>
      <c r="N3366" t="s">
        <v>81</v>
      </c>
      <c r="O3366" t="s">
        <v>3552</v>
      </c>
      <c r="P3366">
        <v>1.7</v>
      </c>
      <c r="Q3366">
        <v>800</v>
      </c>
      <c r="R3366">
        <v>78</v>
      </c>
      <c r="S3366" t="s">
        <v>78</v>
      </c>
      <c r="T3366" t="s">
        <v>30</v>
      </c>
      <c r="U3366" t="s">
        <v>5471</v>
      </c>
      <c r="V3366" t="s">
        <v>36</v>
      </c>
      <c r="W3366" t="s">
        <v>82</v>
      </c>
      <c r="X3366">
        <v>4</v>
      </c>
    </row>
    <row r="3367" spans="2:24">
      <c r="B3367" t="s">
        <v>3525</v>
      </c>
      <c r="C3367" t="s">
        <v>160</v>
      </c>
      <c r="D3367" t="s">
        <v>55</v>
      </c>
      <c r="E3367" t="s">
        <v>3549</v>
      </c>
      <c r="F3367" t="s">
        <v>159</v>
      </c>
      <c r="G3367" t="s">
        <v>47</v>
      </c>
      <c r="H3367">
        <v>25</v>
      </c>
      <c r="I3367" t="s">
        <v>3550</v>
      </c>
      <c r="J3367" t="s">
        <v>63</v>
      </c>
      <c r="K3367" t="s">
        <v>42</v>
      </c>
      <c r="L3367" t="s">
        <v>39</v>
      </c>
      <c r="M3367" t="s">
        <v>107</v>
      </c>
      <c r="N3367" t="s">
        <v>81</v>
      </c>
      <c r="O3367" t="s">
        <v>20</v>
      </c>
      <c r="P3367">
        <v>1.7</v>
      </c>
      <c r="Q3367">
        <v>800</v>
      </c>
      <c r="R3367">
        <v>81</v>
      </c>
      <c r="S3367" t="s">
        <v>78</v>
      </c>
      <c r="T3367" t="s">
        <v>30</v>
      </c>
      <c r="U3367" t="s">
        <v>5472</v>
      </c>
      <c r="V3367" t="s">
        <v>36</v>
      </c>
      <c r="W3367" t="s">
        <v>82</v>
      </c>
      <c r="X3367">
        <v>4</v>
      </c>
    </row>
    <row r="3368" spans="2:24">
      <c r="B3368" t="s">
        <v>3526</v>
      </c>
      <c r="C3368" t="s">
        <v>160</v>
      </c>
      <c r="D3368" t="s">
        <v>55</v>
      </c>
      <c r="E3368" t="s">
        <v>3549</v>
      </c>
      <c r="F3368" t="s">
        <v>159</v>
      </c>
      <c r="G3368" t="s">
        <v>47</v>
      </c>
      <c r="H3368">
        <v>25</v>
      </c>
      <c r="I3368" t="s">
        <v>3550</v>
      </c>
      <c r="J3368" t="s">
        <v>28</v>
      </c>
      <c r="K3368" t="s">
        <v>42</v>
      </c>
      <c r="L3368" t="s">
        <v>39</v>
      </c>
      <c r="M3368" t="s">
        <v>107</v>
      </c>
      <c r="N3368" t="s">
        <v>81</v>
      </c>
      <c r="O3368" t="s">
        <v>20</v>
      </c>
      <c r="P3368">
        <v>1.7</v>
      </c>
      <c r="Q3368">
        <v>800</v>
      </c>
      <c r="R3368">
        <v>81</v>
      </c>
      <c r="S3368" t="s">
        <v>78</v>
      </c>
      <c r="T3368" t="s">
        <v>30</v>
      </c>
      <c r="U3368" t="s">
        <v>5473</v>
      </c>
      <c r="V3368" t="s">
        <v>36</v>
      </c>
      <c r="W3368" t="s">
        <v>82</v>
      </c>
      <c r="X3368">
        <v>4</v>
      </c>
    </row>
    <row r="3369" spans="2:24">
      <c r="B3369" t="s">
        <v>3527</v>
      </c>
      <c r="C3369" t="s">
        <v>160</v>
      </c>
      <c r="D3369" t="s">
        <v>55</v>
      </c>
      <c r="E3369" t="s">
        <v>3549</v>
      </c>
      <c r="F3369" t="s">
        <v>159</v>
      </c>
      <c r="G3369" t="s">
        <v>47</v>
      </c>
      <c r="H3369">
        <v>25</v>
      </c>
      <c r="I3369" t="s">
        <v>3550</v>
      </c>
      <c r="J3369" t="s">
        <v>79</v>
      </c>
      <c r="K3369" t="s">
        <v>42</v>
      </c>
      <c r="L3369" t="s">
        <v>39</v>
      </c>
      <c r="M3369" t="s">
        <v>107</v>
      </c>
      <c r="N3369" t="s">
        <v>81</v>
      </c>
      <c r="O3369" t="s">
        <v>20</v>
      </c>
      <c r="P3369">
        <v>1.7</v>
      </c>
      <c r="Q3369">
        <v>800</v>
      </c>
      <c r="R3369">
        <v>81</v>
      </c>
      <c r="S3369" t="s">
        <v>78</v>
      </c>
      <c r="T3369" t="s">
        <v>30</v>
      </c>
      <c r="U3369" t="s">
        <v>5474</v>
      </c>
      <c r="V3369" t="s">
        <v>36</v>
      </c>
      <c r="W3369" t="s">
        <v>82</v>
      </c>
      <c r="X3369">
        <v>4</v>
      </c>
    </row>
    <row r="3370" spans="2:24">
      <c r="B3370" t="s">
        <v>3528</v>
      </c>
      <c r="C3370" t="s">
        <v>160</v>
      </c>
      <c r="D3370" t="s">
        <v>55</v>
      </c>
      <c r="E3370" t="s">
        <v>3549</v>
      </c>
      <c r="F3370" t="s">
        <v>159</v>
      </c>
      <c r="G3370" t="s">
        <v>47</v>
      </c>
      <c r="H3370">
        <v>25</v>
      </c>
      <c r="I3370" t="s">
        <v>3550</v>
      </c>
      <c r="J3370" t="s">
        <v>30</v>
      </c>
      <c r="K3370" t="s">
        <v>42</v>
      </c>
      <c r="L3370" t="s">
        <v>39</v>
      </c>
      <c r="M3370" t="s">
        <v>107</v>
      </c>
      <c r="N3370" t="s">
        <v>81</v>
      </c>
      <c r="O3370" t="s">
        <v>20</v>
      </c>
      <c r="P3370">
        <v>1.7</v>
      </c>
      <c r="Q3370">
        <v>800</v>
      </c>
      <c r="R3370">
        <v>81</v>
      </c>
      <c r="S3370" t="s">
        <v>78</v>
      </c>
      <c r="T3370" t="s">
        <v>30</v>
      </c>
      <c r="U3370" t="s">
        <v>5475</v>
      </c>
      <c r="V3370" t="s">
        <v>36</v>
      </c>
      <c r="W3370" t="s">
        <v>82</v>
      </c>
      <c r="X3370">
        <v>4</v>
      </c>
    </row>
    <row r="3371" spans="2:24">
      <c r="B3371" t="s">
        <v>3529</v>
      </c>
      <c r="C3371" t="s">
        <v>160</v>
      </c>
      <c r="D3371" t="s">
        <v>41</v>
      </c>
      <c r="E3371" t="s">
        <v>3549</v>
      </c>
      <c r="F3371" t="s">
        <v>159</v>
      </c>
      <c r="G3371" t="s">
        <v>47</v>
      </c>
      <c r="H3371">
        <v>30</v>
      </c>
      <c r="I3371" t="s">
        <v>3550</v>
      </c>
      <c r="J3371" t="s">
        <v>63</v>
      </c>
      <c r="K3371" t="s">
        <v>43</v>
      </c>
      <c r="L3371" t="s">
        <v>39</v>
      </c>
      <c r="M3371" t="s">
        <v>107</v>
      </c>
      <c r="N3371" t="s">
        <v>81</v>
      </c>
      <c r="O3371" t="s">
        <v>20</v>
      </c>
      <c r="P3371">
        <v>2</v>
      </c>
      <c r="Q3371">
        <v>1000</v>
      </c>
      <c r="R3371">
        <v>81</v>
      </c>
      <c r="S3371" t="s">
        <v>78</v>
      </c>
      <c r="T3371" t="s">
        <v>30</v>
      </c>
      <c r="U3371" t="s">
        <v>5476</v>
      </c>
      <c r="V3371" t="s">
        <v>36</v>
      </c>
      <c r="W3371" t="s">
        <v>82</v>
      </c>
      <c r="X3371">
        <v>4</v>
      </c>
    </row>
    <row r="3372" spans="2:24">
      <c r="B3372" t="s">
        <v>3530</v>
      </c>
      <c r="C3372" t="s">
        <v>160</v>
      </c>
      <c r="D3372" t="s">
        <v>41</v>
      </c>
      <c r="E3372" t="s">
        <v>3549</v>
      </c>
      <c r="F3372" t="s">
        <v>159</v>
      </c>
      <c r="G3372" t="s">
        <v>47</v>
      </c>
      <c r="H3372">
        <v>30</v>
      </c>
      <c r="I3372" t="s">
        <v>3550</v>
      </c>
      <c r="J3372" t="s">
        <v>28</v>
      </c>
      <c r="K3372" t="s">
        <v>43</v>
      </c>
      <c r="L3372" t="s">
        <v>39</v>
      </c>
      <c r="M3372" t="s">
        <v>107</v>
      </c>
      <c r="N3372" t="s">
        <v>81</v>
      </c>
      <c r="O3372" t="s">
        <v>20</v>
      </c>
      <c r="P3372">
        <v>2</v>
      </c>
      <c r="Q3372">
        <v>1000</v>
      </c>
      <c r="R3372">
        <v>81</v>
      </c>
      <c r="S3372" t="s">
        <v>78</v>
      </c>
      <c r="T3372" t="s">
        <v>30</v>
      </c>
      <c r="U3372" t="s">
        <v>5477</v>
      </c>
      <c r="V3372" t="s">
        <v>36</v>
      </c>
      <c r="W3372" t="s">
        <v>82</v>
      </c>
      <c r="X3372">
        <v>4</v>
      </c>
    </row>
    <row r="3373" spans="2:24">
      <c r="B3373" t="s">
        <v>3531</v>
      </c>
      <c r="C3373" t="s">
        <v>160</v>
      </c>
      <c r="D3373" t="s">
        <v>41</v>
      </c>
      <c r="E3373" t="s">
        <v>3549</v>
      </c>
      <c r="F3373" t="s">
        <v>159</v>
      </c>
      <c r="G3373" t="s">
        <v>47</v>
      </c>
      <c r="H3373">
        <v>30</v>
      </c>
      <c r="I3373" t="s">
        <v>3550</v>
      </c>
      <c r="J3373" t="s">
        <v>79</v>
      </c>
      <c r="K3373" t="s">
        <v>43</v>
      </c>
      <c r="L3373" t="s">
        <v>39</v>
      </c>
      <c r="M3373" t="s">
        <v>107</v>
      </c>
      <c r="N3373" t="s">
        <v>81</v>
      </c>
      <c r="O3373" t="s">
        <v>20</v>
      </c>
      <c r="P3373">
        <v>2</v>
      </c>
      <c r="Q3373">
        <v>1000</v>
      </c>
      <c r="R3373">
        <v>81</v>
      </c>
      <c r="S3373" t="s">
        <v>78</v>
      </c>
      <c r="T3373" t="s">
        <v>30</v>
      </c>
      <c r="U3373" t="s">
        <v>5478</v>
      </c>
      <c r="V3373" t="s">
        <v>36</v>
      </c>
      <c r="W3373" t="s">
        <v>82</v>
      </c>
      <c r="X3373">
        <v>4</v>
      </c>
    </row>
    <row r="3374" spans="2:24">
      <c r="B3374" t="s">
        <v>3532</v>
      </c>
      <c r="C3374" t="s">
        <v>160</v>
      </c>
      <c r="D3374" t="s">
        <v>41</v>
      </c>
      <c r="E3374" t="s">
        <v>3549</v>
      </c>
      <c r="F3374" t="s">
        <v>159</v>
      </c>
      <c r="G3374" t="s">
        <v>47</v>
      </c>
      <c r="H3374">
        <v>30</v>
      </c>
      <c r="I3374" t="s">
        <v>3550</v>
      </c>
      <c r="J3374" t="s">
        <v>30</v>
      </c>
      <c r="K3374" t="s">
        <v>43</v>
      </c>
      <c r="L3374" t="s">
        <v>39</v>
      </c>
      <c r="M3374" t="s">
        <v>107</v>
      </c>
      <c r="N3374" t="s">
        <v>81</v>
      </c>
      <c r="O3374" t="s">
        <v>20</v>
      </c>
      <c r="P3374">
        <v>2</v>
      </c>
      <c r="Q3374">
        <v>1000</v>
      </c>
      <c r="R3374">
        <v>81</v>
      </c>
      <c r="S3374" t="s">
        <v>78</v>
      </c>
      <c r="T3374" t="s">
        <v>30</v>
      </c>
      <c r="U3374" t="s">
        <v>5479</v>
      </c>
      <c r="V3374" t="s">
        <v>36</v>
      </c>
      <c r="W3374" t="s">
        <v>82</v>
      </c>
      <c r="X3374">
        <v>4</v>
      </c>
    </row>
    <row r="3375" spans="2:24">
      <c r="B3375" t="s">
        <v>3533</v>
      </c>
      <c r="C3375" t="s">
        <v>160</v>
      </c>
      <c r="D3375" t="s">
        <v>55</v>
      </c>
      <c r="E3375" t="s">
        <v>3549</v>
      </c>
      <c r="F3375" t="s">
        <v>159</v>
      </c>
      <c r="G3375" t="s">
        <v>47</v>
      </c>
      <c r="H3375">
        <v>31</v>
      </c>
      <c r="I3375" t="s">
        <v>3550</v>
      </c>
      <c r="J3375" t="s">
        <v>63</v>
      </c>
      <c r="K3375" t="s">
        <v>42</v>
      </c>
      <c r="L3375" t="s">
        <v>39</v>
      </c>
      <c r="M3375" t="s">
        <v>107</v>
      </c>
      <c r="N3375" t="s">
        <v>81</v>
      </c>
      <c r="O3375" t="s">
        <v>20</v>
      </c>
      <c r="P3375">
        <v>2.2000000000000002</v>
      </c>
      <c r="Q3375">
        <v>1000</v>
      </c>
      <c r="R3375">
        <v>84</v>
      </c>
      <c r="S3375" t="s">
        <v>78</v>
      </c>
      <c r="T3375" t="s">
        <v>30</v>
      </c>
      <c r="U3375" t="s">
        <v>5480</v>
      </c>
      <c r="V3375" t="s">
        <v>36</v>
      </c>
      <c r="W3375" t="s">
        <v>82</v>
      </c>
      <c r="X3375">
        <v>4</v>
      </c>
    </row>
    <row r="3376" spans="2:24">
      <c r="B3376" t="s">
        <v>3534</v>
      </c>
      <c r="C3376" t="s">
        <v>160</v>
      </c>
      <c r="D3376" t="s">
        <v>55</v>
      </c>
      <c r="E3376" t="s">
        <v>3549</v>
      </c>
      <c r="F3376" t="s">
        <v>159</v>
      </c>
      <c r="G3376" t="s">
        <v>47</v>
      </c>
      <c r="H3376">
        <v>31</v>
      </c>
      <c r="I3376" t="s">
        <v>3550</v>
      </c>
      <c r="J3376" t="s">
        <v>28</v>
      </c>
      <c r="K3376" t="s">
        <v>42</v>
      </c>
      <c r="L3376" t="s">
        <v>39</v>
      </c>
      <c r="M3376" t="s">
        <v>107</v>
      </c>
      <c r="N3376" t="s">
        <v>81</v>
      </c>
      <c r="O3376" t="s">
        <v>20</v>
      </c>
      <c r="P3376">
        <v>2.2000000000000002</v>
      </c>
      <c r="Q3376">
        <v>1000</v>
      </c>
      <c r="R3376">
        <v>84</v>
      </c>
      <c r="S3376" t="s">
        <v>78</v>
      </c>
      <c r="T3376" t="s">
        <v>30</v>
      </c>
      <c r="U3376" t="s">
        <v>5481</v>
      </c>
      <c r="V3376" t="s">
        <v>36</v>
      </c>
      <c r="W3376" t="s">
        <v>82</v>
      </c>
      <c r="X3376">
        <v>4</v>
      </c>
    </row>
    <row r="3377" spans="2:24">
      <c r="B3377" t="s">
        <v>3535</v>
      </c>
      <c r="C3377" t="s">
        <v>160</v>
      </c>
      <c r="D3377" t="s">
        <v>55</v>
      </c>
      <c r="E3377" t="s">
        <v>3549</v>
      </c>
      <c r="F3377" t="s">
        <v>159</v>
      </c>
      <c r="G3377" t="s">
        <v>47</v>
      </c>
      <c r="H3377">
        <v>31</v>
      </c>
      <c r="I3377" t="s">
        <v>3550</v>
      </c>
      <c r="J3377" t="s">
        <v>79</v>
      </c>
      <c r="K3377" t="s">
        <v>42</v>
      </c>
      <c r="L3377" t="s">
        <v>39</v>
      </c>
      <c r="M3377" t="s">
        <v>107</v>
      </c>
      <c r="N3377" t="s">
        <v>81</v>
      </c>
      <c r="O3377" t="s">
        <v>20</v>
      </c>
      <c r="P3377">
        <v>2.2000000000000002</v>
      </c>
      <c r="Q3377">
        <v>1000</v>
      </c>
      <c r="R3377">
        <v>84</v>
      </c>
      <c r="S3377" t="s">
        <v>78</v>
      </c>
      <c r="T3377" t="s">
        <v>30</v>
      </c>
      <c r="U3377" t="s">
        <v>5482</v>
      </c>
      <c r="V3377" t="s">
        <v>36</v>
      </c>
      <c r="W3377" t="s">
        <v>82</v>
      </c>
      <c r="X3377">
        <v>4</v>
      </c>
    </row>
    <row r="3378" spans="2:24">
      <c r="B3378" t="s">
        <v>3536</v>
      </c>
      <c r="C3378" t="s">
        <v>160</v>
      </c>
      <c r="D3378" t="s">
        <v>55</v>
      </c>
      <c r="E3378" t="s">
        <v>3549</v>
      </c>
      <c r="F3378" t="s">
        <v>159</v>
      </c>
      <c r="G3378" t="s">
        <v>47</v>
      </c>
      <c r="H3378">
        <v>31</v>
      </c>
      <c r="I3378" t="s">
        <v>3550</v>
      </c>
      <c r="J3378" t="s">
        <v>30</v>
      </c>
      <c r="K3378" t="s">
        <v>42</v>
      </c>
      <c r="L3378" t="s">
        <v>39</v>
      </c>
      <c r="M3378" t="s">
        <v>107</v>
      </c>
      <c r="N3378" t="s">
        <v>81</v>
      </c>
      <c r="O3378" t="s">
        <v>20</v>
      </c>
      <c r="P3378">
        <v>2.2000000000000002</v>
      </c>
      <c r="Q3378">
        <v>1000</v>
      </c>
      <c r="R3378">
        <v>84</v>
      </c>
      <c r="S3378" t="s">
        <v>78</v>
      </c>
      <c r="T3378" t="s">
        <v>30</v>
      </c>
      <c r="U3378" t="s">
        <v>5483</v>
      </c>
      <c r="V3378" t="s">
        <v>36</v>
      </c>
      <c r="W3378" t="s">
        <v>82</v>
      </c>
      <c r="X3378">
        <v>4</v>
      </c>
    </row>
    <row r="3379" spans="2:24">
      <c r="B3379" t="s">
        <v>3537</v>
      </c>
      <c r="C3379" t="s">
        <v>160</v>
      </c>
      <c r="D3379" t="s">
        <v>41</v>
      </c>
      <c r="E3379" t="s">
        <v>3549</v>
      </c>
      <c r="F3379" t="s">
        <v>159</v>
      </c>
      <c r="G3379" t="s">
        <v>47</v>
      </c>
      <c r="H3379">
        <v>36</v>
      </c>
      <c r="I3379" t="s">
        <v>3550</v>
      </c>
      <c r="J3379" t="s">
        <v>63</v>
      </c>
      <c r="K3379" t="s">
        <v>43</v>
      </c>
      <c r="L3379" t="s">
        <v>39</v>
      </c>
      <c r="M3379" t="s">
        <v>107</v>
      </c>
      <c r="N3379" t="s">
        <v>81</v>
      </c>
      <c r="O3379" t="s">
        <v>20</v>
      </c>
      <c r="P3379">
        <v>2</v>
      </c>
      <c r="Q3379">
        <v>1200</v>
      </c>
      <c r="R3379">
        <v>81</v>
      </c>
      <c r="S3379" t="s">
        <v>78</v>
      </c>
      <c r="T3379" t="s">
        <v>30</v>
      </c>
      <c r="U3379" t="s">
        <v>5484</v>
      </c>
      <c r="V3379" t="s">
        <v>36</v>
      </c>
      <c r="W3379" t="s">
        <v>82</v>
      </c>
      <c r="X3379">
        <v>4</v>
      </c>
    </row>
    <row r="3380" spans="2:24">
      <c r="B3380" t="s">
        <v>3538</v>
      </c>
      <c r="C3380" t="s">
        <v>160</v>
      </c>
      <c r="D3380" t="s">
        <v>41</v>
      </c>
      <c r="E3380" t="s">
        <v>3549</v>
      </c>
      <c r="F3380" t="s">
        <v>159</v>
      </c>
      <c r="G3380" t="s">
        <v>47</v>
      </c>
      <c r="H3380">
        <v>36</v>
      </c>
      <c r="I3380" t="s">
        <v>3550</v>
      </c>
      <c r="J3380" t="s">
        <v>28</v>
      </c>
      <c r="K3380" t="s">
        <v>43</v>
      </c>
      <c r="L3380" t="s">
        <v>39</v>
      </c>
      <c r="M3380" t="s">
        <v>107</v>
      </c>
      <c r="N3380" t="s">
        <v>81</v>
      </c>
      <c r="O3380" t="s">
        <v>20</v>
      </c>
      <c r="P3380">
        <v>2</v>
      </c>
      <c r="Q3380">
        <v>1200</v>
      </c>
      <c r="R3380">
        <v>81</v>
      </c>
      <c r="S3380" t="s">
        <v>78</v>
      </c>
      <c r="T3380" t="s">
        <v>30</v>
      </c>
      <c r="U3380" t="s">
        <v>5485</v>
      </c>
      <c r="V3380" t="s">
        <v>36</v>
      </c>
      <c r="W3380" t="s">
        <v>82</v>
      </c>
      <c r="X3380">
        <v>4</v>
      </c>
    </row>
    <row r="3381" spans="2:24">
      <c r="B3381" t="s">
        <v>3539</v>
      </c>
      <c r="C3381" t="s">
        <v>160</v>
      </c>
      <c r="D3381" t="s">
        <v>41</v>
      </c>
      <c r="E3381" t="s">
        <v>3549</v>
      </c>
      <c r="F3381" t="s">
        <v>159</v>
      </c>
      <c r="G3381" t="s">
        <v>47</v>
      </c>
      <c r="H3381">
        <v>36</v>
      </c>
      <c r="I3381" t="s">
        <v>3550</v>
      </c>
      <c r="J3381" t="s">
        <v>79</v>
      </c>
      <c r="K3381" t="s">
        <v>43</v>
      </c>
      <c r="L3381" t="s">
        <v>39</v>
      </c>
      <c r="M3381" t="s">
        <v>107</v>
      </c>
      <c r="N3381" t="s">
        <v>81</v>
      </c>
      <c r="O3381" t="s">
        <v>20</v>
      </c>
      <c r="P3381">
        <v>2</v>
      </c>
      <c r="Q3381">
        <v>1200</v>
      </c>
      <c r="R3381">
        <v>81</v>
      </c>
      <c r="S3381" t="s">
        <v>78</v>
      </c>
      <c r="T3381" t="s">
        <v>30</v>
      </c>
      <c r="U3381" t="s">
        <v>5486</v>
      </c>
      <c r="V3381" t="s">
        <v>36</v>
      </c>
      <c r="W3381" t="s">
        <v>82</v>
      </c>
      <c r="X3381">
        <v>4</v>
      </c>
    </row>
    <row r="3382" spans="2:24">
      <c r="B3382" t="s">
        <v>3540</v>
      </c>
      <c r="C3382" t="s">
        <v>160</v>
      </c>
      <c r="D3382" t="s">
        <v>41</v>
      </c>
      <c r="E3382" t="s">
        <v>3549</v>
      </c>
      <c r="F3382" t="s">
        <v>159</v>
      </c>
      <c r="G3382" t="s">
        <v>47</v>
      </c>
      <c r="H3382">
        <v>36</v>
      </c>
      <c r="I3382" t="s">
        <v>3550</v>
      </c>
      <c r="J3382" t="s">
        <v>30</v>
      </c>
      <c r="K3382" t="s">
        <v>43</v>
      </c>
      <c r="L3382" t="s">
        <v>39</v>
      </c>
      <c r="M3382" t="s">
        <v>107</v>
      </c>
      <c r="N3382" t="s">
        <v>81</v>
      </c>
      <c r="O3382" t="s">
        <v>20</v>
      </c>
      <c r="P3382">
        <v>2</v>
      </c>
      <c r="Q3382">
        <v>1200</v>
      </c>
      <c r="R3382">
        <v>81</v>
      </c>
      <c r="S3382" t="s">
        <v>78</v>
      </c>
      <c r="T3382" t="s">
        <v>30</v>
      </c>
      <c r="U3382" t="s">
        <v>5487</v>
      </c>
      <c r="V3382" t="s">
        <v>36</v>
      </c>
      <c r="W3382" t="s">
        <v>82</v>
      </c>
      <c r="X3382">
        <v>4</v>
      </c>
    </row>
    <row r="3383" spans="2:24">
      <c r="B3383" t="s">
        <v>3541</v>
      </c>
      <c r="C3383" t="s">
        <v>160</v>
      </c>
      <c r="D3383" t="s">
        <v>55</v>
      </c>
      <c r="E3383" t="s">
        <v>3549</v>
      </c>
      <c r="F3383" t="s">
        <v>159</v>
      </c>
      <c r="G3383" t="s">
        <v>47</v>
      </c>
      <c r="H3383">
        <v>37</v>
      </c>
      <c r="I3383" t="s">
        <v>3550</v>
      </c>
      <c r="J3383" t="s">
        <v>63</v>
      </c>
      <c r="K3383" t="s">
        <v>42</v>
      </c>
      <c r="L3383" t="s">
        <v>39</v>
      </c>
      <c r="M3383" t="s">
        <v>107</v>
      </c>
      <c r="N3383" t="s">
        <v>81</v>
      </c>
      <c r="O3383" t="s">
        <v>35</v>
      </c>
      <c r="P3383">
        <v>2.9</v>
      </c>
      <c r="Q3383">
        <v>1200</v>
      </c>
      <c r="R3383">
        <v>84</v>
      </c>
      <c r="S3383" t="s">
        <v>78</v>
      </c>
      <c r="T3383" t="s">
        <v>30</v>
      </c>
      <c r="U3383" t="s">
        <v>5488</v>
      </c>
      <c r="V3383" t="s">
        <v>36</v>
      </c>
      <c r="W3383" t="s">
        <v>82</v>
      </c>
      <c r="X3383">
        <v>4</v>
      </c>
    </row>
    <row r="3384" spans="2:24">
      <c r="B3384" t="s">
        <v>3542</v>
      </c>
      <c r="C3384" t="s">
        <v>160</v>
      </c>
      <c r="D3384" t="s">
        <v>55</v>
      </c>
      <c r="E3384" t="s">
        <v>3549</v>
      </c>
      <c r="F3384" t="s">
        <v>159</v>
      </c>
      <c r="G3384" t="s">
        <v>47</v>
      </c>
      <c r="H3384">
        <v>37</v>
      </c>
      <c r="I3384" t="s">
        <v>3550</v>
      </c>
      <c r="J3384" t="s">
        <v>28</v>
      </c>
      <c r="K3384" t="s">
        <v>42</v>
      </c>
      <c r="L3384" t="s">
        <v>39</v>
      </c>
      <c r="M3384" t="s">
        <v>107</v>
      </c>
      <c r="N3384" t="s">
        <v>81</v>
      </c>
      <c r="O3384" t="s">
        <v>35</v>
      </c>
      <c r="P3384">
        <v>2.9</v>
      </c>
      <c r="Q3384">
        <v>1200</v>
      </c>
      <c r="R3384">
        <v>84</v>
      </c>
      <c r="S3384" t="s">
        <v>78</v>
      </c>
      <c r="T3384" t="s">
        <v>30</v>
      </c>
      <c r="U3384" t="s">
        <v>5489</v>
      </c>
      <c r="V3384" t="s">
        <v>36</v>
      </c>
      <c r="W3384" t="s">
        <v>82</v>
      </c>
      <c r="X3384">
        <v>4</v>
      </c>
    </row>
    <row r="3385" spans="2:24">
      <c r="B3385" t="s">
        <v>3543</v>
      </c>
      <c r="C3385" t="s">
        <v>160</v>
      </c>
      <c r="D3385" t="s">
        <v>55</v>
      </c>
      <c r="E3385" t="s">
        <v>3549</v>
      </c>
      <c r="F3385" t="s">
        <v>159</v>
      </c>
      <c r="G3385" t="s">
        <v>47</v>
      </c>
      <c r="H3385">
        <v>37</v>
      </c>
      <c r="I3385" t="s">
        <v>3550</v>
      </c>
      <c r="J3385" t="s">
        <v>79</v>
      </c>
      <c r="K3385" t="s">
        <v>42</v>
      </c>
      <c r="L3385" t="s">
        <v>39</v>
      </c>
      <c r="M3385" t="s">
        <v>107</v>
      </c>
      <c r="N3385" t="s">
        <v>81</v>
      </c>
      <c r="O3385" t="s">
        <v>35</v>
      </c>
      <c r="P3385">
        <v>2.9</v>
      </c>
      <c r="Q3385">
        <v>1200</v>
      </c>
      <c r="R3385">
        <v>84</v>
      </c>
      <c r="S3385" t="s">
        <v>78</v>
      </c>
      <c r="T3385" t="s">
        <v>30</v>
      </c>
      <c r="U3385" t="s">
        <v>5490</v>
      </c>
      <c r="V3385" t="s">
        <v>36</v>
      </c>
      <c r="W3385" t="s">
        <v>82</v>
      </c>
      <c r="X3385">
        <v>4</v>
      </c>
    </row>
    <row r="3386" spans="2:24">
      <c r="B3386" t="s">
        <v>3544</v>
      </c>
      <c r="C3386" t="s">
        <v>160</v>
      </c>
      <c r="D3386" t="s">
        <v>55</v>
      </c>
      <c r="E3386" t="s">
        <v>3549</v>
      </c>
      <c r="F3386" t="s">
        <v>159</v>
      </c>
      <c r="G3386" t="s">
        <v>47</v>
      </c>
      <c r="H3386">
        <v>37</v>
      </c>
      <c r="I3386" t="s">
        <v>3550</v>
      </c>
      <c r="J3386" t="s">
        <v>30</v>
      </c>
      <c r="K3386" t="s">
        <v>42</v>
      </c>
      <c r="L3386" t="s">
        <v>39</v>
      </c>
      <c r="M3386" t="s">
        <v>107</v>
      </c>
      <c r="N3386" t="s">
        <v>81</v>
      </c>
      <c r="O3386" t="s">
        <v>35</v>
      </c>
      <c r="P3386">
        <v>2.9</v>
      </c>
      <c r="Q3386">
        <v>1200</v>
      </c>
      <c r="R3386">
        <v>84</v>
      </c>
      <c r="S3386" t="s">
        <v>78</v>
      </c>
      <c r="T3386" t="s">
        <v>30</v>
      </c>
      <c r="U3386" t="s">
        <v>5491</v>
      </c>
      <c r="V3386" t="s">
        <v>36</v>
      </c>
      <c r="W3386" t="s">
        <v>82</v>
      </c>
      <c r="X3386">
        <v>4</v>
      </c>
    </row>
    <row r="3387" spans="2:24">
      <c r="B3387" t="s">
        <v>3545</v>
      </c>
      <c r="C3387" t="s">
        <v>160</v>
      </c>
      <c r="D3387" t="s">
        <v>55</v>
      </c>
      <c r="E3387" t="s">
        <v>3549</v>
      </c>
      <c r="F3387" t="s">
        <v>159</v>
      </c>
      <c r="G3387" t="s">
        <v>47</v>
      </c>
      <c r="H3387">
        <v>39</v>
      </c>
      <c r="I3387" t="s">
        <v>3550</v>
      </c>
      <c r="J3387" t="s">
        <v>63</v>
      </c>
      <c r="K3387" t="s">
        <v>42</v>
      </c>
      <c r="L3387" t="s">
        <v>39</v>
      </c>
      <c r="M3387" t="s">
        <v>107</v>
      </c>
      <c r="N3387" t="s">
        <v>81</v>
      </c>
      <c r="O3387" t="s">
        <v>35</v>
      </c>
      <c r="P3387">
        <v>2.9</v>
      </c>
      <c r="Q3387">
        <v>1200</v>
      </c>
      <c r="R3387">
        <v>87</v>
      </c>
      <c r="S3387" t="s">
        <v>78</v>
      </c>
      <c r="T3387" t="s">
        <v>30</v>
      </c>
      <c r="U3387" t="s">
        <v>5492</v>
      </c>
      <c r="V3387" t="s">
        <v>36</v>
      </c>
      <c r="W3387" t="s">
        <v>82</v>
      </c>
      <c r="X3387">
        <v>4</v>
      </c>
    </row>
    <row r="3388" spans="2:24">
      <c r="B3388" t="s">
        <v>3546</v>
      </c>
      <c r="C3388" t="s">
        <v>160</v>
      </c>
      <c r="D3388" t="s">
        <v>55</v>
      </c>
      <c r="E3388" t="s">
        <v>3549</v>
      </c>
      <c r="F3388" t="s">
        <v>159</v>
      </c>
      <c r="G3388" t="s">
        <v>47</v>
      </c>
      <c r="H3388">
        <v>39</v>
      </c>
      <c r="I3388" t="s">
        <v>3550</v>
      </c>
      <c r="J3388" t="s">
        <v>28</v>
      </c>
      <c r="K3388" t="s">
        <v>42</v>
      </c>
      <c r="L3388" t="s">
        <v>39</v>
      </c>
      <c r="M3388" t="s">
        <v>107</v>
      </c>
      <c r="N3388" t="s">
        <v>81</v>
      </c>
      <c r="O3388" t="s">
        <v>35</v>
      </c>
      <c r="P3388">
        <v>2.9</v>
      </c>
      <c r="Q3388">
        <v>1200</v>
      </c>
      <c r="R3388">
        <v>87</v>
      </c>
      <c r="S3388" t="s">
        <v>78</v>
      </c>
      <c r="T3388" t="s">
        <v>30</v>
      </c>
      <c r="U3388" t="s">
        <v>5493</v>
      </c>
      <c r="V3388" t="s">
        <v>36</v>
      </c>
      <c r="W3388" t="s">
        <v>82</v>
      </c>
      <c r="X3388">
        <v>4</v>
      </c>
    </row>
    <row r="3389" spans="2:24">
      <c r="B3389" t="s">
        <v>3547</v>
      </c>
      <c r="C3389" t="s">
        <v>160</v>
      </c>
      <c r="D3389" t="s">
        <v>55</v>
      </c>
      <c r="E3389" t="s">
        <v>3549</v>
      </c>
      <c r="F3389" t="s">
        <v>159</v>
      </c>
      <c r="G3389" t="s">
        <v>47</v>
      </c>
      <c r="H3389">
        <v>39</v>
      </c>
      <c r="I3389" t="s">
        <v>3550</v>
      </c>
      <c r="J3389" t="s">
        <v>79</v>
      </c>
      <c r="K3389" t="s">
        <v>42</v>
      </c>
      <c r="L3389" t="s">
        <v>39</v>
      </c>
      <c r="M3389" t="s">
        <v>107</v>
      </c>
      <c r="N3389" t="s">
        <v>81</v>
      </c>
      <c r="O3389" t="s">
        <v>35</v>
      </c>
      <c r="P3389">
        <v>2.9</v>
      </c>
      <c r="Q3389">
        <v>1200</v>
      </c>
      <c r="R3389">
        <v>87</v>
      </c>
      <c r="S3389" t="s">
        <v>78</v>
      </c>
      <c r="T3389" t="s">
        <v>30</v>
      </c>
      <c r="U3389" t="s">
        <v>5494</v>
      </c>
      <c r="V3389" t="s">
        <v>36</v>
      </c>
      <c r="W3389" t="s">
        <v>82</v>
      </c>
      <c r="X3389">
        <v>4</v>
      </c>
    </row>
    <row r="3390" spans="2:24">
      <c r="B3390" t="s">
        <v>3548</v>
      </c>
      <c r="C3390" t="s">
        <v>160</v>
      </c>
      <c r="D3390" t="s">
        <v>55</v>
      </c>
      <c r="E3390" t="s">
        <v>3549</v>
      </c>
      <c r="F3390" t="s">
        <v>159</v>
      </c>
      <c r="G3390" t="s">
        <v>47</v>
      </c>
      <c r="H3390">
        <v>39</v>
      </c>
      <c r="I3390" t="s">
        <v>3550</v>
      </c>
      <c r="J3390" t="s">
        <v>30</v>
      </c>
      <c r="K3390" t="s">
        <v>42</v>
      </c>
      <c r="L3390" t="s">
        <v>39</v>
      </c>
      <c r="M3390" t="s">
        <v>107</v>
      </c>
      <c r="N3390" t="s">
        <v>81</v>
      </c>
      <c r="O3390" t="s">
        <v>35</v>
      </c>
      <c r="P3390">
        <v>2.9</v>
      </c>
      <c r="Q3390">
        <v>1200</v>
      </c>
      <c r="R3390">
        <v>87</v>
      </c>
      <c r="S3390" t="s">
        <v>78</v>
      </c>
      <c r="T3390" t="s">
        <v>30</v>
      </c>
      <c r="U3390" t="s">
        <v>5495</v>
      </c>
      <c r="V3390" t="s">
        <v>36</v>
      </c>
      <c r="W3390" t="s">
        <v>82</v>
      </c>
      <c r="X3390">
        <v>4</v>
      </c>
    </row>
  </sheetData>
  <sheetProtection algorithmName="SHA-512" hashValue="MlxT3YtwojAp6kK9BRHLRfNKIoKxWUiURHVdMzwnxktTh3N14pRTjjp2NUEVYL12DcmSRVgPt9bIRGQHfbdsrA==" saltValue="j/CmaDy7p/vX3OoiXz1yqw==" spinCount="100000" sheet="1" objects="1" scenarios="1"/>
  <autoFilter ref="B2:L3390" xr:uid="{524FED65-2B23-419C-96FE-B4EEB721971C}"/>
  <phoneticPr fontId="2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3315-A686-4A79-80B2-3167FEDC97C9}">
  <dimension ref="B2:AZ42"/>
  <sheetViews>
    <sheetView showGridLines="0" workbookViewId="0">
      <selection activeCell="N22" sqref="N22"/>
    </sheetView>
  </sheetViews>
  <sheetFormatPr defaultRowHeight="13.2"/>
  <cols>
    <col min="2" max="2" width="36.88671875" bestFit="1" customWidth="1"/>
    <col min="3" max="3" width="4.88671875" style="49" bestFit="1" customWidth="1"/>
    <col min="4" max="4" width="11.88671875" style="49" bestFit="1" customWidth="1"/>
    <col min="5" max="9" width="6.44140625" style="49" customWidth="1"/>
    <col min="12" max="12" width="5.6640625" customWidth="1"/>
    <col min="13" max="13" width="11.109375" bestFit="1" customWidth="1"/>
    <col min="14" max="18" width="5.6640625" customWidth="1"/>
    <col min="20" max="20" width="5.33203125" style="49" customWidth="1"/>
    <col min="21" max="21" width="7.33203125" style="49" customWidth="1"/>
    <col min="22" max="26" width="6.44140625" style="49" customWidth="1"/>
    <col min="30" max="30" width="32.33203125" bestFit="1" customWidth="1"/>
  </cols>
  <sheetData>
    <row r="2" spans="2:52">
      <c r="C2" s="80"/>
      <c r="D2" s="80"/>
      <c r="E2" s="81"/>
      <c r="F2" s="80"/>
      <c r="G2" s="80"/>
      <c r="H2" s="80"/>
      <c r="I2" s="80"/>
      <c r="V2"/>
    </row>
    <row r="3" spans="2:52">
      <c r="C3" s="82"/>
      <c r="D3" s="82"/>
      <c r="E3" s="82"/>
      <c r="F3" s="82"/>
      <c r="G3" s="82"/>
      <c r="H3" s="82"/>
      <c r="I3" s="82"/>
      <c r="T3" s="50"/>
      <c r="U3" s="50"/>
      <c r="V3" s="50"/>
      <c r="W3" s="50"/>
      <c r="X3" s="50"/>
      <c r="Y3" s="50"/>
      <c r="Z3" s="50"/>
    </row>
    <row r="4" spans="2:52" ht="24" customHeight="1">
      <c r="B4">
        <v>1</v>
      </c>
      <c r="C4">
        <v>2</v>
      </c>
      <c r="D4">
        <v>3</v>
      </c>
      <c r="E4">
        <v>4</v>
      </c>
      <c r="F4">
        <v>5</v>
      </c>
      <c r="G4">
        <v>6</v>
      </c>
      <c r="H4">
        <v>7</v>
      </c>
      <c r="I4">
        <v>8</v>
      </c>
      <c r="L4" s="51"/>
      <c r="M4" s="52"/>
      <c r="N4" s="206" t="s">
        <v>71</v>
      </c>
      <c r="O4" s="207"/>
      <c r="P4" s="207"/>
      <c r="Q4" s="207"/>
      <c r="R4" s="208"/>
      <c r="T4" s="51"/>
      <c r="U4" s="52"/>
      <c r="V4" s="204" t="s">
        <v>71</v>
      </c>
      <c r="W4" s="205"/>
      <c r="X4" s="205"/>
      <c r="Y4" s="205"/>
      <c r="Z4" s="205"/>
      <c r="AU4" s="62"/>
      <c r="AV4" s="62"/>
      <c r="AW4" s="62"/>
      <c r="AX4" s="62"/>
      <c r="AY4" s="62"/>
    </row>
    <row r="5" spans="2:52">
      <c r="B5" s="83" t="s">
        <v>98</v>
      </c>
      <c r="C5" s="145" t="s">
        <v>72</v>
      </c>
      <c r="D5" s="53" t="s">
        <v>73</v>
      </c>
      <c r="E5" s="146">
        <v>0.1</v>
      </c>
      <c r="F5" s="146">
        <v>0.2</v>
      </c>
      <c r="G5" s="146">
        <v>0.3</v>
      </c>
      <c r="H5" s="146">
        <v>0.4</v>
      </c>
      <c r="I5" s="146">
        <v>0.5</v>
      </c>
      <c r="L5" s="145" t="s">
        <v>72</v>
      </c>
      <c r="M5" s="53" t="s">
        <v>73</v>
      </c>
      <c r="N5" s="146">
        <v>0.1</v>
      </c>
      <c r="O5" s="146">
        <v>0.2</v>
      </c>
      <c r="P5" s="146">
        <v>0.3</v>
      </c>
      <c r="Q5" s="146">
        <v>0.4</v>
      </c>
      <c r="R5" s="146">
        <v>0.5</v>
      </c>
      <c r="T5" s="145" t="s">
        <v>72</v>
      </c>
      <c r="U5" s="53" t="s">
        <v>97</v>
      </c>
      <c r="V5" s="146">
        <v>0.1</v>
      </c>
      <c r="W5" s="146">
        <v>0.2</v>
      </c>
      <c r="X5" s="146">
        <v>0.3</v>
      </c>
      <c r="Y5" s="146">
        <v>0.4</v>
      </c>
      <c r="Z5" s="146">
        <v>0.5</v>
      </c>
      <c r="AU5" s="62"/>
      <c r="AV5" s="62"/>
      <c r="AW5" s="62"/>
      <c r="AX5" s="62"/>
      <c r="AY5" s="62"/>
      <c r="AZ5" s="62"/>
    </row>
    <row r="6" spans="2:52">
      <c r="B6" t="s">
        <v>5928</v>
      </c>
      <c r="C6" s="158">
        <v>18</v>
      </c>
      <c r="D6" s="147" t="s">
        <v>131</v>
      </c>
      <c r="E6" s="148">
        <v>606</v>
      </c>
      <c r="F6" s="148">
        <v>591</v>
      </c>
      <c r="G6" s="148">
        <v>576</v>
      </c>
      <c r="H6" s="148">
        <v>559</v>
      </c>
      <c r="I6" s="148">
        <v>529</v>
      </c>
      <c r="K6" s="161"/>
      <c r="L6" s="158">
        <v>18</v>
      </c>
      <c r="M6" s="147" t="s">
        <v>131</v>
      </c>
      <c r="N6" s="148">
        <v>606</v>
      </c>
      <c r="O6" s="148">
        <v>591</v>
      </c>
      <c r="P6" s="148">
        <v>576</v>
      </c>
      <c r="Q6" s="148">
        <v>559</v>
      </c>
      <c r="R6" s="148">
        <v>529</v>
      </c>
      <c r="T6" s="154">
        <v>19</v>
      </c>
      <c r="U6" s="148" t="s">
        <v>140</v>
      </c>
      <c r="V6" s="148">
        <v>547</v>
      </c>
      <c r="W6" s="148">
        <v>484</v>
      </c>
      <c r="X6" s="148">
        <v>366</v>
      </c>
      <c r="Y6" s="148">
        <v>309</v>
      </c>
      <c r="Z6" s="148">
        <v>268</v>
      </c>
      <c r="AU6" s="62"/>
      <c r="AV6" s="62"/>
      <c r="AW6" s="62"/>
      <c r="AX6" s="62"/>
      <c r="AY6" s="62"/>
      <c r="AZ6" s="62"/>
    </row>
    <row r="7" spans="2:52">
      <c r="B7" t="s">
        <v>5929</v>
      </c>
      <c r="C7" s="158">
        <v>18</v>
      </c>
      <c r="D7" s="148" t="s">
        <v>132</v>
      </c>
      <c r="E7" s="148">
        <v>802</v>
      </c>
      <c r="F7" s="148">
        <v>784</v>
      </c>
      <c r="G7" s="148">
        <v>751</v>
      </c>
      <c r="H7" s="148">
        <v>722</v>
      </c>
      <c r="I7" s="148">
        <v>693</v>
      </c>
      <c r="K7" s="161"/>
      <c r="L7" s="158">
        <v>18</v>
      </c>
      <c r="M7" s="148" t="s">
        <v>132</v>
      </c>
      <c r="N7" s="148">
        <v>802</v>
      </c>
      <c r="O7" s="148">
        <v>784</v>
      </c>
      <c r="P7" s="148">
        <v>751</v>
      </c>
      <c r="Q7" s="148">
        <v>722</v>
      </c>
      <c r="R7" s="148">
        <v>693</v>
      </c>
      <c r="T7" s="154">
        <v>19</v>
      </c>
      <c r="U7" s="147" t="s">
        <v>141</v>
      </c>
      <c r="V7" s="148">
        <v>651</v>
      </c>
      <c r="W7" s="148">
        <v>600</v>
      </c>
      <c r="X7" s="148">
        <v>566</v>
      </c>
      <c r="Y7" s="148">
        <v>516</v>
      </c>
      <c r="Z7" s="148">
        <v>466</v>
      </c>
      <c r="AU7" s="62"/>
      <c r="AV7" s="62"/>
      <c r="AW7" s="62"/>
      <c r="AX7" s="62"/>
      <c r="AY7" s="62"/>
      <c r="AZ7" s="62"/>
    </row>
    <row r="8" spans="2:52">
      <c r="B8" t="s">
        <v>5930</v>
      </c>
      <c r="C8" s="158">
        <v>18</v>
      </c>
      <c r="D8" s="148" t="s">
        <v>133</v>
      </c>
      <c r="E8" s="148">
        <v>1046</v>
      </c>
      <c r="F8" s="148">
        <v>1013</v>
      </c>
      <c r="G8" s="148">
        <v>987</v>
      </c>
      <c r="H8" s="148">
        <v>943</v>
      </c>
      <c r="I8" s="148">
        <v>885</v>
      </c>
      <c r="K8" s="161"/>
      <c r="L8" s="158">
        <v>18</v>
      </c>
      <c r="M8" s="148" t="s">
        <v>133</v>
      </c>
      <c r="N8" s="148">
        <v>1046</v>
      </c>
      <c r="O8" s="148">
        <v>1013</v>
      </c>
      <c r="P8" s="148">
        <v>987</v>
      </c>
      <c r="Q8" s="148">
        <v>943</v>
      </c>
      <c r="R8" s="148">
        <v>885</v>
      </c>
      <c r="T8" s="154">
        <v>19</v>
      </c>
      <c r="U8" s="148" t="s">
        <v>142</v>
      </c>
      <c r="V8" s="148">
        <v>695</v>
      </c>
      <c r="W8" s="148">
        <v>646</v>
      </c>
      <c r="X8" s="148">
        <v>617</v>
      </c>
      <c r="Y8" s="148">
        <v>566</v>
      </c>
      <c r="Z8" s="148">
        <v>544</v>
      </c>
      <c r="AU8" s="62"/>
      <c r="AV8" s="62"/>
      <c r="AW8" s="62"/>
      <c r="AX8" s="62"/>
      <c r="AY8" s="62"/>
      <c r="AZ8" s="62"/>
    </row>
    <row r="9" spans="2:52">
      <c r="B9" t="s">
        <v>5931</v>
      </c>
      <c r="C9" s="158">
        <v>24</v>
      </c>
      <c r="D9" s="148" t="s">
        <v>134</v>
      </c>
      <c r="E9" s="148">
        <v>606</v>
      </c>
      <c r="F9" s="148">
        <v>591</v>
      </c>
      <c r="G9" s="148">
        <v>576</v>
      </c>
      <c r="H9" s="148">
        <v>559</v>
      </c>
      <c r="I9" s="148">
        <v>529</v>
      </c>
      <c r="K9" s="161"/>
      <c r="L9" s="158">
        <v>24</v>
      </c>
      <c r="M9" s="148" t="s">
        <v>134</v>
      </c>
      <c r="N9" s="148">
        <v>606</v>
      </c>
      <c r="O9" s="148">
        <v>591</v>
      </c>
      <c r="P9" s="148">
        <v>576</v>
      </c>
      <c r="Q9" s="148">
        <v>559</v>
      </c>
      <c r="R9" s="148">
        <v>529</v>
      </c>
      <c r="T9" s="154">
        <v>19</v>
      </c>
      <c r="U9" s="147" t="s">
        <v>143</v>
      </c>
      <c r="V9" s="148">
        <v>742</v>
      </c>
      <c r="W9" s="148">
        <v>700</v>
      </c>
      <c r="X9" s="148">
        <v>669</v>
      </c>
      <c r="Y9" s="148">
        <v>627</v>
      </c>
      <c r="Z9" s="148">
        <v>600</v>
      </c>
    </row>
    <row r="10" spans="2:52">
      <c r="B10" t="s">
        <v>5932</v>
      </c>
      <c r="C10" s="158">
        <v>24</v>
      </c>
      <c r="D10" s="147" t="s">
        <v>135</v>
      </c>
      <c r="E10" s="148">
        <v>802</v>
      </c>
      <c r="F10" s="148">
        <v>784</v>
      </c>
      <c r="G10" s="148">
        <v>751</v>
      </c>
      <c r="H10" s="148">
        <v>722</v>
      </c>
      <c r="I10" s="148">
        <v>693</v>
      </c>
      <c r="K10" s="161"/>
      <c r="L10" s="158">
        <v>24</v>
      </c>
      <c r="M10" s="147" t="s">
        <v>135</v>
      </c>
      <c r="N10" s="148">
        <v>802</v>
      </c>
      <c r="O10" s="148">
        <v>784</v>
      </c>
      <c r="P10" s="148">
        <v>751</v>
      </c>
      <c r="Q10" s="148">
        <v>722</v>
      </c>
      <c r="R10" s="148">
        <v>693</v>
      </c>
      <c r="T10" s="154">
        <v>19</v>
      </c>
      <c r="U10" s="148" t="s">
        <v>144</v>
      </c>
      <c r="V10" s="148">
        <v>758</v>
      </c>
      <c r="W10" s="148">
        <v>712</v>
      </c>
      <c r="X10" s="148">
        <v>682</v>
      </c>
      <c r="Y10" s="148">
        <v>641</v>
      </c>
      <c r="Z10" s="148">
        <v>625</v>
      </c>
    </row>
    <row r="11" spans="2:52">
      <c r="B11" t="s">
        <v>5933</v>
      </c>
      <c r="C11" s="158">
        <v>24</v>
      </c>
      <c r="D11" s="148" t="s">
        <v>133</v>
      </c>
      <c r="E11" s="148">
        <v>1046</v>
      </c>
      <c r="F11" s="148">
        <v>1013</v>
      </c>
      <c r="G11" s="148">
        <v>987</v>
      </c>
      <c r="H11" s="148">
        <v>943</v>
      </c>
      <c r="I11" s="148">
        <v>885</v>
      </c>
      <c r="K11" s="161"/>
      <c r="L11" s="158">
        <v>24</v>
      </c>
      <c r="M11" s="148" t="s">
        <v>133</v>
      </c>
      <c r="N11" s="148">
        <v>1046</v>
      </c>
      <c r="O11" s="148">
        <v>1013</v>
      </c>
      <c r="P11" s="148">
        <v>987</v>
      </c>
      <c r="Q11" s="148">
        <v>943</v>
      </c>
      <c r="R11" s="148">
        <v>885</v>
      </c>
      <c r="T11" s="155">
        <v>25</v>
      </c>
      <c r="U11" s="148" t="s">
        <v>140</v>
      </c>
      <c r="V11" s="148">
        <v>569</v>
      </c>
      <c r="W11" s="148">
        <v>453</v>
      </c>
      <c r="X11" s="148">
        <v>347</v>
      </c>
      <c r="Y11" s="148">
        <v>264</v>
      </c>
      <c r="Z11" s="148">
        <v>264</v>
      </c>
    </row>
    <row r="12" spans="2:52">
      <c r="B12" t="s">
        <v>5934</v>
      </c>
      <c r="C12" s="158">
        <v>30</v>
      </c>
      <c r="D12" s="148" t="s">
        <v>134</v>
      </c>
      <c r="E12" s="149">
        <v>816</v>
      </c>
      <c r="F12" s="149">
        <v>809</v>
      </c>
      <c r="G12" s="149">
        <v>802</v>
      </c>
      <c r="H12" s="149">
        <v>775</v>
      </c>
      <c r="I12" s="149">
        <v>752</v>
      </c>
      <c r="K12" s="161"/>
      <c r="L12" s="158">
        <v>30</v>
      </c>
      <c r="M12" s="148" t="s">
        <v>134</v>
      </c>
      <c r="N12" s="149">
        <v>816</v>
      </c>
      <c r="O12" s="149">
        <v>809</v>
      </c>
      <c r="P12" s="149">
        <v>802</v>
      </c>
      <c r="Q12" s="149">
        <v>775</v>
      </c>
      <c r="R12" s="149">
        <v>752</v>
      </c>
      <c r="T12" s="141">
        <v>25</v>
      </c>
      <c r="U12" s="148" t="s">
        <v>145</v>
      </c>
      <c r="V12" s="148">
        <v>659</v>
      </c>
      <c r="W12" s="148">
        <v>600</v>
      </c>
      <c r="X12" s="148">
        <v>569</v>
      </c>
      <c r="Y12" s="148">
        <v>518</v>
      </c>
      <c r="Z12" s="148">
        <v>475</v>
      </c>
    </row>
    <row r="13" spans="2:52">
      <c r="B13" t="s">
        <v>5935</v>
      </c>
      <c r="C13" s="158">
        <v>30</v>
      </c>
      <c r="D13" s="147" t="s">
        <v>135</v>
      </c>
      <c r="E13" s="149">
        <v>1000</v>
      </c>
      <c r="F13" s="149">
        <v>985</v>
      </c>
      <c r="G13" s="149">
        <v>970</v>
      </c>
      <c r="H13" s="149">
        <v>935</v>
      </c>
      <c r="I13" s="149">
        <v>889</v>
      </c>
      <c r="K13" s="161"/>
      <c r="L13" s="158">
        <v>30</v>
      </c>
      <c r="M13" s="147" t="s">
        <v>135</v>
      </c>
      <c r="N13" s="149">
        <v>1000</v>
      </c>
      <c r="O13" s="149">
        <v>985</v>
      </c>
      <c r="P13" s="149">
        <v>970</v>
      </c>
      <c r="Q13" s="149">
        <v>935</v>
      </c>
      <c r="R13" s="149">
        <v>889</v>
      </c>
      <c r="T13" s="141">
        <v>25</v>
      </c>
      <c r="U13" s="147" t="s">
        <v>146</v>
      </c>
      <c r="V13" s="148">
        <v>847</v>
      </c>
      <c r="W13" s="148">
        <v>800</v>
      </c>
      <c r="X13" s="148">
        <v>787</v>
      </c>
      <c r="Y13" s="148">
        <v>744</v>
      </c>
      <c r="Z13" s="148">
        <v>722</v>
      </c>
    </row>
    <row r="14" spans="2:52">
      <c r="B14" t="s">
        <v>5936</v>
      </c>
      <c r="C14" s="158">
        <v>30</v>
      </c>
      <c r="D14" s="148" t="s">
        <v>133</v>
      </c>
      <c r="E14" s="149">
        <v>1218</v>
      </c>
      <c r="F14" s="149">
        <v>1175</v>
      </c>
      <c r="G14" s="149">
        <v>1122</v>
      </c>
      <c r="H14" s="149">
        <v>1070</v>
      </c>
      <c r="I14" s="149">
        <v>1008</v>
      </c>
      <c r="K14" s="161"/>
      <c r="L14" s="158">
        <v>30</v>
      </c>
      <c r="M14" s="148" t="s">
        <v>133</v>
      </c>
      <c r="N14" s="149">
        <v>1218</v>
      </c>
      <c r="O14" s="149">
        <v>1175</v>
      </c>
      <c r="P14" s="149">
        <v>1122</v>
      </c>
      <c r="Q14" s="149">
        <v>1070</v>
      </c>
      <c r="R14" s="149">
        <v>1008</v>
      </c>
      <c r="T14" s="141">
        <v>25</v>
      </c>
      <c r="U14" s="147" t="s">
        <v>143</v>
      </c>
      <c r="V14" s="148">
        <v>928</v>
      </c>
      <c r="W14" s="148">
        <v>901</v>
      </c>
      <c r="X14" s="148">
        <v>883</v>
      </c>
      <c r="Y14" s="148">
        <v>846</v>
      </c>
      <c r="Z14" s="148">
        <v>802</v>
      </c>
    </row>
    <row r="15" spans="2:52">
      <c r="B15" t="s">
        <v>5937</v>
      </c>
      <c r="C15" s="158">
        <v>36</v>
      </c>
      <c r="D15" s="148" t="s">
        <v>134</v>
      </c>
      <c r="E15" s="149">
        <v>816</v>
      </c>
      <c r="F15" s="149">
        <v>809</v>
      </c>
      <c r="G15" s="149">
        <v>802</v>
      </c>
      <c r="H15" s="149">
        <v>775</v>
      </c>
      <c r="I15" s="149">
        <v>752</v>
      </c>
      <c r="K15" s="161"/>
      <c r="L15" s="158">
        <v>36</v>
      </c>
      <c r="M15" s="148" t="s">
        <v>134</v>
      </c>
      <c r="N15" s="149">
        <v>816</v>
      </c>
      <c r="O15" s="149">
        <v>809</v>
      </c>
      <c r="P15" s="149">
        <v>802</v>
      </c>
      <c r="Q15" s="149">
        <v>775</v>
      </c>
      <c r="R15" s="149">
        <v>752</v>
      </c>
      <c r="T15" s="141">
        <v>25</v>
      </c>
      <c r="U15" s="148" t="s">
        <v>144</v>
      </c>
      <c r="V15" s="148">
        <v>970</v>
      </c>
      <c r="W15" s="148">
        <v>944</v>
      </c>
      <c r="X15" s="148">
        <v>927</v>
      </c>
      <c r="Y15" s="148">
        <v>891</v>
      </c>
      <c r="Z15" s="148">
        <v>864</v>
      </c>
    </row>
    <row r="16" spans="2:52">
      <c r="B16" t="s">
        <v>5938</v>
      </c>
      <c r="C16" s="158">
        <v>36</v>
      </c>
      <c r="D16" s="148" t="s">
        <v>132</v>
      </c>
      <c r="E16" s="149">
        <v>1000</v>
      </c>
      <c r="F16" s="149">
        <v>985</v>
      </c>
      <c r="G16" s="149">
        <v>970</v>
      </c>
      <c r="H16" s="149">
        <v>935</v>
      </c>
      <c r="I16" s="149">
        <v>889</v>
      </c>
      <c r="K16" s="161"/>
      <c r="L16" s="158">
        <v>36</v>
      </c>
      <c r="M16" s="148" t="s">
        <v>132</v>
      </c>
      <c r="N16" s="149">
        <v>1000</v>
      </c>
      <c r="O16" s="149">
        <v>985</v>
      </c>
      <c r="P16" s="149">
        <v>970</v>
      </c>
      <c r="Q16" s="149">
        <v>935</v>
      </c>
      <c r="R16" s="149">
        <v>889</v>
      </c>
      <c r="T16" s="155">
        <v>31</v>
      </c>
      <c r="U16" s="148" t="s">
        <v>140</v>
      </c>
      <c r="V16" s="148">
        <v>656</v>
      </c>
      <c r="W16" s="148">
        <v>600</v>
      </c>
      <c r="X16" s="148">
        <v>567</v>
      </c>
      <c r="Y16" s="148">
        <v>522</v>
      </c>
      <c r="Z16" s="148">
        <v>473</v>
      </c>
    </row>
    <row r="17" spans="2:26">
      <c r="B17" t="s">
        <v>5939</v>
      </c>
      <c r="C17" s="158">
        <v>36</v>
      </c>
      <c r="D17" s="147" t="s">
        <v>136</v>
      </c>
      <c r="E17" s="149">
        <v>1218</v>
      </c>
      <c r="F17" s="149">
        <v>1175</v>
      </c>
      <c r="G17" s="149">
        <v>1122</v>
      </c>
      <c r="H17" s="149">
        <v>1070</v>
      </c>
      <c r="I17" s="149">
        <v>1008</v>
      </c>
      <c r="K17" s="161"/>
      <c r="L17" s="154">
        <v>36</v>
      </c>
      <c r="M17" s="147" t="s">
        <v>136</v>
      </c>
      <c r="N17" s="149">
        <v>1218</v>
      </c>
      <c r="O17" s="149">
        <v>1175</v>
      </c>
      <c r="P17" s="149">
        <v>1122</v>
      </c>
      <c r="Q17" s="149">
        <v>1070</v>
      </c>
      <c r="R17" s="149">
        <v>1008</v>
      </c>
      <c r="T17" s="154">
        <v>31</v>
      </c>
      <c r="U17" s="148" t="s">
        <v>145</v>
      </c>
      <c r="V17" s="148">
        <v>842</v>
      </c>
      <c r="W17" s="148">
        <v>800</v>
      </c>
      <c r="X17" s="148">
        <v>782</v>
      </c>
      <c r="Y17" s="148">
        <v>739</v>
      </c>
      <c r="Z17" s="148">
        <v>716</v>
      </c>
    </row>
    <row r="18" spans="2:26">
      <c r="B18" t="s">
        <v>5940</v>
      </c>
      <c r="C18" s="154">
        <v>19</v>
      </c>
      <c r="D18" s="148" t="s">
        <v>140</v>
      </c>
      <c r="E18" s="148">
        <v>547</v>
      </c>
      <c r="F18" s="148">
        <v>484</v>
      </c>
      <c r="G18" s="148">
        <v>366</v>
      </c>
      <c r="H18" s="148">
        <v>309</v>
      </c>
      <c r="I18" s="148">
        <v>268</v>
      </c>
      <c r="K18" s="161"/>
      <c r="L18" s="150" t="s">
        <v>137</v>
      </c>
      <c r="M18" s="77"/>
      <c r="N18" s="78"/>
      <c r="O18" s="78"/>
      <c r="P18" s="78"/>
      <c r="Q18" s="78"/>
      <c r="R18" s="78"/>
      <c r="T18" s="154">
        <v>31</v>
      </c>
      <c r="U18" s="147" t="s">
        <v>146</v>
      </c>
      <c r="V18" s="148">
        <v>1059</v>
      </c>
      <c r="W18" s="148">
        <v>1028</v>
      </c>
      <c r="X18" s="148">
        <v>1004</v>
      </c>
      <c r="Y18" s="148">
        <v>972</v>
      </c>
      <c r="Z18" s="148">
        <v>946</v>
      </c>
    </row>
    <row r="19" spans="2:26">
      <c r="B19" t="s">
        <v>5941</v>
      </c>
      <c r="C19" s="154">
        <v>19</v>
      </c>
      <c r="D19" s="147" t="s">
        <v>141</v>
      </c>
      <c r="E19" s="148">
        <v>651</v>
      </c>
      <c r="F19" s="148">
        <v>600</v>
      </c>
      <c r="G19" s="148">
        <v>566</v>
      </c>
      <c r="H19" s="148">
        <v>516</v>
      </c>
      <c r="I19" s="148">
        <v>466</v>
      </c>
      <c r="K19" s="161"/>
      <c r="L19" s="150" t="s">
        <v>138</v>
      </c>
      <c r="M19" s="78"/>
      <c r="N19" s="78"/>
      <c r="O19" s="78"/>
      <c r="P19" s="78"/>
      <c r="Q19" s="78"/>
      <c r="R19" s="78"/>
      <c r="T19" s="154">
        <v>31</v>
      </c>
      <c r="U19" s="147" t="s">
        <v>143</v>
      </c>
      <c r="V19" s="148">
        <v>1106</v>
      </c>
      <c r="W19" s="148">
        <v>1084</v>
      </c>
      <c r="X19" s="148">
        <v>1053</v>
      </c>
      <c r="Y19" s="148">
        <v>1030</v>
      </c>
      <c r="Z19" s="148">
        <v>1000</v>
      </c>
    </row>
    <row r="20" spans="2:26">
      <c r="B20" t="s">
        <v>5942</v>
      </c>
      <c r="C20" s="154">
        <v>19</v>
      </c>
      <c r="D20" s="148" t="s">
        <v>142</v>
      </c>
      <c r="E20" s="148">
        <v>695</v>
      </c>
      <c r="F20" s="148">
        <v>646</v>
      </c>
      <c r="G20" s="148">
        <v>617</v>
      </c>
      <c r="H20" s="148">
        <v>566</v>
      </c>
      <c r="I20" s="148">
        <v>544</v>
      </c>
      <c r="K20" s="161"/>
      <c r="L20" s="150" t="s">
        <v>139</v>
      </c>
      <c r="M20" s="78"/>
      <c r="N20" s="78"/>
      <c r="O20" s="78"/>
      <c r="P20" s="78"/>
      <c r="Q20" s="78"/>
      <c r="R20" s="78"/>
      <c r="T20" s="154">
        <v>31</v>
      </c>
      <c r="U20" s="148" t="s">
        <v>144</v>
      </c>
      <c r="V20" s="148">
        <v>1137</v>
      </c>
      <c r="W20" s="148">
        <v>1108</v>
      </c>
      <c r="X20" s="148">
        <v>1085</v>
      </c>
      <c r="Y20" s="148">
        <v>1055</v>
      </c>
      <c r="Z20" s="148">
        <v>1031</v>
      </c>
    </row>
    <row r="21" spans="2:26">
      <c r="B21" t="s">
        <v>5943</v>
      </c>
      <c r="C21" s="154">
        <v>19</v>
      </c>
      <c r="D21" s="147" t="s">
        <v>143</v>
      </c>
      <c r="E21" s="148">
        <v>742</v>
      </c>
      <c r="F21" s="148">
        <v>700</v>
      </c>
      <c r="G21" s="148">
        <v>669</v>
      </c>
      <c r="H21" s="148">
        <v>627</v>
      </c>
      <c r="I21" s="148">
        <v>600</v>
      </c>
      <c r="K21" s="161"/>
      <c r="L21" s="202"/>
      <c r="M21" s="78"/>
      <c r="N21" s="78"/>
      <c r="O21" s="78"/>
      <c r="P21" s="78"/>
      <c r="Q21" s="78"/>
      <c r="R21" s="78"/>
      <c r="T21" s="155">
        <v>37</v>
      </c>
      <c r="U21" s="148" t="s">
        <v>140</v>
      </c>
      <c r="V21" s="148">
        <v>848</v>
      </c>
      <c r="W21" s="148">
        <v>800</v>
      </c>
      <c r="X21" s="148">
        <v>769</v>
      </c>
      <c r="Y21" s="148">
        <v>726</v>
      </c>
      <c r="Z21" s="148">
        <v>692</v>
      </c>
    </row>
    <row r="22" spans="2:26">
      <c r="B22" t="s">
        <v>5944</v>
      </c>
      <c r="C22" s="154">
        <v>19</v>
      </c>
      <c r="D22" s="148" t="s">
        <v>144</v>
      </c>
      <c r="E22" s="148">
        <v>758</v>
      </c>
      <c r="F22" s="148">
        <v>712</v>
      </c>
      <c r="G22" s="148">
        <v>682</v>
      </c>
      <c r="H22" s="148">
        <v>641</v>
      </c>
      <c r="I22" s="148">
        <v>625</v>
      </c>
      <c r="K22" s="161"/>
      <c r="L22" s="202"/>
      <c r="M22" s="77"/>
      <c r="N22" s="78"/>
      <c r="O22" s="78"/>
      <c r="P22" s="78"/>
      <c r="Q22" s="78"/>
      <c r="R22" s="78"/>
      <c r="T22" s="141">
        <v>37</v>
      </c>
      <c r="U22" s="148" t="s">
        <v>145</v>
      </c>
      <c r="V22" s="148">
        <v>1051</v>
      </c>
      <c r="W22" s="148">
        <v>1028</v>
      </c>
      <c r="X22" s="148">
        <v>1000</v>
      </c>
      <c r="Y22" s="148">
        <v>956</v>
      </c>
      <c r="Z22" s="148">
        <v>930</v>
      </c>
    </row>
    <row r="23" spans="2:26">
      <c r="B23" t="s">
        <v>5945</v>
      </c>
      <c r="C23" s="155">
        <v>25</v>
      </c>
      <c r="D23" s="148" t="s">
        <v>140</v>
      </c>
      <c r="E23" s="148">
        <v>569</v>
      </c>
      <c r="F23" s="148">
        <v>453</v>
      </c>
      <c r="G23" s="148">
        <v>347</v>
      </c>
      <c r="H23" s="148">
        <v>264</v>
      </c>
      <c r="I23" s="148">
        <v>264</v>
      </c>
      <c r="K23" s="161"/>
      <c r="L23" s="202"/>
      <c r="M23" s="78"/>
      <c r="N23" s="78"/>
      <c r="O23" s="78"/>
      <c r="P23" s="78"/>
      <c r="Q23" s="78"/>
      <c r="R23" s="78"/>
      <c r="T23" s="141">
        <v>37</v>
      </c>
      <c r="U23" s="147" t="s">
        <v>146</v>
      </c>
      <c r="V23" s="148">
        <v>1247</v>
      </c>
      <c r="W23" s="148">
        <v>1215</v>
      </c>
      <c r="X23" s="148">
        <v>1188</v>
      </c>
      <c r="Y23" s="148">
        <v>1161</v>
      </c>
      <c r="Z23" s="148">
        <v>1126</v>
      </c>
    </row>
    <row r="24" spans="2:26">
      <c r="B24" t="s">
        <v>5946</v>
      </c>
      <c r="C24" s="141">
        <v>25</v>
      </c>
      <c r="D24" s="148" t="s">
        <v>145</v>
      </c>
      <c r="E24" s="148">
        <v>659</v>
      </c>
      <c r="F24" s="148">
        <v>600</v>
      </c>
      <c r="G24" s="148">
        <v>569</v>
      </c>
      <c r="H24" s="148">
        <v>518</v>
      </c>
      <c r="I24" s="148">
        <v>475</v>
      </c>
      <c r="K24" s="161"/>
      <c r="L24" s="202"/>
      <c r="M24" s="77"/>
      <c r="N24" s="78"/>
      <c r="O24" s="78"/>
      <c r="P24" s="78"/>
      <c r="Q24" s="78"/>
      <c r="R24" s="78"/>
      <c r="T24" s="141">
        <v>37</v>
      </c>
      <c r="U24" s="147" t="s">
        <v>143</v>
      </c>
      <c r="V24" s="148">
        <v>1310</v>
      </c>
      <c r="W24" s="148">
        <v>1279</v>
      </c>
      <c r="X24" s="148">
        <v>1254</v>
      </c>
      <c r="Y24" s="148">
        <v>1228</v>
      </c>
      <c r="Z24" s="148">
        <v>1200</v>
      </c>
    </row>
    <row r="25" spans="2:26">
      <c r="B25" t="s">
        <v>5947</v>
      </c>
      <c r="C25" s="141">
        <v>25</v>
      </c>
      <c r="D25" s="147" t="s">
        <v>146</v>
      </c>
      <c r="E25" s="148">
        <v>847</v>
      </c>
      <c r="F25" s="148">
        <v>800</v>
      </c>
      <c r="G25" s="148">
        <v>787</v>
      </c>
      <c r="H25" s="148">
        <v>744</v>
      </c>
      <c r="I25" s="148">
        <v>722</v>
      </c>
      <c r="K25" s="161"/>
      <c r="L25" s="202"/>
      <c r="M25" s="78"/>
      <c r="N25" s="78"/>
      <c r="O25" s="78"/>
      <c r="P25" s="78"/>
      <c r="Q25" s="78"/>
      <c r="R25" s="78"/>
      <c r="T25" s="141">
        <v>37</v>
      </c>
      <c r="U25" s="148" t="s">
        <v>144</v>
      </c>
      <c r="V25" s="148">
        <v>1364</v>
      </c>
      <c r="W25" s="148">
        <v>1334</v>
      </c>
      <c r="X25" s="148">
        <v>1304</v>
      </c>
      <c r="Y25" s="148">
        <v>1279</v>
      </c>
      <c r="Z25" s="148">
        <v>1250</v>
      </c>
    </row>
    <row r="26" spans="2:26">
      <c r="B26" t="s">
        <v>5948</v>
      </c>
      <c r="C26" s="141">
        <v>25</v>
      </c>
      <c r="D26" s="147" t="s">
        <v>143</v>
      </c>
      <c r="E26" s="148">
        <v>928</v>
      </c>
      <c r="F26" s="148">
        <v>901</v>
      </c>
      <c r="G26" s="148">
        <v>883</v>
      </c>
      <c r="H26" s="148">
        <v>846</v>
      </c>
      <c r="I26" s="148">
        <v>802</v>
      </c>
      <c r="K26" s="161"/>
      <c r="L26" s="202"/>
      <c r="M26" s="78"/>
      <c r="N26" s="78"/>
      <c r="O26" s="78"/>
      <c r="P26" s="78"/>
      <c r="Q26" s="78"/>
      <c r="R26" s="78"/>
      <c r="T26" s="141">
        <v>39</v>
      </c>
      <c r="U26" s="148" t="s">
        <v>140</v>
      </c>
      <c r="V26" s="156">
        <v>800.4</v>
      </c>
      <c r="W26" s="156">
        <v>782.8</v>
      </c>
      <c r="X26" s="156">
        <v>747.3</v>
      </c>
      <c r="Y26" s="156">
        <v>724.9</v>
      </c>
      <c r="Z26" s="156">
        <v>688.8</v>
      </c>
    </row>
    <row r="27" spans="2:26">
      <c r="B27" t="s">
        <v>5949</v>
      </c>
      <c r="C27" s="141">
        <v>25</v>
      </c>
      <c r="D27" s="148" t="s">
        <v>144</v>
      </c>
      <c r="E27" s="148">
        <v>970</v>
      </c>
      <c r="F27" s="148">
        <v>944</v>
      </c>
      <c r="G27" s="148">
        <v>927</v>
      </c>
      <c r="H27" s="148">
        <v>891</v>
      </c>
      <c r="I27" s="148">
        <v>864</v>
      </c>
      <c r="K27" s="161"/>
      <c r="L27" s="202"/>
      <c r="M27" s="78"/>
      <c r="N27" s="78"/>
      <c r="O27" s="78"/>
      <c r="P27" s="78"/>
      <c r="Q27" s="78"/>
      <c r="R27" s="78"/>
      <c r="T27" s="141">
        <v>39</v>
      </c>
      <c r="U27" s="148" t="s">
        <v>145</v>
      </c>
      <c r="V27" s="156">
        <v>1034.2</v>
      </c>
      <c r="W27" s="156">
        <v>1003.1</v>
      </c>
      <c r="X27" s="156">
        <v>987.1</v>
      </c>
      <c r="Y27" s="156">
        <v>959</v>
      </c>
      <c r="Z27" s="156">
        <v>936.7</v>
      </c>
    </row>
    <row r="28" spans="2:26">
      <c r="B28" t="s">
        <v>5950</v>
      </c>
      <c r="C28" s="155">
        <v>31</v>
      </c>
      <c r="D28" s="148" t="s">
        <v>140</v>
      </c>
      <c r="E28" s="148">
        <v>656</v>
      </c>
      <c r="F28" s="148">
        <v>600</v>
      </c>
      <c r="G28" s="148">
        <v>567</v>
      </c>
      <c r="H28" s="148">
        <v>522</v>
      </c>
      <c r="I28" s="148">
        <v>473</v>
      </c>
      <c r="K28" s="161"/>
      <c r="L28" s="202"/>
      <c r="M28" s="77"/>
      <c r="N28" s="78"/>
      <c r="O28" s="78"/>
      <c r="P28" s="78"/>
      <c r="Q28" s="78"/>
      <c r="R28" s="78"/>
      <c r="T28" s="141">
        <v>39</v>
      </c>
      <c r="U28" s="147" t="s">
        <v>146</v>
      </c>
      <c r="V28" s="156">
        <v>1280.9000000000001</v>
      </c>
      <c r="W28" s="156">
        <v>1253</v>
      </c>
      <c r="X28" s="156">
        <v>1228.2</v>
      </c>
      <c r="Y28" s="156">
        <v>1206.7</v>
      </c>
      <c r="Z28" s="156">
        <v>1186.2</v>
      </c>
    </row>
    <row r="29" spans="2:26">
      <c r="B29" t="s">
        <v>5951</v>
      </c>
      <c r="C29" s="154">
        <v>31</v>
      </c>
      <c r="D29" s="148" t="s">
        <v>145</v>
      </c>
      <c r="E29" s="148">
        <v>842</v>
      </c>
      <c r="F29" s="148">
        <v>800</v>
      </c>
      <c r="G29" s="148">
        <v>782</v>
      </c>
      <c r="H29" s="148">
        <v>739</v>
      </c>
      <c r="I29" s="148">
        <v>716</v>
      </c>
      <c r="K29" s="161"/>
      <c r="L29" s="202"/>
      <c r="M29" s="78"/>
      <c r="N29" s="78"/>
      <c r="O29" s="78"/>
      <c r="P29" s="78"/>
      <c r="Q29" s="78"/>
      <c r="R29" s="78"/>
      <c r="T29" s="141">
        <v>39</v>
      </c>
      <c r="U29" s="147" t="s">
        <v>143</v>
      </c>
      <c r="V29" s="156">
        <v>1342.6</v>
      </c>
      <c r="W29" s="156">
        <v>1314.4</v>
      </c>
      <c r="X29" s="156">
        <v>1290.3</v>
      </c>
      <c r="Y29" s="156">
        <v>1261.0999999999999</v>
      </c>
      <c r="Z29" s="156">
        <v>1226.2</v>
      </c>
    </row>
    <row r="30" spans="2:26">
      <c r="B30" t="s">
        <v>5952</v>
      </c>
      <c r="C30" s="154">
        <v>31</v>
      </c>
      <c r="D30" s="147" t="s">
        <v>146</v>
      </c>
      <c r="E30" s="148">
        <v>1059</v>
      </c>
      <c r="F30" s="148">
        <v>1028</v>
      </c>
      <c r="G30" s="148">
        <v>1004</v>
      </c>
      <c r="H30" s="148">
        <v>972</v>
      </c>
      <c r="I30" s="148">
        <v>946</v>
      </c>
      <c r="K30" s="161"/>
      <c r="L30" s="202"/>
      <c r="M30" s="77"/>
      <c r="N30" s="78"/>
      <c r="O30" s="78"/>
      <c r="P30" s="78"/>
      <c r="Q30" s="78"/>
      <c r="R30" s="78"/>
      <c r="T30" s="141">
        <v>39</v>
      </c>
      <c r="U30" s="148" t="s">
        <v>144</v>
      </c>
      <c r="V30" s="156">
        <v>1366.5</v>
      </c>
      <c r="W30" s="156">
        <v>1341.6</v>
      </c>
      <c r="X30" s="156">
        <v>1312.4</v>
      </c>
      <c r="Y30" s="156">
        <v>1276.7</v>
      </c>
      <c r="Z30" s="156">
        <v>1239.4000000000001</v>
      </c>
    </row>
    <row r="31" spans="2:26">
      <c r="B31" t="s">
        <v>5953</v>
      </c>
      <c r="C31" s="154">
        <v>31</v>
      </c>
      <c r="D31" s="147" t="s">
        <v>143</v>
      </c>
      <c r="E31" s="148">
        <v>1106</v>
      </c>
      <c r="F31" s="148">
        <v>1084</v>
      </c>
      <c r="G31" s="148">
        <v>1053</v>
      </c>
      <c r="H31" s="148">
        <v>1030</v>
      </c>
      <c r="I31" s="148">
        <v>1000</v>
      </c>
      <c r="K31" s="161"/>
      <c r="L31" s="202"/>
      <c r="M31" s="78"/>
      <c r="N31" s="78"/>
      <c r="O31" s="78"/>
      <c r="P31" s="78"/>
      <c r="Q31" s="78"/>
      <c r="R31" s="78"/>
      <c r="T31" s="157" t="s">
        <v>137</v>
      </c>
      <c r="U31" s="79"/>
      <c r="V31" s="79"/>
      <c r="W31" s="79"/>
      <c r="X31" s="79"/>
      <c r="Y31" s="79"/>
      <c r="Z31" s="79"/>
    </row>
    <row r="32" spans="2:26">
      <c r="B32" t="s">
        <v>5954</v>
      </c>
      <c r="C32" s="154">
        <v>31</v>
      </c>
      <c r="D32" s="148" t="s">
        <v>144</v>
      </c>
      <c r="E32" s="148">
        <v>1137</v>
      </c>
      <c r="F32" s="148">
        <v>1108</v>
      </c>
      <c r="G32" s="148">
        <v>1085</v>
      </c>
      <c r="H32" s="148">
        <v>1055</v>
      </c>
      <c r="I32" s="148">
        <v>1031</v>
      </c>
      <c r="K32" s="161"/>
      <c r="L32" s="202"/>
      <c r="M32" s="78"/>
      <c r="N32" s="78"/>
      <c r="O32" s="78"/>
      <c r="P32" s="78"/>
      <c r="Q32" s="78"/>
      <c r="R32" s="78"/>
      <c r="T32" s="157" t="s">
        <v>138</v>
      </c>
      <c r="U32" s="79"/>
      <c r="V32" s="79"/>
      <c r="W32" s="79"/>
      <c r="X32" s="79"/>
      <c r="Y32" s="79"/>
      <c r="Z32" s="79"/>
    </row>
    <row r="33" spans="2:26">
      <c r="B33" t="s">
        <v>5955</v>
      </c>
      <c r="C33" s="155">
        <v>37</v>
      </c>
      <c r="D33" s="148" t="s">
        <v>140</v>
      </c>
      <c r="E33" s="148">
        <v>848</v>
      </c>
      <c r="F33" s="148">
        <v>800</v>
      </c>
      <c r="G33" s="148">
        <v>769</v>
      </c>
      <c r="H33" s="148">
        <v>726</v>
      </c>
      <c r="I33" s="148">
        <v>692</v>
      </c>
      <c r="K33" s="161"/>
      <c r="L33" s="202"/>
      <c r="M33" s="78"/>
      <c r="N33" s="78"/>
      <c r="O33" s="78"/>
      <c r="P33" s="78"/>
      <c r="Q33" s="78"/>
      <c r="R33" s="78"/>
      <c r="T33" s="157" t="s">
        <v>139</v>
      </c>
      <c r="U33" s="152"/>
      <c r="V33" s="79"/>
      <c r="W33" s="79"/>
      <c r="X33" s="79"/>
      <c r="Y33" s="79"/>
      <c r="Z33" s="79"/>
    </row>
    <row r="34" spans="2:26">
      <c r="B34" t="s">
        <v>5956</v>
      </c>
      <c r="C34" s="141">
        <v>37</v>
      </c>
      <c r="D34" s="148" t="s">
        <v>145</v>
      </c>
      <c r="E34" s="148">
        <v>1051</v>
      </c>
      <c r="F34" s="148">
        <v>1028</v>
      </c>
      <c r="G34" s="148">
        <v>1000</v>
      </c>
      <c r="H34" s="148">
        <v>956</v>
      </c>
      <c r="I34" s="148">
        <v>930</v>
      </c>
      <c r="K34" s="161"/>
      <c r="L34" s="202"/>
      <c r="M34" s="78"/>
      <c r="N34" s="78"/>
      <c r="O34" s="78"/>
      <c r="P34" s="78"/>
      <c r="Q34" s="78"/>
      <c r="R34" s="78"/>
      <c r="T34" s="151"/>
      <c r="U34" s="79"/>
      <c r="V34" s="79"/>
      <c r="W34" s="79"/>
      <c r="X34" s="79"/>
      <c r="Y34" s="79"/>
      <c r="Z34" s="79"/>
    </row>
    <row r="35" spans="2:26">
      <c r="B35" t="s">
        <v>5957</v>
      </c>
      <c r="C35" s="141">
        <v>37</v>
      </c>
      <c r="D35" s="147" t="s">
        <v>146</v>
      </c>
      <c r="E35" s="148">
        <v>1247</v>
      </c>
      <c r="F35" s="148">
        <v>1215</v>
      </c>
      <c r="G35" s="148">
        <v>1188</v>
      </c>
      <c r="H35" s="148">
        <v>1161</v>
      </c>
      <c r="I35" s="148">
        <v>1126</v>
      </c>
      <c r="K35" s="161"/>
      <c r="L35" s="202"/>
      <c r="M35" s="77"/>
      <c r="N35" s="78"/>
      <c r="O35" s="78"/>
      <c r="P35" s="78"/>
      <c r="Q35" s="78"/>
      <c r="R35" s="78"/>
      <c r="T35" s="151"/>
      <c r="U35" s="79"/>
      <c r="V35" s="79"/>
      <c r="W35" s="79"/>
      <c r="X35" s="79"/>
      <c r="Y35" s="79"/>
      <c r="Z35" s="79"/>
    </row>
    <row r="36" spans="2:26" ht="13.5" customHeight="1">
      <c r="B36" t="s">
        <v>5958</v>
      </c>
      <c r="C36" s="141">
        <v>37</v>
      </c>
      <c r="D36" s="147" t="s">
        <v>143</v>
      </c>
      <c r="E36" s="148">
        <v>1310</v>
      </c>
      <c r="F36" s="148">
        <v>1279</v>
      </c>
      <c r="G36" s="148">
        <v>1254</v>
      </c>
      <c r="H36" s="148">
        <v>1228</v>
      </c>
      <c r="I36" s="148">
        <v>1200</v>
      </c>
      <c r="K36" s="161"/>
      <c r="L36" s="203"/>
      <c r="M36" s="203"/>
      <c r="N36" s="203"/>
      <c r="O36" s="203"/>
      <c r="P36" s="203"/>
      <c r="Q36" s="203"/>
      <c r="R36" s="203"/>
      <c r="T36" s="76"/>
      <c r="U36" s="79"/>
      <c r="V36" s="79"/>
      <c r="W36" s="79"/>
      <c r="X36" s="79"/>
      <c r="Y36" s="79"/>
      <c r="Z36" s="79"/>
    </row>
    <row r="37" spans="2:26">
      <c r="B37" t="s">
        <v>5959</v>
      </c>
      <c r="C37" s="141">
        <v>37</v>
      </c>
      <c r="D37" s="148" t="s">
        <v>144</v>
      </c>
      <c r="E37" s="148">
        <v>1364</v>
      </c>
      <c r="F37" s="148">
        <v>1334</v>
      </c>
      <c r="G37" s="148">
        <v>1304</v>
      </c>
      <c r="H37" s="148">
        <v>1279</v>
      </c>
      <c r="I37" s="148">
        <v>1250</v>
      </c>
      <c r="K37" s="161"/>
      <c r="L37" s="203"/>
      <c r="M37" s="203"/>
      <c r="N37" s="203"/>
      <c r="O37" s="203"/>
      <c r="P37" s="203"/>
      <c r="Q37" s="203"/>
      <c r="R37" s="203"/>
      <c r="T37" s="76"/>
      <c r="U37" s="79"/>
      <c r="V37" s="79"/>
      <c r="W37" s="79"/>
      <c r="X37" s="79"/>
      <c r="Y37" s="79"/>
      <c r="Z37" s="79"/>
    </row>
    <row r="38" spans="2:26">
      <c r="B38" t="s">
        <v>5960</v>
      </c>
      <c r="C38" s="141">
        <v>39</v>
      </c>
      <c r="D38" s="148" t="s">
        <v>140</v>
      </c>
      <c r="E38" s="156">
        <v>800.4</v>
      </c>
      <c r="F38" s="156">
        <v>782.8</v>
      </c>
      <c r="G38" s="156">
        <v>747.3</v>
      </c>
      <c r="H38" s="156">
        <v>724.9</v>
      </c>
      <c r="I38" s="156">
        <v>688.8</v>
      </c>
      <c r="K38" s="161"/>
      <c r="T38" s="76"/>
      <c r="U38" s="152"/>
      <c r="V38" s="79"/>
      <c r="W38" s="79"/>
      <c r="X38" s="79"/>
      <c r="Y38" s="79"/>
      <c r="Z38" s="79"/>
    </row>
    <row r="39" spans="2:26">
      <c r="B39" t="s">
        <v>5961</v>
      </c>
      <c r="C39" s="141">
        <v>39</v>
      </c>
      <c r="D39" s="148" t="s">
        <v>145</v>
      </c>
      <c r="E39" s="156">
        <v>1034.2</v>
      </c>
      <c r="F39" s="156">
        <v>1003.1</v>
      </c>
      <c r="G39" s="156">
        <v>987.1</v>
      </c>
      <c r="H39" s="156">
        <v>959</v>
      </c>
      <c r="I39" s="156">
        <v>936.7</v>
      </c>
      <c r="K39" s="161"/>
      <c r="T39" s="76"/>
      <c r="U39" s="79"/>
      <c r="V39" s="79"/>
      <c r="W39" s="79"/>
      <c r="X39" s="79"/>
      <c r="Y39" s="79"/>
      <c r="Z39" s="79"/>
    </row>
    <row r="40" spans="2:26">
      <c r="B40" t="s">
        <v>5962</v>
      </c>
      <c r="C40" s="141">
        <v>39</v>
      </c>
      <c r="D40" s="147" t="s">
        <v>146</v>
      </c>
      <c r="E40" s="156">
        <v>1280.9000000000001</v>
      </c>
      <c r="F40" s="156">
        <v>1253</v>
      </c>
      <c r="G40" s="156">
        <v>1228.2</v>
      </c>
      <c r="H40" s="156">
        <v>1206.7</v>
      </c>
      <c r="I40" s="156">
        <v>1186.2</v>
      </c>
      <c r="K40" s="161"/>
      <c r="T40" s="76"/>
      <c r="U40" s="79"/>
      <c r="V40" s="79"/>
      <c r="W40" s="79"/>
      <c r="X40" s="79"/>
      <c r="Y40" s="79"/>
      <c r="Z40" s="79"/>
    </row>
    <row r="41" spans="2:26">
      <c r="B41" t="s">
        <v>5963</v>
      </c>
      <c r="C41" s="141">
        <v>39</v>
      </c>
      <c r="D41" s="147" t="s">
        <v>143</v>
      </c>
      <c r="E41" s="156">
        <v>1342.6</v>
      </c>
      <c r="F41" s="156">
        <v>1314.4</v>
      </c>
      <c r="G41" s="156">
        <v>1290.3</v>
      </c>
      <c r="H41" s="156">
        <v>1261.0999999999999</v>
      </c>
      <c r="I41" s="156">
        <v>1226.2</v>
      </c>
      <c r="K41" s="161"/>
      <c r="T41" s="153"/>
      <c r="U41" s="79"/>
      <c r="V41" s="79"/>
      <c r="W41" s="79"/>
      <c r="X41" s="79"/>
      <c r="Y41" s="79"/>
      <c r="Z41" s="79"/>
    </row>
    <row r="42" spans="2:26">
      <c r="B42" t="s">
        <v>5964</v>
      </c>
      <c r="C42" s="141">
        <v>39</v>
      </c>
      <c r="D42" s="148" t="s">
        <v>144</v>
      </c>
      <c r="E42" s="156">
        <v>1366.5</v>
      </c>
      <c r="F42" s="156">
        <v>1341.6</v>
      </c>
      <c r="G42" s="156">
        <v>1312.4</v>
      </c>
      <c r="H42" s="156">
        <v>1276.7</v>
      </c>
      <c r="I42" s="156">
        <v>1239.4000000000001</v>
      </c>
      <c r="K42" s="161"/>
      <c r="T42" s="153"/>
      <c r="U42" s="79"/>
      <c r="V42" s="79"/>
      <c r="W42" s="79"/>
      <c r="X42" s="79"/>
      <c r="Y42" s="79"/>
      <c r="Z42" s="79"/>
    </row>
  </sheetData>
  <sheetProtection algorithmName="SHA-512" hashValue="wK9gBsIYG7CkiClSJI9BgI8hDYwJ8KxjpBAXu4IWK0b/Zo1JDzuzXnBgsAydBYgVtiwomrIR4hX2LiJnUqdjNw==" saltValue="UctH2qVQmxDXpBiOCwFmrQ==" spinCount="100000" sheet="1" objects="1" scenarios="1"/>
  <mergeCells count="8">
    <mergeCell ref="L30:L32"/>
    <mergeCell ref="L33:L35"/>
    <mergeCell ref="L36:R37"/>
    <mergeCell ref="L27:L29"/>
    <mergeCell ref="V4:Z4"/>
    <mergeCell ref="N4:R4"/>
    <mergeCell ref="L21:L23"/>
    <mergeCell ref="L24:L26"/>
  </mergeCells>
  <phoneticPr fontId="2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C33D-4B62-4B2B-95C4-2067D16115C2}">
  <dimension ref="C3:N126"/>
  <sheetViews>
    <sheetView showGridLines="0" zoomScale="80" zoomScaleNormal="80" workbookViewId="0">
      <selection activeCell="P19" sqref="P19"/>
    </sheetView>
  </sheetViews>
  <sheetFormatPr defaultRowHeight="13.2"/>
  <cols>
    <col min="3" max="3" width="42.109375" bestFit="1" customWidth="1"/>
  </cols>
  <sheetData>
    <row r="3" spans="3:14" ht="13.5" customHeight="1">
      <c r="C3">
        <v>1</v>
      </c>
      <c r="D3">
        <v>2</v>
      </c>
      <c r="E3">
        <v>3</v>
      </c>
      <c r="F3">
        <v>4</v>
      </c>
      <c r="G3">
        <v>5</v>
      </c>
      <c r="H3">
        <v>6</v>
      </c>
      <c r="I3">
        <v>7</v>
      </c>
      <c r="J3">
        <v>8</v>
      </c>
      <c r="K3">
        <v>9</v>
      </c>
      <c r="L3">
        <v>10</v>
      </c>
      <c r="M3">
        <v>11</v>
      </c>
      <c r="N3">
        <v>12</v>
      </c>
    </row>
    <row r="4" spans="3:14" ht="26.25" customHeight="1">
      <c r="D4" s="135" t="s">
        <v>3</v>
      </c>
      <c r="E4" s="209" t="s">
        <v>64</v>
      </c>
      <c r="F4" s="209"/>
      <c r="G4" s="209" t="s">
        <v>68</v>
      </c>
      <c r="H4" s="209"/>
      <c r="I4" s="209" t="s">
        <v>124</v>
      </c>
      <c r="J4" s="209"/>
      <c r="K4" s="209" t="s">
        <v>69</v>
      </c>
      <c r="L4" s="209"/>
      <c r="M4" s="209" t="s">
        <v>125</v>
      </c>
      <c r="N4" s="209"/>
    </row>
    <row r="5" spans="3:14" ht="30.6">
      <c r="D5" s="135" t="s">
        <v>126</v>
      </c>
      <c r="E5" s="135" t="s">
        <v>123</v>
      </c>
      <c r="F5" s="135" t="s">
        <v>65</v>
      </c>
      <c r="G5" s="209"/>
      <c r="H5" s="209"/>
      <c r="I5" s="209"/>
      <c r="J5" s="209"/>
      <c r="K5" s="209"/>
      <c r="L5" s="209"/>
      <c r="M5" s="209" t="s">
        <v>127</v>
      </c>
      <c r="N5" s="209"/>
    </row>
    <row r="6" spans="3:14">
      <c r="D6" s="136"/>
      <c r="E6" s="135" t="s">
        <v>128</v>
      </c>
      <c r="F6" s="135" t="s">
        <v>128</v>
      </c>
      <c r="G6" s="135" t="s">
        <v>66</v>
      </c>
      <c r="H6" s="135" t="s">
        <v>67</v>
      </c>
      <c r="I6" s="135" t="s">
        <v>66</v>
      </c>
      <c r="J6" s="135" t="s">
        <v>67</v>
      </c>
      <c r="K6" s="135" t="s">
        <v>66</v>
      </c>
      <c r="L6" s="135" t="s">
        <v>67</v>
      </c>
      <c r="M6" s="135" t="s">
        <v>66</v>
      </c>
      <c r="N6" s="135" t="s">
        <v>67</v>
      </c>
    </row>
    <row r="7" spans="3:14">
      <c r="C7" t="s">
        <v>5965</v>
      </c>
      <c r="D7" s="137">
        <v>18</v>
      </c>
      <c r="E7" s="138">
        <v>0</v>
      </c>
      <c r="F7" s="138">
        <v>0</v>
      </c>
      <c r="G7" s="138">
        <v>1.8</v>
      </c>
      <c r="H7" s="138">
        <v>1.7</v>
      </c>
      <c r="I7" s="139">
        <v>1.8</v>
      </c>
      <c r="J7" s="139">
        <v>1.7</v>
      </c>
      <c r="K7" s="139">
        <v>2.25</v>
      </c>
      <c r="L7" s="139">
        <v>2.125</v>
      </c>
      <c r="M7" s="138">
        <v>15</v>
      </c>
      <c r="N7" s="138">
        <v>15</v>
      </c>
    </row>
    <row r="8" spans="3:14">
      <c r="C8" t="s">
        <v>5966</v>
      </c>
      <c r="D8" s="137">
        <v>18</v>
      </c>
      <c r="E8" s="138">
        <v>5</v>
      </c>
      <c r="F8" s="140">
        <v>17060.71</v>
      </c>
      <c r="G8" s="138">
        <v>1.8</v>
      </c>
      <c r="H8" s="138">
        <v>1.7</v>
      </c>
      <c r="I8" s="139">
        <v>19.855555555555558</v>
      </c>
      <c r="J8" s="139">
        <v>22.533333333333331</v>
      </c>
      <c r="K8" s="139">
        <v>24.819444444444446</v>
      </c>
      <c r="L8" s="139">
        <v>28.166666666666664</v>
      </c>
      <c r="M8" s="138">
        <v>25</v>
      </c>
      <c r="N8" s="138">
        <v>30</v>
      </c>
    </row>
    <row r="9" spans="3:14">
      <c r="C9" t="s">
        <v>5967</v>
      </c>
      <c r="D9" s="137">
        <v>18</v>
      </c>
      <c r="E9" s="138">
        <v>7.5</v>
      </c>
      <c r="F9" s="140">
        <v>25591.064999999999</v>
      </c>
      <c r="G9" s="138">
        <v>1.8</v>
      </c>
      <c r="H9" s="138">
        <v>1.7</v>
      </c>
      <c r="I9" s="139">
        <v>28.883333333333336</v>
      </c>
      <c r="J9" s="139">
        <v>32.950000000000003</v>
      </c>
      <c r="K9" s="139">
        <v>36.104166666666671</v>
      </c>
      <c r="L9" s="139">
        <v>41.1875</v>
      </c>
      <c r="M9" s="138">
        <v>40</v>
      </c>
      <c r="N9" s="138">
        <v>45</v>
      </c>
    </row>
    <row r="10" spans="3:14">
      <c r="C10" t="s">
        <v>5968</v>
      </c>
      <c r="D10" s="137">
        <v>18</v>
      </c>
      <c r="E10" s="138">
        <v>10</v>
      </c>
      <c r="F10" s="140">
        <v>34121.42</v>
      </c>
      <c r="G10" s="138">
        <v>1.8</v>
      </c>
      <c r="H10" s="138">
        <v>1.7</v>
      </c>
      <c r="I10" s="139">
        <v>37.911111111111111</v>
      </c>
      <c r="J10" s="139">
        <v>43.366666666666667</v>
      </c>
      <c r="K10" s="139">
        <v>47.388888888888886</v>
      </c>
      <c r="L10" s="139">
        <v>54.208333333333336</v>
      </c>
      <c r="M10" s="138">
        <v>50</v>
      </c>
      <c r="N10" s="138">
        <v>60</v>
      </c>
    </row>
    <row r="11" spans="3:14">
      <c r="C11" t="s">
        <v>5969</v>
      </c>
      <c r="D11" s="137">
        <v>24</v>
      </c>
      <c r="E11" s="138">
        <v>0</v>
      </c>
      <c r="F11" s="138">
        <v>0</v>
      </c>
      <c r="G11" s="138">
        <v>1.8</v>
      </c>
      <c r="H11" s="138">
        <v>1.7</v>
      </c>
      <c r="I11" s="139">
        <v>1.8</v>
      </c>
      <c r="J11" s="139">
        <v>1.7</v>
      </c>
      <c r="K11" s="139">
        <v>2.25</v>
      </c>
      <c r="L11" s="139">
        <v>2.125</v>
      </c>
      <c r="M11" s="138">
        <v>15</v>
      </c>
      <c r="N11" s="138">
        <v>15</v>
      </c>
    </row>
    <row r="12" spans="3:14">
      <c r="C12" t="s">
        <v>5970</v>
      </c>
      <c r="D12" s="137">
        <v>24</v>
      </c>
      <c r="E12" s="138">
        <v>5</v>
      </c>
      <c r="F12" s="140">
        <v>17060.71</v>
      </c>
      <c r="G12" s="138">
        <v>1.8</v>
      </c>
      <c r="H12" s="138">
        <v>1.7</v>
      </c>
      <c r="I12" s="139">
        <v>19.855555555555558</v>
      </c>
      <c r="J12" s="139">
        <v>22.533333333333331</v>
      </c>
      <c r="K12" s="139">
        <v>24.819444444444446</v>
      </c>
      <c r="L12" s="139">
        <v>28.166666666666664</v>
      </c>
      <c r="M12" s="138">
        <v>25</v>
      </c>
      <c r="N12" s="138">
        <v>30</v>
      </c>
    </row>
    <row r="13" spans="3:14">
      <c r="C13" t="s">
        <v>5971</v>
      </c>
      <c r="D13" s="137">
        <v>24</v>
      </c>
      <c r="E13" s="138">
        <v>7.5</v>
      </c>
      <c r="F13" s="140">
        <v>25591.064999999999</v>
      </c>
      <c r="G13" s="138">
        <v>1.8</v>
      </c>
      <c r="H13" s="138">
        <v>1.7</v>
      </c>
      <c r="I13" s="139">
        <v>28.883333333333336</v>
      </c>
      <c r="J13" s="139">
        <v>32.950000000000003</v>
      </c>
      <c r="K13" s="139">
        <v>36.104166666666671</v>
      </c>
      <c r="L13" s="139">
        <v>41.1875</v>
      </c>
      <c r="M13" s="138">
        <v>40</v>
      </c>
      <c r="N13" s="138">
        <v>45</v>
      </c>
    </row>
    <row r="14" spans="3:14">
      <c r="C14" t="s">
        <v>5972</v>
      </c>
      <c r="D14" s="137">
        <v>24</v>
      </c>
      <c r="E14" s="138">
        <v>10</v>
      </c>
      <c r="F14" s="140">
        <v>34121.42</v>
      </c>
      <c r="G14" s="138">
        <v>1.8</v>
      </c>
      <c r="H14" s="138">
        <v>1.7</v>
      </c>
      <c r="I14" s="139">
        <v>37.911111111111111</v>
      </c>
      <c r="J14" s="139">
        <v>43.366666666666667</v>
      </c>
      <c r="K14" s="139">
        <v>47.388888888888886</v>
      </c>
      <c r="L14" s="139">
        <v>54.208333333333336</v>
      </c>
      <c r="M14" s="138">
        <v>50</v>
      </c>
      <c r="N14" s="138">
        <v>60</v>
      </c>
    </row>
    <row r="15" spans="3:14">
      <c r="C15" t="s">
        <v>5973</v>
      </c>
      <c r="D15" s="137">
        <v>30</v>
      </c>
      <c r="E15" s="138">
        <v>0</v>
      </c>
      <c r="F15" s="138">
        <v>0</v>
      </c>
      <c r="G15" s="138">
        <v>2.1</v>
      </c>
      <c r="H15" s="138">
        <v>2</v>
      </c>
      <c r="I15" s="139">
        <v>2.1</v>
      </c>
      <c r="J15" s="139">
        <v>2</v>
      </c>
      <c r="K15" s="139">
        <v>2.625</v>
      </c>
      <c r="L15" s="139">
        <v>2.5</v>
      </c>
      <c r="M15" s="138">
        <v>15</v>
      </c>
      <c r="N15" s="138">
        <v>15</v>
      </c>
    </row>
    <row r="16" spans="3:14">
      <c r="C16" t="s">
        <v>5974</v>
      </c>
      <c r="D16" s="137">
        <v>30</v>
      </c>
      <c r="E16" s="138">
        <v>5</v>
      </c>
      <c r="F16" s="140">
        <v>17060.71</v>
      </c>
      <c r="G16" s="138">
        <v>2.1</v>
      </c>
      <c r="H16" s="138">
        <v>2</v>
      </c>
      <c r="I16" s="139">
        <v>20.155555555555559</v>
      </c>
      <c r="J16" s="139">
        <v>22.833333333333332</v>
      </c>
      <c r="K16" s="139">
        <v>25.19444444444445</v>
      </c>
      <c r="L16" s="139">
        <v>28.541666666666664</v>
      </c>
      <c r="M16" s="138">
        <v>30</v>
      </c>
      <c r="N16" s="138">
        <v>30</v>
      </c>
    </row>
    <row r="17" spans="3:14">
      <c r="C17" t="s">
        <v>5975</v>
      </c>
      <c r="D17" s="137">
        <v>30</v>
      </c>
      <c r="E17" s="138">
        <v>7.5</v>
      </c>
      <c r="F17" s="140">
        <v>25591.064999999999</v>
      </c>
      <c r="G17" s="138">
        <v>2.1</v>
      </c>
      <c r="H17" s="138">
        <v>2</v>
      </c>
      <c r="I17" s="139">
        <v>29.183333333333337</v>
      </c>
      <c r="J17" s="139">
        <v>33.25</v>
      </c>
      <c r="K17" s="139">
        <v>36.479166666666671</v>
      </c>
      <c r="L17" s="139">
        <v>41.5625</v>
      </c>
      <c r="M17" s="138">
        <v>40</v>
      </c>
      <c r="N17" s="138">
        <v>45</v>
      </c>
    </row>
    <row r="18" spans="3:14">
      <c r="C18" t="s">
        <v>5976</v>
      </c>
      <c r="D18" s="137">
        <v>30</v>
      </c>
      <c r="E18" s="138">
        <v>10</v>
      </c>
      <c r="F18" s="140">
        <v>34121.42</v>
      </c>
      <c r="G18" s="138">
        <v>2.1</v>
      </c>
      <c r="H18" s="138">
        <v>2</v>
      </c>
      <c r="I18" s="139">
        <v>38.211111111111116</v>
      </c>
      <c r="J18" s="139">
        <v>43.666666666666664</v>
      </c>
      <c r="K18" s="139">
        <v>47.763888888888893</v>
      </c>
      <c r="L18" s="139">
        <v>54.583333333333329</v>
      </c>
      <c r="M18" s="138">
        <v>50</v>
      </c>
      <c r="N18" s="138">
        <v>60</v>
      </c>
    </row>
    <row r="19" spans="3:14">
      <c r="C19" t="s">
        <v>5977</v>
      </c>
      <c r="D19" s="137">
        <v>36</v>
      </c>
      <c r="E19" s="138">
        <v>0</v>
      </c>
      <c r="F19" s="138">
        <v>0</v>
      </c>
      <c r="G19" s="138">
        <v>2.1</v>
      </c>
      <c r="H19" s="138">
        <v>2</v>
      </c>
      <c r="I19" s="139">
        <v>2.1</v>
      </c>
      <c r="J19" s="139">
        <v>2</v>
      </c>
      <c r="K19" s="139">
        <v>2.625</v>
      </c>
      <c r="L19" s="139">
        <v>2.5</v>
      </c>
      <c r="M19" s="138">
        <v>15</v>
      </c>
      <c r="N19" s="138">
        <v>15</v>
      </c>
    </row>
    <row r="20" spans="3:14">
      <c r="C20" t="s">
        <v>5978</v>
      </c>
      <c r="D20" s="137">
        <v>36</v>
      </c>
      <c r="E20" s="138">
        <v>5</v>
      </c>
      <c r="F20" s="140">
        <v>17060.71</v>
      </c>
      <c r="G20" s="138">
        <v>2.1</v>
      </c>
      <c r="H20" s="138">
        <v>2</v>
      </c>
      <c r="I20" s="139">
        <v>20.155555555555559</v>
      </c>
      <c r="J20" s="139">
        <v>22.833333333333332</v>
      </c>
      <c r="K20" s="139">
        <v>25.19444444444445</v>
      </c>
      <c r="L20" s="139">
        <v>28.541666666666664</v>
      </c>
      <c r="M20" s="138">
        <v>30</v>
      </c>
      <c r="N20" s="138">
        <v>30</v>
      </c>
    </row>
    <row r="21" spans="3:14">
      <c r="C21" t="s">
        <v>5979</v>
      </c>
      <c r="D21" s="137">
        <v>36</v>
      </c>
      <c r="E21" s="138">
        <v>7.5</v>
      </c>
      <c r="F21" s="140">
        <v>25591.064999999999</v>
      </c>
      <c r="G21" s="138">
        <v>2.1</v>
      </c>
      <c r="H21" s="138">
        <v>2</v>
      </c>
      <c r="I21" s="139">
        <v>29.183333333333337</v>
      </c>
      <c r="J21" s="139">
        <v>33.25</v>
      </c>
      <c r="K21" s="139">
        <v>36.479166666666671</v>
      </c>
      <c r="L21" s="139">
        <v>41.5625</v>
      </c>
      <c r="M21" s="138">
        <v>40</v>
      </c>
      <c r="N21" s="138">
        <v>45</v>
      </c>
    </row>
    <row r="22" spans="3:14">
      <c r="C22" t="s">
        <v>5980</v>
      </c>
      <c r="D22" s="137">
        <v>36</v>
      </c>
      <c r="E22" s="138">
        <v>10</v>
      </c>
      <c r="F22" s="140">
        <v>34121.42</v>
      </c>
      <c r="G22" s="138">
        <v>2.1</v>
      </c>
      <c r="H22" s="138">
        <v>2</v>
      </c>
      <c r="I22" s="139">
        <v>38.211111111111116</v>
      </c>
      <c r="J22" s="139">
        <v>43.666666666666664</v>
      </c>
      <c r="K22" s="139">
        <v>47.763888888888893</v>
      </c>
      <c r="L22" s="139">
        <v>54.583333333333329</v>
      </c>
      <c r="M22" s="138">
        <v>50</v>
      </c>
      <c r="N22" s="138">
        <v>60</v>
      </c>
    </row>
    <row r="23" spans="3:14">
      <c r="C23" t="s">
        <v>5981</v>
      </c>
      <c r="D23" s="141">
        <v>19</v>
      </c>
      <c r="E23" s="138">
        <v>0</v>
      </c>
      <c r="F23" s="138">
        <v>0</v>
      </c>
      <c r="G23" s="138">
        <v>0.9</v>
      </c>
      <c r="H23" s="138">
        <v>0.8</v>
      </c>
      <c r="I23" s="139">
        <v>0.9</v>
      </c>
      <c r="J23" s="139">
        <v>0.8</v>
      </c>
      <c r="K23" s="139">
        <v>1.125</v>
      </c>
      <c r="L23" s="139">
        <v>1</v>
      </c>
      <c r="M23" s="138">
        <v>15</v>
      </c>
      <c r="N23" s="138">
        <v>15</v>
      </c>
    </row>
    <row r="24" spans="3:14">
      <c r="C24" t="s">
        <v>5982</v>
      </c>
      <c r="D24" s="141">
        <v>19</v>
      </c>
      <c r="E24" s="138">
        <v>5</v>
      </c>
      <c r="F24" s="140">
        <v>17060.71</v>
      </c>
      <c r="G24" s="138">
        <v>0.9</v>
      </c>
      <c r="H24" s="138">
        <v>0.8</v>
      </c>
      <c r="I24" s="139">
        <v>18.955555555555556</v>
      </c>
      <c r="J24" s="139">
        <v>21.633333333333333</v>
      </c>
      <c r="K24" s="139">
        <v>23.694444444444443</v>
      </c>
      <c r="L24" s="139">
        <v>27.041666666666664</v>
      </c>
      <c r="M24" s="138">
        <v>25</v>
      </c>
      <c r="N24" s="138">
        <v>30</v>
      </c>
    </row>
    <row r="25" spans="3:14">
      <c r="C25" t="s">
        <v>5983</v>
      </c>
      <c r="D25" s="141">
        <v>19</v>
      </c>
      <c r="E25" s="138">
        <v>7.5</v>
      </c>
      <c r="F25" s="140">
        <v>25591.064999999999</v>
      </c>
      <c r="G25" s="138">
        <v>0.9</v>
      </c>
      <c r="H25" s="138">
        <v>0.8</v>
      </c>
      <c r="I25" s="139">
        <v>27.983333333333334</v>
      </c>
      <c r="J25" s="139">
        <v>32.049999999999997</v>
      </c>
      <c r="K25" s="139">
        <v>34.979166666666671</v>
      </c>
      <c r="L25" s="139">
        <v>40.0625</v>
      </c>
      <c r="M25" s="138">
        <v>35</v>
      </c>
      <c r="N25" s="138">
        <v>45</v>
      </c>
    </row>
    <row r="26" spans="3:14" ht="15" customHeight="1">
      <c r="C26" t="s">
        <v>5984</v>
      </c>
      <c r="D26" s="141">
        <v>19</v>
      </c>
      <c r="E26" s="138">
        <v>10</v>
      </c>
      <c r="F26" s="140">
        <v>34121.42</v>
      </c>
      <c r="G26" s="138">
        <v>0.9</v>
      </c>
      <c r="H26" s="138">
        <v>0.8</v>
      </c>
      <c r="I26" s="139">
        <v>37.011111111111113</v>
      </c>
      <c r="J26" s="139">
        <v>42.466666666666661</v>
      </c>
      <c r="K26" s="139">
        <v>46.263888888888893</v>
      </c>
      <c r="L26" s="139">
        <v>53.083333333333329</v>
      </c>
      <c r="M26" s="138">
        <v>50</v>
      </c>
      <c r="N26" s="138">
        <v>60</v>
      </c>
    </row>
    <row r="27" spans="3:14">
      <c r="C27" t="s">
        <v>5985</v>
      </c>
      <c r="D27" s="141">
        <v>25</v>
      </c>
      <c r="E27" s="138">
        <v>0</v>
      </c>
      <c r="F27" s="138">
        <v>0</v>
      </c>
      <c r="G27" s="138">
        <v>1.8</v>
      </c>
      <c r="H27" s="138">
        <v>1.7</v>
      </c>
      <c r="I27" s="139">
        <v>1.8</v>
      </c>
      <c r="J27" s="139">
        <v>1.7</v>
      </c>
      <c r="K27" s="139">
        <v>2.25</v>
      </c>
      <c r="L27" s="139">
        <v>2.125</v>
      </c>
      <c r="M27" s="138">
        <v>15</v>
      </c>
      <c r="N27" s="138">
        <v>15</v>
      </c>
    </row>
    <row r="28" spans="3:14">
      <c r="C28" t="s">
        <v>5986</v>
      </c>
      <c r="D28" s="141">
        <v>25</v>
      </c>
      <c r="E28" s="138">
        <v>5</v>
      </c>
      <c r="F28" s="140">
        <v>17060.71</v>
      </c>
      <c r="G28" s="138">
        <v>1.8</v>
      </c>
      <c r="H28" s="138">
        <v>1.7</v>
      </c>
      <c r="I28" s="139">
        <v>19.855555555555558</v>
      </c>
      <c r="J28" s="139">
        <v>22.533333333333331</v>
      </c>
      <c r="K28" s="139">
        <v>24.819444444444446</v>
      </c>
      <c r="L28" s="139">
        <v>28.166666666666664</v>
      </c>
      <c r="M28" s="138">
        <v>25</v>
      </c>
      <c r="N28" s="138">
        <v>30</v>
      </c>
    </row>
    <row r="29" spans="3:14">
      <c r="C29" t="s">
        <v>5987</v>
      </c>
      <c r="D29" s="141">
        <v>25</v>
      </c>
      <c r="E29" s="138">
        <v>7.5</v>
      </c>
      <c r="F29" s="140">
        <v>25591.064999999999</v>
      </c>
      <c r="G29" s="138">
        <v>1.8</v>
      </c>
      <c r="H29" s="138">
        <v>1.7</v>
      </c>
      <c r="I29" s="139">
        <v>28.883333333333336</v>
      </c>
      <c r="J29" s="139">
        <v>32.950000000000003</v>
      </c>
      <c r="K29" s="139">
        <v>36.104166666666671</v>
      </c>
      <c r="L29" s="139">
        <v>41.1875</v>
      </c>
      <c r="M29" s="138">
        <v>40</v>
      </c>
      <c r="N29" s="138">
        <v>45</v>
      </c>
    </row>
    <row r="30" spans="3:14">
      <c r="C30" t="s">
        <v>5988</v>
      </c>
      <c r="D30" s="141">
        <v>25</v>
      </c>
      <c r="E30" s="138">
        <v>10</v>
      </c>
      <c r="F30" s="140">
        <v>34121.42</v>
      </c>
      <c r="G30" s="138">
        <v>1.8</v>
      </c>
      <c r="H30" s="138">
        <v>1.7</v>
      </c>
      <c r="I30" s="139">
        <v>37.911111111111111</v>
      </c>
      <c r="J30" s="139">
        <v>43.366666666666667</v>
      </c>
      <c r="K30" s="139">
        <v>47.388888888888886</v>
      </c>
      <c r="L30" s="139">
        <v>54.208333333333336</v>
      </c>
      <c r="M30" s="138">
        <v>50</v>
      </c>
      <c r="N30" s="138">
        <v>60</v>
      </c>
    </row>
    <row r="31" spans="3:14" ht="13.5" customHeight="1">
      <c r="C31" t="s">
        <v>5989</v>
      </c>
      <c r="D31" s="141">
        <v>31</v>
      </c>
      <c r="E31" s="138">
        <v>0</v>
      </c>
      <c r="F31" s="140">
        <v>0</v>
      </c>
      <c r="G31" s="138">
        <v>2.4</v>
      </c>
      <c r="H31" s="138">
        <v>2.2000000000000002</v>
      </c>
      <c r="I31" s="139">
        <v>2.4</v>
      </c>
      <c r="J31" s="139">
        <v>2.2000000000000002</v>
      </c>
      <c r="K31" s="139">
        <v>3</v>
      </c>
      <c r="L31" s="139">
        <v>2.75</v>
      </c>
      <c r="M31" s="138">
        <v>15</v>
      </c>
      <c r="N31" s="138">
        <v>15</v>
      </c>
    </row>
    <row r="32" spans="3:14" ht="13.5" customHeight="1">
      <c r="C32" t="s">
        <v>5990</v>
      </c>
      <c r="D32" s="141">
        <v>31</v>
      </c>
      <c r="E32" s="138">
        <v>5</v>
      </c>
      <c r="F32" s="140">
        <v>17060.71</v>
      </c>
      <c r="G32" s="138">
        <v>2.4</v>
      </c>
      <c r="H32" s="138">
        <v>2.2000000000000002</v>
      </c>
      <c r="I32" s="139">
        <v>20.455555555555556</v>
      </c>
      <c r="J32" s="139">
        <v>23.033333333333331</v>
      </c>
      <c r="K32" s="139">
        <v>25.569444444444443</v>
      </c>
      <c r="L32" s="139">
        <v>28.791666666666664</v>
      </c>
      <c r="M32" s="138">
        <v>30</v>
      </c>
      <c r="N32" s="138">
        <v>30</v>
      </c>
    </row>
    <row r="33" spans="3:14">
      <c r="C33" t="s">
        <v>5991</v>
      </c>
      <c r="D33" s="141">
        <v>31</v>
      </c>
      <c r="E33" s="138">
        <v>7.5</v>
      </c>
      <c r="F33" s="140">
        <v>25591.064999999999</v>
      </c>
      <c r="G33" s="138">
        <v>2.4</v>
      </c>
      <c r="H33" s="138">
        <v>2.2000000000000002</v>
      </c>
      <c r="I33" s="139">
        <v>29.483333333333334</v>
      </c>
      <c r="J33" s="139">
        <v>33.450000000000003</v>
      </c>
      <c r="K33" s="139">
        <v>36.854166666666671</v>
      </c>
      <c r="L33" s="139">
        <v>41.8125</v>
      </c>
      <c r="M33" s="138">
        <v>40</v>
      </c>
      <c r="N33" s="138">
        <v>45</v>
      </c>
    </row>
    <row r="34" spans="3:14">
      <c r="C34" t="s">
        <v>5992</v>
      </c>
      <c r="D34" s="141">
        <v>31</v>
      </c>
      <c r="E34" s="138">
        <v>10</v>
      </c>
      <c r="F34" s="140">
        <v>34121.42</v>
      </c>
      <c r="G34" s="138">
        <v>2.4</v>
      </c>
      <c r="H34" s="138">
        <v>2.2000000000000002</v>
      </c>
      <c r="I34" s="139">
        <v>38.511111111111113</v>
      </c>
      <c r="J34" s="139">
        <v>43.866666666666667</v>
      </c>
      <c r="K34" s="139">
        <v>48.138888888888893</v>
      </c>
      <c r="L34" s="139">
        <v>54.833333333333336</v>
      </c>
      <c r="M34" s="138">
        <v>50</v>
      </c>
      <c r="N34" s="138">
        <v>60</v>
      </c>
    </row>
    <row r="35" spans="3:14" ht="13.5" customHeight="1">
      <c r="C35" t="s">
        <v>5993</v>
      </c>
      <c r="D35" s="141">
        <v>37</v>
      </c>
      <c r="E35" s="138">
        <v>0</v>
      </c>
      <c r="F35" s="138">
        <v>0</v>
      </c>
      <c r="G35" s="138">
        <v>3.1</v>
      </c>
      <c r="H35" s="138">
        <v>2.9</v>
      </c>
      <c r="I35" s="139">
        <v>3.1</v>
      </c>
      <c r="J35" s="139">
        <v>2.9</v>
      </c>
      <c r="K35" s="139">
        <v>3.875</v>
      </c>
      <c r="L35" s="139">
        <v>3.625</v>
      </c>
      <c r="M35" s="138">
        <v>15</v>
      </c>
      <c r="N35" s="138">
        <v>15</v>
      </c>
    </row>
    <row r="36" spans="3:14" ht="13.5" customHeight="1">
      <c r="C36" t="s">
        <v>5994</v>
      </c>
      <c r="D36" s="141">
        <v>37</v>
      </c>
      <c r="E36" s="138">
        <v>5</v>
      </c>
      <c r="F36" s="140">
        <v>17060.71</v>
      </c>
      <c r="G36" s="138">
        <v>3.1</v>
      </c>
      <c r="H36" s="138">
        <v>2.9</v>
      </c>
      <c r="I36" s="139">
        <v>21.155555555555559</v>
      </c>
      <c r="J36" s="139">
        <v>23.733333333333331</v>
      </c>
      <c r="K36" s="139">
        <v>26.44444444444445</v>
      </c>
      <c r="L36" s="139">
        <v>29.666666666666664</v>
      </c>
      <c r="M36" s="138">
        <v>30</v>
      </c>
      <c r="N36" s="138">
        <v>30</v>
      </c>
    </row>
    <row r="37" spans="3:14">
      <c r="C37" t="s">
        <v>5995</v>
      </c>
      <c r="D37" s="141">
        <v>37</v>
      </c>
      <c r="E37" s="138">
        <v>7.5</v>
      </c>
      <c r="F37" s="140">
        <v>25591.064999999999</v>
      </c>
      <c r="G37" s="138">
        <v>3.1</v>
      </c>
      <c r="H37" s="138">
        <v>2.9</v>
      </c>
      <c r="I37" s="139">
        <v>30.183333333333337</v>
      </c>
      <c r="J37" s="139">
        <v>34.15</v>
      </c>
      <c r="K37" s="139">
        <v>37.729166666666671</v>
      </c>
      <c r="L37" s="139">
        <v>42.6875</v>
      </c>
      <c r="M37" s="138">
        <v>40</v>
      </c>
      <c r="N37" s="138">
        <v>45</v>
      </c>
    </row>
    <row r="38" spans="3:14">
      <c r="C38" t="s">
        <v>5996</v>
      </c>
      <c r="D38" s="141">
        <v>37</v>
      </c>
      <c r="E38" s="138">
        <v>10</v>
      </c>
      <c r="F38" s="140">
        <v>34121.42</v>
      </c>
      <c r="G38" s="138">
        <v>3.1</v>
      </c>
      <c r="H38" s="138">
        <v>2.9</v>
      </c>
      <c r="I38" s="139">
        <v>39.211111111111116</v>
      </c>
      <c r="J38" s="139">
        <v>44.566666666666663</v>
      </c>
      <c r="K38" s="139">
        <v>49.013888888888893</v>
      </c>
      <c r="L38" s="139">
        <v>55.708333333333329</v>
      </c>
      <c r="M38" s="138">
        <v>50</v>
      </c>
      <c r="N38" s="138">
        <v>60</v>
      </c>
    </row>
    <row r="39" spans="3:14">
      <c r="C39" t="s">
        <v>5997</v>
      </c>
      <c r="D39" s="141">
        <v>39</v>
      </c>
      <c r="E39" s="138">
        <v>0</v>
      </c>
      <c r="F39" s="138">
        <v>0</v>
      </c>
      <c r="G39" s="138">
        <v>3.1</v>
      </c>
      <c r="H39" s="138">
        <v>2.9</v>
      </c>
      <c r="I39" s="139">
        <v>3.1</v>
      </c>
      <c r="J39" s="139">
        <v>2.9</v>
      </c>
      <c r="K39" s="139">
        <v>3.875</v>
      </c>
      <c r="L39" s="139">
        <v>3.625</v>
      </c>
      <c r="M39" s="138">
        <v>15</v>
      </c>
      <c r="N39" s="138">
        <v>15</v>
      </c>
    </row>
    <row r="40" spans="3:14" ht="13.5" customHeight="1">
      <c r="C40" t="s">
        <v>5998</v>
      </c>
      <c r="D40" s="141">
        <v>39</v>
      </c>
      <c r="E40" s="138">
        <v>5</v>
      </c>
      <c r="F40" s="140">
        <v>17060.71</v>
      </c>
      <c r="G40" s="138">
        <v>3.1</v>
      </c>
      <c r="H40" s="138">
        <v>2.9</v>
      </c>
      <c r="I40" s="139">
        <v>21.155555555555559</v>
      </c>
      <c r="J40" s="139">
        <v>23.733333333333331</v>
      </c>
      <c r="K40" s="139">
        <v>26.44444444444445</v>
      </c>
      <c r="L40" s="139">
        <v>29.666666666666664</v>
      </c>
      <c r="M40" s="138">
        <v>30</v>
      </c>
      <c r="N40" s="138">
        <v>30</v>
      </c>
    </row>
    <row r="41" spans="3:14" ht="13.5" customHeight="1">
      <c r="C41" t="s">
        <v>5999</v>
      </c>
      <c r="D41" s="141">
        <v>39</v>
      </c>
      <c r="E41" s="138">
        <v>7.5</v>
      </c>
      <c r="F41" s="140">
        <v>25591.064999999999</v>
      </c>
      <c r="G41" s="138">
        <v>3.1</v>
      </c>
      <c r="H41" s="138">
        <v>2.9</v>
      </c>
      <c r="I41" s="139">
        <v>30.183333333333337</v>
      </c>
      <c r="J41" s="139">
        <v>34.15</v>
      </c>
      <c r="K41" s="139">
        <v>37.729166666666671</v>
      </c>
      <c r="L41" s="139">
        <v>42.6875</v>
      </c>
      <c r="M41" s="138">
        <v>40</v>
      </c>
      <c r="N41" s="138">
        <v>45</v>
      </c>
    </row>
    <row r="42" spans="3:14" ht="13.5" customHeight="1">
      <c r="C42" t="s">
        <v>6000</v>
      </c>
      <c r="D42" s="141">
        <v>39</v>
      </c>
      <c r="E42" s="138">
        <v>10</v>
      </c>
      <c r="F42" s="140">
        <v>34121.42</v>
      </c>
      <c r="G42" s="138">
        <v>3.1</v>
      </c>
      <c r="H42" s="138">
        <v>2.9</v>
      </c>
      <c r="I42" s="139">
        <v>39.211111111111116</v>
      </c>
      <c r="J42" s="139">
        <v>44.566666666666663</v>
      </c>
      <c r="K42" s="139">
        <v>49.013888888888893</v>
      </c>
      <c r="L42" s="139">
        <v>55.708333333333329</v>
      </c>
      <c r="M42" s="138">
        <v>50</v>
      </c>
      <c r="N42" s="138">
        <v>60</v>
      </c>
    </row>
    <row r="43" spans="3:14" ht="13.5" customHeight="1"/>
    <row r="44" spans="3:14">
      <c r="D44" s="142" t="s">
        <v>129</v>
      </c>
    </row>
    <row r="45" spans="3:14" ht="13.5" customHeight="1">
      <c r="D45" s="142" t="s">
        <v>130</v>
      </c>
    </row>
    <row r="46" spans="3:14" ht="13.5" customHeight="1"/>
    <row r="47" spans="3:14" ht="13.5" customHeight="1"/>
    <row r="48" spans="3:14" ht="13.5" customHeight="1"/>
    <row r="49" ht="13.5" customHeight="1"/>
    <row r="50" ht="13.5" customHeight="1"/>
    <row r="51" ht="13.5" customHeight="1"/>
    <row r="55" ht="13.5" customHeight="1"/>
    <row r="56" ht="13.5" customHeight="1"/>
    <row r="60" ht="13.5" customHeight="1"/>
    <row r="61" ht="13.5" customHeight="1"/>
    <row r="62" ht="13.5" customHeight="1"/>
    <row r="63" ht="13.5" customHeight="1"/>
    <row r="65" ht="13.5" customHeight="1"/>
    <row r="66" ht="13.5" customHeight="1"/>
    <row r="67" ht="13.5" customHeight="1"/>
    <row r="68" ht="13.5" customHeight="1"/>
    <row r="69" ht="13.5" customHeight="1"/>
    <row r="70" ht="13.5" customHeight="1"/>
    <row r="71" ht="13.5" customHeight="1"/>
    <row r="72" ht="13.5" customHeight="1"/>
    <row r="73" ht="13.5" customHeight="1"/>
    <row r="76" ht="13.5" customHeight="1"/>
    <row r="77" ht="13.5" customHeight="1"/>
    <row r="78" ht="13.5" customHeight="1"/>
    <row r="79" ht="13.5" customHeight="1"/>
    <row r="92" ht="13.5" customHeight="1"/>
    <row r="93" ht="13.5" customHeight="1"/>
    <row r="97" ht="13.5" customHeight="1"/>
    <row r="98" ht="13.5" customHeight="1"/>
    <row r="102" ht="13.5" customHeight="1"/>
    <row r="103" ht="13.5" customHeight="1"/>
    <row r="107" ht="13.5" customHeight="1"/>
    <row r="108" ht="13.5" customHeight="1"/>
    <row r="112" ht="13.5" customHeight="1"/>
    <row r="113" ht="13.5" customHeight="1"/>
    <row r="117" ht="13.5" customHeight="1"/>
    <row r="118" ht="13.5" customHeight="1"/>
    <row r="119" ht="13.5" customHeight="1"/>
    <row r="120" ht="13.5" customHeight="1"/>
    <row r="123" ht="13.5" customHeight="1"/>
    <row r="124" ht="13.5" customHeight="1"/>
    <row r="125" ht="13.5" customHeight="1"/>
    <row r="126" ht="13.5" customHeight="1"/>
  </sheetData>
  <sheetProtection algorithmName="SHA-512" hashValue="rPWuHr8TbqCtkkaZKNwi/t20q38PtNCda4LxO7XOJ0qImMNtZRXEu8FfQVt1LWwgC/O8EaMZTF9qFY0uLhDF5A==" saltValue="jvfUabX877vuwu+ectfZwQ==" spinCount="100000" sheet="1" objects="1" scenarios="1"/>
  <mergeCells count="6">
    <mergeCell ref="E4:F4"/>
    <mergeCell ref="G4:H5"/>
    <mergeCell ref="I4:J5"/>
    <mergeCell ref="K4:L5"/>
    <mergeCell ref="M4:N4"/>
    <mergeCell ref="M5:N5"/>
  </mergeCells>
  <phoneticPr fontId="25"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9AE9-DF4B-437A-9225-7EA664B25F6B}">
  <dimension ref="F4:I13"/>
  <sheetViews>
    <sheetView workbookViewId="0">
      <selection activeCell="I13" sqref="I13"/>
    </sheetView>
  </sheetViews>
  <sheetFormatPr defaultRowHeight="13.2"/>
  <sheetData>
    <row r="4" spans="6:9">
      <c r="F4" t="s">
        <v>100</v>
      </c>
      <c r="G4" t="s">
        <v>87</v>
      </c>
      <c r="H4" t="s">
        <v>88</v>
      </c>
      <c r="I4" t="s">
        <v>89</v>
      </c>
    </row>
    <row r="5" spans="6:9">
      <c r="F5">
        <v>18</v>
      </c>
      <c r="G5" s="124">
        <v>22</v>
      </c>
      <c r="H5">
        <v>18.75</v>
      </c>
      <c r="I5" s="124">
        <v>31</v>
      </c>
    </row>
    <row r="6" spans="6:9">
      <c r="F6">
        <v>19</v>
      </c>
      <c r="G6" s="124">
        <v>22</v>
      </c>
      <c r="H6">
        <v>18.75</v>
      </c>
      <c r="I6" s="124">
        <v>31</v>
      </c>
    </row>
    <row r="7" spans="6:9">
      <c r="F7">
        <v>24</v>
      </c>
      <c r="G7" s="124">
        <v>22</v>
      </c>
      <c r="H7">
        <v>18.75</v>
      </c>
      <c r="I7" s="124">
        <v>31</v>
      </c>
    </row>
    <row r="8" spans="6:9">
      <c r="F8">
        <v>35</v>
      </c>
      <c r="G8" s="124">
        <v>22</v>
      </c>
      <c r="H8">
        <v>18.75</v>
      </c>
      <c r="I8" s="124">
        <v>31</v>
      </c>
    </row>
    <row r="9" spans="6:9">
      <c r="F9">
        <v>30</v>
      </c>
      <c r="G9" s="124">
        <v>22</v>
      </c>
      <c r="H9">
        <v>18.75</v>
      </c>
      <c r="I9" s="124">
        <v>31</v>
      </c>
    </row>
    <row r="10" spans="6:9">
      <c r="F10">
        <v>31</v>
      </c>
      <c r="G10" s="124">
        <v>22</v>
      </c>
      <c r="H10">
        <v>18.75</v>
      </c>
      <c r="I10" s="124">
        <v>31</v>
      </c>
    </row>
    <row r="11" spans="6:9">
      <c r="F11">
        <v>36</v>
      </c>
      <c r="G11" s="124">
        <v>22</v>
      </c>
      <c r="H11">
        <v>18.75</v>
      </c>
      <c r="I11" s="124">
        <v>31</v>
      </c>
    </row>
    <row r="12" spans="6:9">
      <c r="F12">
        <v>37</v>
      </c>
      <c r="G12" s="124">
        <v>22</v>
      </c>
      <c r="H12">
        <v>18.75</v>
      </c>
      <c r="I12" s="124">
        <v>31</v>
      </c>
    </row>
    <row r="13" spans="6:9">
      <c r="F13">
        <v>39</v>
      </c>
      <c r="G13" s="124">
        <v>22</v>
      </c>
      <c r="H13">
        <v>18.75</v>
      </c>
      <c r="I13" s="124">
        <v>35.5</v>
      </c>
    </row>
  </sheetData>
  <sheetProtection algorithmName="SHA-512" hashValue="GibsyIXNGqxTYtOnQo+dhamn6C4QylBJxgMq+K9gM44pagK3/NYQ7F/vJ1W+AVWF7Ncvl/sRSVRgi7gXDP17kA==" saltValue="37IFXXz6OhqcDn+svyTsT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F A A B Q S w M E F A A C A A g A w I R b W h V 9 t P W j A A A A 9 g A A A B I A H A B D b 2 5 m a W c v U G F j a 2 F n Z S 5 4 b W w g o h g A K K A U A A A A A A A A A A A A A A A A A A A A A A A A A A A A h Y + x D o I w F E V / h X S n h b I o e Z T B V R I T o n F t S s V G e B h a L P / m 4 C f 5 C 2 I U d X O 8 5 5 7 h 3 v v 1 B v n Y N s F F 9 9 Z 0 m J G Y R i T Q q L r K Y J 2 R w R 3 C B c k F b K Q 6 y V o H k 4 w 2 H W 2 V k a N z 5 5 Q x 7 z 3 1 C e 3 6 m v E o i t m + W J f q q F t J P r L 5 L 4 c G r Z O o N B G w e 4 0 R n M Y J p 5 w v a Q R s h l A Y / A p 8 2 v t s f y C s h s Y N v R Y a w 2 0 J b I 7 A 3 h / E A 1 B L A w Q U A A I A C A D A h F 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I R b W t 2 T J R 6 j A g A A N h E A A B M A H A B G b 3 J t d W x h c y 9 T Z W N 0 a W 9 u M S 5 t I K I Y A C i g F A A A A A A A A A A A A A A A A A A A A A A A A A A A A M 2 W T 2 / a M B i H 7 0 h 8 B y u 9 U A m h p f y d p h 4 6 h r R J a z U N t h 2 q H k w w E D X Y l W M 2 V u T v P g e H x H a c J T M 5 j E u x 4 7 y / 9 3 H c 8 M Q o Y C H B Y C 7 / + u / a r X Y r 3 k K K V u D K e x + R X 4 i C e 8 I I 9 c A t i B B r t 4 D 4 z M m e B k j M z A 4 B i n r T P a U I s x + E P i 8 J e e 5 c H x 8 f 4 A 7 d e g u 4 j N D Y e + K P U 4 K Z W P L U l Q W u v O k W 4 o 1 I W f x + Q U n t 0 9 L e g k I c r w n d T U m 0 3 + H k Y t y R a d 3 j U W + o C 5 i 4 D B g 6 M M 6 v 2 6 0 Q W 2 v r S H c h X Y s i Q P S z D j f u U J P m o P S W e m 5 c 8 w g u w c N + t 0 Q X P K m 3 z U H J f o g j z T 1 i i I Z 4 A z 6 g n 2 G A 3 I n 8 N 8 0 h m U 1 1 w S f M R o N e s q 4 + 2 j c c M j A P X y + B 8 p u D y t t x w / k c Y g S + k 4 j B D U p O M J Y v k g v g + s 3 B l T X n d C Z n k b i b h j A C H x F k F w A O m g N M e w p k S y 5 P 8 L w 7 z j T D 5 m j S X p w 4 v o r / y T j 5 J X M G G T U H c m 7 G 7 a B 9 g Z R d / C p v k G Y u 3 n o o N l i y k n e r l S g 4 3 c e M 7 P K S Y l Y W 6 x i h X W D + i C M Y b E 3 X y M v P D i 8 Q J w m m i 8 g c e f n 0 P c v T O i r m G R b B z Z m e 7 5 X g + X Y + e 4 s i 2 H C N D N W Y t 8 A W L a U e r m + N L S o G t 0 7 a q W 8 q q A t x m o t k 0 O q k h d j w l 3 q 4 N 8 U 0 x T y 4 P r L T 9 S v o 9 O q 5 A 6 z O D p D i m X J g Q T T v r Y 3 Z t y c X j Y R b J s u P 8 6 A C v Z g o b S G W t p C C 5 w J h Q c 7 X 1 4 Y d m D m q o 3 B t W I 4 2 r E B T 6 2 u W k H O V u Y O F U i t Q G 3 R o y S 5 X F v 7 X i / Z d G F X s g h G e 2 Y R Q n K 3 0 i X Q v D P W x b I F 5 a + 1 d G N m D T b X h l i k 7 9 L g C u p j l G c 8 + H V o o / / k Z j / X y u e J w Z V B + j C c V L M q z U 5 T j B H E e W y i y p b U x J k a C Y j h c H Z 1 I V M s p Z q q q I 0 X l v 1 W c c l 3 7 A 1 B L A Q I t A B Q A A g A I A M C E W 1 o V f b T 1 o w A A A P Y A A A A S A A A A A A A A A A A A A A A A A A A A A A B D b 2 5 m a W c v U G F j a 2 F n Z S 5 4 b W x Q S w E C L Q A U A A I A C A D A h F t a D 8 r p q 6 Q A A A D p A A A A E w A A A A A A A A A A A A A A A A D v A A A A W 0 N v b n R l b n R f V H l w Z X N d L n h t b F B L A Q I t A B Q A A g A I A M C E W 1 r d k y U e o w I A A D Y R A A A T A A A A A A A A A A A A A A A A A O A B A A B G b 3 J t d W x h c y 9 T Z W N 0 a W 9 u M S 5 t U E s F B g A A A A A D A A M A w g A A A N A 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d H A A A A A A A A d U 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J s b 3 d l c i U y M E 1 v d G 9 y P C 9 J d G V t U G F 0 a D 4 8 L 0 l 0 Z W 1 M b 2 N h d G l v b j 4 8 U 3 R h Y m x l R W 5 0 c m l l c z 4 8 R W 5 0 c n k g V H l w Z T 0 i S X N Q c m l 2 Y X R l I i B W Y W x 1 Z T 0 i b D A i I C 8 + P E V u d H J 5 I F R 5 c G U 9 I l F 1 Z X J 5 S U Q i I F Z h b H V l P S J z M D c x M T N j M T Y t Z j F j N y 0 0 Y j Q 1 L T g x Y W Y t Z D Q x M 2 J j Y z F i Z T l j 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I 6 M T Y u M j U 3 O D g 1 N l o i I C 8 + P E V u d H J 5 I F R 5 c G U 9 I k Z p b G x T d G F 0 d X M i I F Z h b H V l P S J z Q 2 9 t c G x l d G U i I C 8 + P C 9 T d G F i b G V F b n R y a W V z P j w v S X R l b T 4 8 S X R l b T 4 8 S X R l b U x v Y 2 F 0 a W 9 u P j x J d G V t V H l w Z T 5 G b 3 J t d W x h P C 9 J d G V t V H l w Z T 4 8 S X R l b V B h d G g + U 2 V j d G l v b j E v Q m x v d 2 V y J T I w T W 9 0 b 3 I v U 2 9 1 c m N l P C 9 J d G V t U G F 0 a D 4 8 L 0 l 0 Z W 1 M b 2 N h d G l v b j 4 8 U 3 R h Y m x l R W 5 0 c m l l c y A v P j w v S X R l b T 4 8 S X R l b T 4 8 S X R l b U x v Y 2 F 0 a W 9 u P j x J d G V t V H l w Z T 5 G b 3 J t d W x h P C 9 J d G V t V H l w Z T 4 8 S X R l b V B h d G g + U 2 V j d G l v b j E v Q m x v d 2 V y J T I w T W 9 0 b 3 I v Q 2 h h b m d l Z C U y M F R 5 c G U 8 L 0 l 0 Z W 1 Q Y X R o P j w v S X R l b U x v Y 2 F 0 a W 9 u P j x T d G F i b G V F b n R y a W V z I C 8 + P C 9 J d G V t P j x J d G V t P j x J d G V t T G 9 j Y X R p b 2 4 + P E l 0 Z W 1 U e X B l P k Z v c m 1 1 b G E 8 L 0 l 0 Z W 1 U e X B l P j x J d G V t U G F 0 a D 5 T Z W N 0 a W 9 u M S 9 B a X J m b G 9 3 J T I w Q 2 9 u Z m l n P C 9 J d G V t U G F 0 a D 4 8 L 0 l 0 Z W 1 M b 2 N h d G l v b j 4 8 U 3 R h Y m x l R W 5 0 c m l l c z 4 8 R W 5 0 c n k g V H l w Z T 0 i S X N Q c m l 2 Y X R l I i B W Y W x 1 Z T 0 i b D A i I C 8 + P E V u d H J 5 I F R 5 c G U 9 I l F 1 Z X J 5 S U Q i I F Z h b H V l P S J z N T M z M T M 1 N z U t N 2 Z i N S 0 0 M D F h L W E x Z W Y t Y T Q 1 O W I w O G I 3 O D 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M D M u M z k 3 M D A y N V o i I C 8 + P E V u d H J 5 I F R 5 c G U 9 I k Z p b G x T d G F 0 d X M i I F Z h b H V l P S J z Q 2 9 t c G x l d G U i I C 8 + P C 9 T d G F i b G V F b n R y a W V z P j w v S X R l b T 4 8 S X R l b T 4 8 S X R l b U x v Y 2 F 0 a W 9 u P j x J d G V t V H l w Z T 5 G b 3 J t d W x h P C 9 J d G V t V H l w Z T 4 8 S X R l b V B h d G g + U 2 V j d G l v b j E v Q W l y Z m x v d y U y M E N v b m Z p Z y 9 T b 3 V y Y 2 U 8 L 0 l 0 Z W 1 Q Y X R o P j w v S X R l b U x v Y 2 F 0 a W 9 u P j x T d G F i b G V F b n R y a W V z I C 8 + P C 9 J d G V t P j x J d G V t P j x J d G V t T G 9 j Y X R p b 2 4 + P E l 0 Z W 1 U e X B l P k Z v c m 1 1 b G E 8 L 0 l 0 Z W 1 U e X B l P j x J d G V t U G F 0 a D 5 T Z W N 0 a W 9 u M S 9 B a X J m b G 9 3 J T I w Q 2 9 u Z m l n L 0 N o Y W 5 n Z W Q l M j B U e X B l P C 9 J d G V t U G F 0 a D 4 8 L 0 l 0 Z W 1 M b 2 N h d G l v b j 4 8 U 3 R h Y m x l R W 5 0 c m l l c y A v P j w v S X R l b T 4 8 S X R l b T 4 8 S X R l b U x v Y 2 F 0 a W 9 u P j x J d G V t V H l w Z T 5 G b 3 J t d W x h P C 9 J d G V t V H l w Z T 4 8 S X R l b V B h d G g + U 2 V j d G l v b j E v U 2 x h Y i U y M E 5 1 b W J l c j w v S X R l b V B h d G g + P C 9 J d G V t T G 9 j Y X R p b 2 4 + P F N 0 Y W J s Z U V u d H J p Z X M + P E V u d H J 5 I F R 5 c G U 9 I k l z U H J p d m F 0 Z S I g V m F s d W U 9 I m w w I i A v P j x F b n R y e S B U e X B l P S J R d W V y e U l E I i B W Y W x 1 Z T 0 i c z I z Z T l h Y j E z L T U w O D Y t N D A z O S 0 4 O T g y L W E 0 N 2 R j M 2 N m Y m I 1 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z O j I y L j I x M D g 0 N z Z a I i A v P j x F b n R y e S B U e X B l P S J G a W x s U 3 R h d H V z I i B W Y W x 1 Z T 0 i c 0 N v b X B s Z X R l I i A v P j w v U 3 R h Y m x l R W 5 0 c m l l c z 4 8 L 0 l 0 Z W 0 + P E l 0 Z W 0 + P E l 0 Z W 1 M b 2 N h d G l v b j 4 8 S X R l b V R 5 c G U + R m 9 y b X V s Y T w v S X R l b V R 5 c G U + P E l 0 Z W 1 Q Y X R o P l N l Y 3 R p b 2 4 x L 1 N s Y W I l M j B O d W 1 i Z X I v U 2 9 1 c m N l P C 9 J d G V t U G F 0 a D 4 8 L 0 l 0 Z W 1 M b 2 N h d G l v b j 4 8 U 3 R h Y m x l R W 5 0 c m l l c y A v P j w v S X R l b T 4 8 S X R l b T 4 8 S X R l b U x v Y 2 F 0 a W 9 u P j x J d G V t V H l w Z T 5 G b 3 J t d W x h P C 9 J d G V t V H l w Z T 4 8 S X R l b V B h d G g + U 2 V j d G l v b j E v U 2 x h Y i U y M E 5 1 b W J l c i 9 D a G F u Z 2 V k J T I w V H l w Z T w v S X R l b V B h d G g + P C 9 J d G V t T G 9 j Y X R p b 2 4 + P F N 0 Y W J s Z U V u d H J p Z X M g L z 4 8 L 0 l 0 Z W 0 + P E l 0 Z W 0 + P E l 0 Z W 1 M b 2 N h d G l v b j 4 8 S X R l b V R 5 c G U + R m 9 y b X V s Y T w v S X R l b V R 5 c G U + P E l 0 Z W 1 Q Y X R o P l N l Y 3 R p b 2 4 x L 0 1 l d G V y a W 5 n J T I w R G V 2 a W N l P C 9 J d G V t U G F 0 a D 4 8 L 0 l 0 Z W 1 M b 2 N h d G l v b j 4 8 U 3 R h Y m x l R W 5 0 c m l l c z 4 8 R W 5 0 c n k g V H l w Z T 0 i S X N Q c m l 2 Y X R l I i B W Y W x 1 Z T 0 i b D A i I C 8 + P E V u d H J 5 I F R 5 c G U 9 I l F 1 Z X J 5 S U Q i I F Z h b H V l P S J z O W I y O W V j Y j k t N j Y y Z i 0 0 M j N i L W J h M T A t M m M x N D l h N j U 0 N G 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N D Q u O T k 4 M T M y O F o i I C 8 + P E V u d H J 5 I F R 5 c G U 9 I k Z p b G x T d G F 0 d X M i I F Z h b H V l P S J z Q 2 9 t c G x l d G U i I C 8 + P C 9 T d G F i b G V F b n R y a W V z P j w v S X R l b T 4 8 S X R l b T 4 8 S X R l b U x v Y 2 F 0 a W 9 u P j x J d G V t V H l w Z T 5 G b 3 J t d W x h P C 9 J d G V t V H l w Z T 4 8 S X R l b V B h d G g + U 2 V j d G l v b j E v T W V 0 Z X J p b m c l M j B E Z X Z p Y 2 U v U 2 9 1 c m N l P C 9 J d G V t U G F 0 a D 4 8 L 0 l 0 Z W 1 M b 2 N h d G l v b j 4 8 U 3 R h Y m x l R W 5 0 c m l l c y A v P j w v S X R l b T 4 8 S X R l b T 4 8 S X R l b U x v Y 2 F 0 a W 9 u P j x J d G V t V H l w Z T 5 G b 3 J t d W x h P C 9 J d G V t V H l w Z T 4 8 S X R l b V B h d G g + U 2 V j d G l v b j E v T W V 0 Z X J p b m c l M j B E Z X Z p Y 2 U v Q 2 h h b m d l Z C U y M F R 5 c G U 8 L 0 l 0 Z W 1 Q Y X R o P j w v S X R l b U x v Y 2 F 0 a W 9 u P j x T d G F i b G V F b n R y a W V z I C 8 + P C 9 J d G V t P j x J d G V t P j x J d G V t T G 9 j Y X R p b 2 4 + P E l 0 Z W 1 U e X B l P k Z v c m 1 1 b G E 8 L 0 l 0 Z W 1 U e X B l P j x J d G V t U G F 0 a D 5 T Z W N 0 a W 9 u M S 9 V b m l 0 J T I w U 2 l 6 Z T w v S X R l b V B h d G g + P C 9 J d G V t T G 9 j Y X R p b 2 4 + P F N 0 Y W J s Z U V u d H J p Z X M + P E V u d H J 5 I F R 5 c G U 9 I k l z U H J p d m F 0 Z S I g V m F s d W U 9 I m w w I i A v P j x F b n R y e S B U e X B l P S J R d W V y e U l E I i B W Y W x 1 Z T 0 i c z l j O G R m Z D Y z L W Z h N j g t N D g 5 M S 0 5 O G Q z L T g w M D N i Y W V m Z T M 0 Y 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0 O j A 1 L j E z O D A 0 O T J a I i A v P j x F b n R y e S B U e X B l P S J G a W x s U 3 R h d H V z I i B W Y W x 1 Z T 0 i c 0 N v b X B s Z X R l I i A v P j w v U 3 R h Y m x l R W 5 0 c m l l c z 4 8 L 0 l 0 Z W 0 + P E l 0 Z W 0 + P E l 0 Z W 1 M b 2 N h d G l v b j 4 8 S X R l b V R 5 c G U + R m 9 y b X V s Y T w v S X R l b V R 5 c G U + P E l 0 Z W 1 Q Y X R o P l N l Y 3 R p b 2 4 x L 1 V u a X Q l M j B T a X p l L 1 N v d X J j Z T w v S X R l b V B h d G g + P C 9 J d G V t T G 9 j Y X R p b 2 4 + P F N 0 Y W J s Z U V u d H J p Z X M g L z 4 8 L 0 l 0 Z W 0 + P E l 0 Z W 0 + P E l 0 Z W 1 M b 2 N h d G l v b j 4 8 S X R l b V R 5 c G U + R m 9 y b X V s Y T w v S X R l b V R 5 c G U + P E l 0 Z W 1 Q Y X R o P l N l Y 3 R p b 2 4 x L 1 V u a X Q l M j B T a X p l L 0 N o Y W 5 n Z W Q l M j B U e X B l P C 9 J d G V t U G F 0 a D 4 8 L 0 l 0 Z W 1 M b 2 N h d G l v b j 4 8 U 3 R h Y m x l R W 5 0 c m l l c y A v P j w v S X R l b T 4 8 S X R l b T 4 8 S X R l b U x v Y 2 F 0 a W 9 u P j x J d G V t V H l w Z T 5 G b 3 J t d W x h P C 9 J d G V t V H l w Z T 4 8 S X R l b V B h d G g + U 2 V j d G l v b j E v T G l u Z S U y M F Z v b H R h Z 2 U l M j B D b 2 5 u Z W N 0 a W 9 u P C 9 J d G V t U G F 0 a D 4 8 L 0 l 0 Z W 1 M b 2 N h d G l v b j 4 8 U 3 R h Y m x l R W 5 0 c m l l c z 4 8 R W 5 0 c n k g V H l w Z T 0 i S X N Q c m l 2 Y X R l I i B W Y W x 1 Z T 0 i b D A i I C 8 + P E V u d H J 5 I F R 5 c G U 9 I l F 1 Z X J 5 S U Q i I F Z h b H V l P S J z O G R h O T A 3 M j g t O T E y N S 0 0 Z j A w L T k w Z m U t M D g 5 N W Y x M G I 5 O W Q 5 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Q 6 M z I u O D c 4 O T k 3 N l o i I C 8 + P E V u d H J 5 I F R 5 c G U 9 I k Z p b G x T d G F 0 d X M i I F Z h b H V l P S J z Q 2 9 t c G x l d G U i I C 8 + P C 9 T d G F i b G V F b n R y a W V z P j w v S X R l b T 4 8 S X R l b T 4 8 S X R l b U x v Y 2 F 0 a W 9 u P j x J d G V t V H l w Z T 5 G b 3 J t d W x h P C 9 J d G V t V H l w Z T 4 8 S X R l b V B h d G g + U 2 V j d G l v b j E v T G l u Z S U y M F Z v b H R h Z 2 U l M j B D b 2 5 u Z W N 0 a W 9 u L 1 N v d X J j Z T w v S X R l b V B h d G g + P C 9 J d G V t T G 9 j Y X R p b 2 4 + P F N 0 Y W J s Z U V u d H J p Z X M g L z 4 8 L 0 l 0 Z W 0 + P E l 0 Z W 0 + P E l 0 Z W 1 M b 2 N h d G l v b j 4 8 S X R l b V R 5 c G U + R m 9 y b X V s Y T w v S X R l b V R 5 c G U + P E l 0 Z W 1 Q Y X R o P l N l Y 3 R p b 2 4 x L 0 x p b m U l M j B W b 2 x 0 Y W d l J T I w Q 2 9 u b m V j d G l v b i 9 D a G F u Z 2 V k J T I w V H l w Z T w v S X R l b V B h d G g + P C 9 J d G V t T G 9 j Y X R p b 2 4 + P F N 0 Y W J s Z U V u d H J p Z X M g L z 4 8 L 0 l 0 Z W 0 + P E l 0 Z W 0 + P E l 0 Z W 1 M b 2 N h d G l v b j 4 8 S X R l b V R 5 c G U + R m 9 y b X V s Y T w v S X R l b V R 5 c G U + P E l 0 Z W 1 Q Y X R o P l N l Y 3 R p b 2 4 x L 0 V s Z W N 0 c m l h b C U y M E h l Y X Q 8 L 0 l 0 Z W 1 Q Y X R o P j w v S X R l b U x v Y 2 F 0 a W 9 u P j x T d G F i b G V F b n R y a W V z P j x F b n R y e S B U e X B l P S J J c 1 B y a X Z h d G U i I F Z h b H V l P S J s M C I g L z 4 8 R W 5 0 c n k g V H l w Z T 0 i U X V l c n l J R C I g V m F s d W U 9 I n N j Y T M 4 M G M 4 Z C 1 k N z c 4 L T Q 5 Z W U t O D A 0 O C 0 w Y j M y Y T R k Z D g 0 N G 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D o 1 N C 4 0 N T c y M T k w W i I g L z 4 8 R W 5 0 c n k g V H l w Z T 0 i R m l s b F N 0 Y X R 1 c y I g V m F s d W U 9 I n N D b 2 1 w b G V 0 Z S I g L z 4 8 L 1 N 0 Y W J s Z U V u d H J p Z X M + P C 9 J d G V t P j x J d G V t P j x J d G V t T G 9 j Y X R p b 2 4 + P E l 0 Z W 1 U e X B l P k Z v c m 1 1 b G E 8 L 0 l 0 Z W 1 U e X B l P j x J d G V t U G F 0 a D 5 T Z W N 0 a W 9 u M S 9 F b G V j d H J p Y W w l M j B I Z W F 0 L 1 N v d X J j Z T w v S X R l b V B h d G g + P C 9 J d G V t T G 9 j Y X R p b 2 4 + P F N 0 Y W J s Z U V u d H J p Z X M g L z 4 8 L 0 l 0 Z W 0 + P E l 0 Z W 0 + P E l 0 Z W 1 M b 2 N h d G l v b j 4 8 S X R l b V R 5 c G U + R m 9 y b X V s Y T w v S X R l b V R 5 c G U + P E l 0 Z W 1 Q Y X R o P l N l Y 3 R p b 2 4 x L 0 V s Z W N 0 c m l h b C U y M E h l Y X Q v Q 2 h h b m d l Z C U y M F R 5 c G U 8 L 0 l 0 Z W 1 Q Y X R o P j w v S X R l b U x v Y 2 F 0 a W 9 u P j x T d G F i b G V F b n R y a W V z I C 8 + P C 9 J d G V t P j x J d G V t P j x J d G V t T G 9 j Y X R p b 2 4 + P E l 0 Z W 1 U e X B l P k Z v c m 1 1 b G E 8 L 0 l 0 Z W 1 U e X B l P j x J d G V t U G F 0 a D 5 T Z W N 0 a W 9 u M S 9 W b 2 x 0 Y W d l P C 9 J d G V t U G F 0 a D 4 8 L 0 l 0 Z W 1 M b 2 N h d G l v b j 4 8 U 3 R h Y m x l R W 5 0 c m l l c z 4 8 R W 5 0 c n k g V H l w Z T 0 i S X N Q c m l 2 Y X R l I i B W Y W x 1 Z T 0 i b D A i I C 8 + P E V u d H J 5 I F R 5 c G U 9 I l F 1 Z X J 5 S U Q i I F Z h b H V l P S J z Y T I w Z j J i O D c t Z T Q y Y i 0 0 Y z g x L T k y N 2 I t M D h h Y z N h M z M 0 N T k y 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U 6 M T E u M D E z M z Y 2 N l o i I C 8 + P E V u d H J 5 I F R 5 c G U 9 I k Z p b G x T d G F 0 d X M i I F Z h b H V l P S J z Q 2 9 t c G x l d G U i I C 8 + P C 9 T d G F i b G V F b n R y a W V z P j w v S X R l b T 4 8 S X R l b T 4 8 S X R l b U x v Y 2 F 0 a W 9 u P j x J d G V t V H l w Z T 5 G b 3 J t d W x h P C 9 J d G V t V H l w Z T 4 8 S X R l b V B h d G g + U 2 V j d G l v b j E v V m 9 s d G F n Z S 9 T b 3 V y Y 2 U 8 L 0 l 0 Z W 1 Q Y X R o P j w v S X R l b U x v Y 2 F 0 a W 9 u P j x T d G F i b G V F b n R y a W V z I C 8 + P C 9 J d G V t P j x J d G V t P j x J d G V t T G 9 j Y X R p b 2 4 + P E l 0 Z W 1 U e X B l P k Z v c m 1 1 b G E 8 L 0 l 0 Z W 1 U e X B l P j x J d G V t U G F 0 a D 5 T Z W N 0 a W 9 u M S 9 W b 2 x 0 Y W d l L 0 N o Y W 5 n Z W Q l M j B U e X B l P C 9 J d G V t U G F 0 a D 4 8 L 0 l 0 Z W 1 M b 2 N h d G l v b j 4 8 U 3 R h Y m x l R W 5 0 c m l l c y A v P j w v S X R l b T 4 8 S X R l b T 4 8 S X R l b U x v Y 2 F 0 a W 9 u P j x J d G V t V H l w Z T 5 G b 3 J t d W x h P C 9 J d G V t V H l w Z T 4 8 S X R l b V B h d G g + U 2 V j d G l v b j E v U m V 2 a X N p b 2 4 8 L 0 l 0 Z W 1 Q Y X R o P j w v S X R l b U x v Y 2 F 0 a W 9 u P j x T d G F i b G V F b n R y a W V z P j x F b n R y e S B U e X B l P S J J c 1 B y a X Z h d G U i I F Z h b H V l P S J s M C I g L z 4 8 R W 5 0 c n k g V H l w Z T 0 i U X V l c n l J R C I g V m F s d W U 9 I n M 5 Y z B l O D A 1 Y y 0 4 M m Q 2 L T R l N G Q t O W I z M C 1 l O D I z N T E 0 Z W F m M z 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T o y O S 4 x M T U 3 O D U 0 W i I g L z 4 8 R W 5 0 c n k g V H l w Z T 0 i R m l s b F N 0 Y X R 1 c y I g V m F s d W U 9 I n N D b 2 1 w b G V 0 Z S I g L z 4 8 L 1 N 0 Y W J s Z U V u d H J p Z X M + P C 9 J d G V t P j x J d G V t P j x J d G V t T G 9 j Y X R p b 2 4 + P E l 0 Z W 1 U e X B l P k Z v c m 1 1 b G E 8 L 0 l 0 Z W 1 U e X B l P j x J d G V t U G F 0 a D 5 T Z W N 0 a W 9 u M S 9 S Z X Z p c 2 l v b i 9 T b 3 V y Y 2 U 8 L 0 l 0 Z W 1 Q Y X R o P j w v S X R l b U x v Y 2 F 0 a W 9 u P j x T d G F i b G V F b n R y a W V z I C 8 + P C 9 J d G V t P j x J d G V t P j x J d G V t T G 9 j Y X R p b 2 4 + P E l 0 Z W 1 U e X B l P k Z v c m 1 1 b G E 8 L 0 l 0 Z W 1 U e X B l P j x J d G V t U G F 0 a D 5 T Z W N 0 a W 9 u M S 9 S Z X Z p c 2 l v b i 9 D a G F u Z 2 V k J T I w V H l w Z T w v S X R l b V B h d G g + P C 9 J d G V t T G 9 j Y X R p b 2 4 + P F N 0 Y W J s Z U V u d H J p Z X M g L z 4 8 L 0 l 0 Z W 0 + P E l 0 Z W 0 + P E l 0 Z W 1 M b 2 N h d G l v b j 4 8 S X R l b V R 5 c G U + R m 9 y b X V s Y T w v S X R l b V R 5 c G U + P E l 0 Z W 1 Q Y X R o P l N l Y 3 R p b 2 4 x L 1 B h c n Q l M j B O d W 1 i Z X I 8 L 0 l 0 Z W 1 Q Y X R o P j w v S X R l b U x v Y 2 F 0 a W 9 u P j x T d G F i b G V F b n R y a W V z P j x F b n R y e S B U e X B l P S J J c 1 B y a X Z h d G U i I F Z h b H V l P S J s M C I g L z 4 8 R W 5 0 c n k g V H l w Z T 0 i U X V l c n l J R C I g V m F s d W U 9 I n M 4 N D E 1 N 2 E 3 M y 0 0 N j A 3 L T Q z O T c t O G I 5 M C 0 3 Y m M 3 Y j E x N D R l Y T 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y M T Y w I i A v P j x F b n R y e S B U e X B l P S J G a W x s R X J y b 3 J D b 2 R l I i B W Y W x 1 Z T 0 i c 1 V u a 2 5 v d 2 4 i I C 8 + P E V u d H J 5 I F R 5 c G U 9 I k Z p b G x F c n J v c k N v d W 5 0 I i B W Y W x 1 Z T 0 i b D A i I C 8 + P E V u d H J 5 I F R 5 c G U 9 I k Z p b G x M Y X N 0 V X B k Y X R l Z C I g V m F s d W U 9 I m Q y M D I 1 L T A y L T I 3 V D I y O j M 2 O j Q w L j U 1 M T I w N D R a I i A v P j x F b n R y e S B U e X B l P S J G a W x s Q 2 9 s d W 1 u V H l w Z X M i I F Z h b H V l P S J z Q m d B Q U F B Q U F B Q U F B Q U E 9 P S I g L z 4 8 R W 5 0 c n k g V H l w Z T 0 i R m l s b E N v b H V t b k 5 h b W V z I i B W Y W x 1 Z T 0 i c 1 s m c X V v d D t T Z X J p Z X M m c X V v d D s s J n F 1 b 3 Q 7 Q m x v d 2 V y I E 1 v d G 9 y L j E m c X V v d D s s J n F 1 b 3 Q 7 Q W l y Z m x v d y B D b 2 5 m a W c u J n F 1 b 3 Q 7 L C Z x d W 9 0 O 1 N s Y W I g T m 8 u J n F 1 b 3 Q 7 L C Z x d W 9 0 O 0 1 l d G V y a W 5 n I E R l d m l j Z S 4 x J n F 1 b 3 Q 7 L C Z x d W 9 0 O 1 V u a X Q g U 2 l 6 Z S 4 x J n F 1 b 3 Q 7 L C Z x d W 9 0 O 0 x p b m U g V m 9 s d G F n Z S B D b 2 5 u Z W N 0 a W 9 u J n F 1 b 3 Q 7 L C Z x d W 9 0 O 0 V s Z W N 0 c m l j I E h l Y X Q m c X V v d D s s J n F 1 b 3 Q 7 V m 9 s d G F n Z S 4 x J n F 1 b 3 Q 7 L C Z x d W 9 0 O 1 J l d m l z a W 9 u L j E 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U G F y d C B O d W 1 i Z X I v Q X V 0 b 1 J l b W 9 2 Z W R D b 2 x 1 b W 5 z M S 5 7 U 2 V y a W V z L D B 9 J n F 1 b 3 Q 7 L C Z x d W 9 0 O 1 N l Y 3 R p b 2 4 x L 1 B h c n Q g T n V t Y m V y L 0 F 1 d G 9 S Z W 1 v d m V k Q 2 9 s d W 1 u c z E u e 0 J s b 3 d l c i B N b 3 R v c i 4 x L D F 9 J n F 1 b 3 Q 7 L C Z x d W 9 0 O 1 N l Y 3 R p b 2 4 x L 1 B h c n Q g T n V t Y m V y L 0 F 1 d G 9 S Z W 1 v d m V k Q 2 9 s d W 1 u c z E u e 0 F p c m Z s b 3 c g Q 2 9 u Z m l n L i w y f S Z x d W 9 0 O y w m c X V v d D t T Z W N 0 a W 9 u M S 9 Q Y X J 0 I E 5 1 b W J l c i 9 B d X R v U m V t b 3 Z l Z E N v b H V t b n M x L n t T b G F i I E 5 v L i w z f S Z x d W 9 0 O y w m c X V v d D t T Z W N 0 a W 9 u M S 9 Q Y X J 0 I E 5 1 b W J l c i 9 B d X R v U m V t b 3 Z l Z E N v b H V t b n M x L n t N Z X R l c m l u Z y B E Z X Z p Y 2 U u M S w 0 f S Z x d W 9 0 O y w m c X V v d D t T Z W N 0 a W 9 u M S 9 Q Y X J 0 I E 5 1 b W J l c i 9 B d X R v U m V t b 3 Z l Z E N v b H V t b n M x L n t V b m l 0 I F N p e m U u M S w 1 f S Z x d W 9 0 O y w m c X V v d D t T Z W N 0 a W 9 u M S 9 Q Y X J 0 I E 5 1 b W J l c i 9 B d X R v U m V t b 3 Z l Z E N v b H V t b n M x L n t M a W 5 l I F Z v b H R h Z 2 U g Q 2 9 u b m V j d G l v b i w 2 f S Z x d W 9 0 O y w m c X V v d D t T Z W N 0 a W 9 u M S 9 Q Y X J 0 I E 5 1 b W J l c i 9 B d X R v U m V t b 3 Z l Z E N v b H V t b n M x L n t F b G V j d H J p Y y B I Z W F 0 L D d 9 J n F 1 b 3 Q 7 L C Z x d W 9 0 O 1 N l Y 3 R p b 2 4 x L 1 B h c n Q g T n V t Y m V y L 0 F 1 d G 9 S Z W 1 v d m V k Q 2 9 s d W 1 u c z E u e 1 Z v b H R h Z 2 U u M S w 4 f S Z x d W 9 0 O y w m c X V v d D t T Z W N 0 a W 9 u M S 9 Q Y X J 0 I E 5 1 b W J l c i 9 B d X R v U m V t b 3 Z l Z E N v b H V t b n M x L n t S Z X Z p c 2 l v b i 4 x L D l 9 J n F 1 b 3 Q 7 X S w m c X V v d D t D b 2 x 1 b W 5 D b 3 V u d C Z x d W 9 0 O z o x M C w m c X V v d D t L Z X l D b 2 x 1 b W 5 O Y W 1 l c y Z x d W 9 0 O z p b X S w m c X V v d D t D b 2 x 1 b W 5 J Z G V u d G l 0 a W V z J n F 1 b 3 Q 7 O l s m c X V v d D t T Z W N 0 a W 9 u M S 9 Q Y X J 0 I E 5 1 b W J l c i 9 B d X R v U m V t b 3 Z l Z E N v b H V t b n M x L n t T Z X J p Z X M s M H 0 m c X V v d D s s J n F 1 b 3 Q 7 U 2 V j d G l v b j E v U G F y d C B O d W 1 i Z X I v Q X V 0 b 1 J l b W 9 2 Z W R D b 2 x 1 b W 5 z M S 5 7 Q m x v d 2 V y I E 1 v d G 9 y L j E s M X 0 m c X V v d D s s J n F 1 b 3 Q 7 U 2 V j d G l v b j E v U G F y d C B O d W 1 i Z X I v Q X V 0 b 1 J l b W 9 2 Z W R D b 2 x 1 b W 5 z M S 5 7 Q W l y Z m x v d y B D b 2 5 m a W c u L D J 9 J n F 1 b 3 Q 7 L C Z x d W 9 0 O 1 N l Y 3 R p b 2 4 x L 1 B h c n Q g T n V t Y m V y L 0 F 1 d G 9 S Z W 1 v d m V k Q 2 9 s d W 1 u c z E u e 1 N s Y W I g T m 8 u L D N 9 J n F 1 b 3 Q 7 L C Z x d W 9 0 O 1 N l Y 3 R p b 2 4 x L 1 B h c n Q g T n V t Y m V y L 0 F 1 d G 9 S Z W 1 v d m V k Q 2 9 s d W 1 u c z E u e 0 1 l d G V y a W 5 n I E R l d m l j Z S 4 x L D R 9 J n F 1 b 3 Q 7 L C Z x d W 9 0 O 1 N l Y 3 R p b 2 4 x L 1 B h c n Q g T n V t Y m V y L 0 F 1 d G 9 S Z W 1 v d m V k Q 2 9 s d W 1 u c z E u e 1 V u a X Q g U 2 l 6 Z S 4 x L D V 9 J n F 1 b 3 Q 7 L C Z x d W 9 0 O 1 N l Y 3 R p b 2 4 x L 1 B h c n Q g T n V t Y m V y L 0 F 1 d G 9 S Z W 1 v d m V k Q 2 9 s d W 1 u c z E u e 0 x p b m U g V m 9 s d G F n Z S B D b 2 5 u Z W N 0 a W 9 u L D Z 9 J n F 1 b 3 Q 7 L C Z x d W 9 0 O 1 N l Y 3 R p b 2 4 x L 1 B h c n Q g T n V t Y m V y L 0 F 1 d G 9 S Z W 1 v d m V k Q 2 9 s d W 1 u c z E u e 0 V s Z W N 0 c m l j I E h l Y X Q s N 3 0 m c X V v d D s s J n F 1 b 3 Q 7 U 2 V j d G l v b j E v U G F y d C B O d W 1 i Z X I v Q X V 0 b 1 J l b W 9 2 Z W R D b 2 x 1 b W 5 z M S 5 7 V m 9 s d G F n Z S 4 x L D h 9 J n F 1 b 3 Q 7 L C Z x d W 9 0 O 1 N l Y 3 R p b 2 4 x L 1 B h c n Q g T n V t Y m V y L 0 F 1 d G 9 S Z W 1 v d m V k Q 2 9 s d W 1 u c z E u e 1 J l d m l z a W 9 u L j E s O X 0 m c X V v d D t d L C Z x d W 9 0 O 1 J l b G F 0 a W 9 u c 2 h p c E l u Z m 8 m c X V v d D s 6 W 1 1 9 I i A v P j w v U 3 R h Y m x l R W 5 0 c m l l c z 4 8 L 0 l 0 Z W 0 + P E l 0 Z W 0 + P E l 0 Z W 1 M b 2 N h d G l v b j 4 8 S X R l b V R 5 c G U + R m 9 y b X V s Y T w v S X R l b V R 5 c G U + P E l 0 Z W 1 Q Y X R o P l N l Y 3 R p b 2 4 x L 1 B h c n Q l M j B O d W 1 i Z X I v U 2 9 1 c m N l P C 9 J d G V t U G F 0 a D 4 8 L 0 l 0 Z W 1 M b 2 N h d G l v b j 4 8 U 3 R h Y m x l R W 5 0 c m l l c y A v P j w v S X R l b T 4 8 S X R l b T 4 8 S X R l b U x v Y 2 F 0 a W 9 u P j x J d G V t V H l w Z T 5 G b 3 J t d W x h P C 9 J d G V t V H l w Z T 4 8 S X R l b V B h d G g + U 2 V j d G l v b j E v U G F y d C U y M E 5 1 b W J l c i 9 D a G F u Z 2 V k J T I w V H l w Z T w v S X R l b V B h d G g + P C 9 J d G V t T G 9 j Y X R p b 2 4 + P F N 0 Y W J s Z U V u d H J p Z X M g L z 4 8 L 0 l 0 Z W 0 + P E l 0 Z W 0 + P E l 0 Z W 1 M b 2 N h d G l v b j 4 8 S X R l b V R 5 c G U + R m 9 y b X V s Y T w v S X R l b V R 5 c G U + P E l 0 Z W 1 Q Y X R o P l N l Y 3 R p b 2 4 x L 1 B h c n Q l M j B O d W 1 i Z X I v Q W R k Z W Q l M j B D d X N 0 b 2 0 8 L 0 l 0 Z W 1 Q Y X R o P j w v S X R l b U x v Y 2 F 0 a W 9 u P j x T d G F i b G V F b n R y a W V z I C 8 + P C 9 J d G V t P j x J d G V t P j x J d G V t T G 9 j Y X R p b 2 4 + P E l 0 Z W 1 U e X B l P k Z v c m 1 1 b G E 8 L 0 l 0 Z W 1 U e X B l P j x J d G V t U G F 0 a D 5 T Z W N 0 a W 9 u M S 9 Q Y X J 0 J T I w T n V t Y m V y L 0 V 4 c G F u Z G V k J T I w Q m x v d 2 V y J T I w T W 9 0 b 3 I 8 L 0 l 0 Z W 1 Q Y X R o P j w v S X R l b U x v Y 2 F 0 a W 9 u P j x T d G F i b G V F b n R y a W V z I C 8 + P C 9 J d G V t P j x J d G V t P j x J d G V t T G 9 j Y X R p b 2 4 + P E l 0 Z W 1 U e X B l P k Z v c m 1 1 b G E 8 L 0 l 0 Z W 1 U e X B l P j x J d G V t U G F 0 a D 5 T Z W N 0 a W 9 u M S 9 Q Y X J 0 J T I w T n V t Y m V y L 0 F k Z G V k J T I w Q 3 V z d G 9 t M T w v S X R l b V B h d G g + P C 9 J d G V t T G 9 j Y X R p b 2 4 + P F N 0 Y W J s Z U V u d H J p Z X M g L z 4 8 L 0 l 0 Z W 0 + P E l 0 Z W 0 + P E l 0 Z W 1 M b 2 N h d G l v b j 4 8 S X R l b V R 5 c G U + R m 9 y b X V s Y T w v S X R l b V R 5 c G U + P E l 0 Z W 1 Q Y X R o P l N l Y 3 R p b 2 4 x L 1 B h c n Q l M j B O d W 1 i Z X I v R X h w Y W 5 k Z W Q l M j B B a X J m b G 9 3 J T I w Q 2 9 u Z m l n P C 9 J d G V t U G F 0 a D 4 8 L 0 l 0 Z W 1 M b 2 N h d G l v b j 4 8 U 3 R h Y m x l R W 5 0 c m l l c y A v P j w v S X R l b T 4 8 S X R l b T 4 8 S X R l b U x v Y 2 F 0 a W 9 u P j x J d G V t V H l w Z T 5 G b 3 J t d W x h P C 9 J d G V t V H l w Z T 4 8 S X R l b V B h d G g + U 2 V j d G l v b j E v U G F y d C U y M E 5 1 b W J l c i 9 B Z G R l Z C U y M E N 1 c 3 R v b T I 8 L 0 l 0 Z W 1 Q Y X R o P j w v S X R l b U x v Y 2 F 0 a W 9 u P j x T d G F i b G V F b n R y a W V z I C 8 + P C 9 J d G V t P j x J d G V t P j x J d G V t T G 9 j Y X R p b 2 4 + P E l 0 Z W 1 U e X B l P k Z v c m 1 1 b G E 8 L 0 l 0 Z W 1 U e X B l P j x J d G V t U G F 0 a D 5 T Z W N 0 a W 9 u M S 9 Q Y X J 0 J T I w T n V t Y m V y L 0 V 4 c G F u Z G V k J T I w U 2 x h Y i U y M E 5 1 b W J l c j w v S X R l b V B h d G g + P C 9 J d G V t T G 9 j Y X R p b 2 4 + P F N 0 Y W J s Z U V u d H J p Z X M g L z 4 8 L 0 l 0 Z W 0 + P E l 0 Z W 0 + P E l 0 Z W 1 M b 2 N h d G l v b j 4 8 S X R l b V R 5 c G U + R m 9 y b X V s Y T w v S X R l b V R 5 c G U + P E l 0 Z W 1 Q Y X R o P l N l Y 3 R p b 2 4 x L 1 B h c n Q l M j B O d W 1 i Z X I v Q W R k Z W Q l M j B D d X N 0 b 2 0 z P C 9 J d G V t U G F 0 a D 4 8 L 0 l 0 Z W 1 M b 2 N h d G l v b j 4 8 U 3 R h Y m x l R W 5 0 c m l l c y A v P j w v S X R l b T 4 8 S X R l b T 4 8 S X R l b U x v Y 2 F 0 a W 9 u P j x J d G V t V H l w Z T 5 G b 3 J t d W x h P C 9 J d G V t V H l w Z T 4 8 S X R l b V B h d G g + U 2 V j d G l v b j E v U G F y d C U y M E 5 1 b W J l c i 9 F e H B h b m R l Z C U y M E 1 l d G V y a W 5 n J T I w Z G V 2 a W N l P C 9 J d G V t U G F 0 a D 4 8 L 0 l 0 Z W 1 M b 2 N h d G l v b j 4 8 U 3 R h Y m x l R W 5 0 c m l l c y A v P j w v S X R l b T 4 8 S X R l b T 4 8 S X R l b U x v Y 2 F 0 a W 9 u P j x J d G V t V H l w Z T 5 G b 3 J t d W x h P C 9 J d G V t V H l w Z T 4 8 S X R l b V B h d G g + U 2 V j d G l v b j E v U G F y d C U y M E 5 1 b W J l c i 9 B Z G R l Z C U y M E N 1 c 3 R v b T Q 8 L 0 l 0 Z W 1 Q Y X R o P j w v S X R l b U x v Y 2 F 0 a W 9 u P j x T d G F i b G V F b n R y a W V z I C 8 + P C 9 J d G V t P j x J d G V t P j x J d G V t T G 9 j Y X R p b 2 4 + P E l 0 Z W 1 U e X B l P k Z v c m 1 1 b G E 8 L 0 l 0 Z W 1 U e X B l P j x J d G V t U G F 0 a D 5 T Z W N 0 a W 9 u M S 9 Q Y X J 0 J T I w T n V t Y m V y L 0 V 4 c G F u Z G V k J T I w V W 5 p d C U y M H N p e m U 8 L 0 l 0 Z W 1 Q Y X R o P j w v S X R l b U x v Y 2 F 0 a W 9 u P j x T d G F i b G V F b n R y a W V z I C 8 + P C 9 J d G V t P j x J d G V t P j x J d G V t T G 9 j Y X R p b 2 4 + P E l 0 Z W 1 U e X B l P k Z v c m 1 1 b G E 8 L 0 l 0 Z W 1 U e X B l P j x J d G V t U G F 0 a D 5 T Z W N 0 a W 9 u M S 9 Q Y X J 0 J T I w T n V t Y m V y L 0 F k Z G V k J T I w Q 3 V z d G 9 t N T w v S X R l b V B h d G g + P C 9 J d G V t T G 9 j Y X R p b 2 4 + P F N 0 Y W J s Z U V u d H J p Z X M g L z 4 8 L 0 l 0 Z W 0 + P E l 0 Z W 0 + P E l 0 Z W 1 M b 2 N h d G l v b j 4 8 S X R l b V R 5 c G U + R m 9 y b X V s Y T w v S X R l b V R 5 c G U + P E l 0 Z W 1 Q Y X R o P l N l Y 3 R p b 2 4 x L 1 B h c n Q l M j B O d W 1 i Z X I v R X h w Y W 5 k Z W Q l M j B M a W 5 l J T I w V m 9 s d G F n Z T w v S X R l b V B h d G g + P C 9 J d G V t T G 9 j Y X R p b 2 4 + P F N 0 Y W J s Z U V u d H J p Z X M g L z 4 8 L 0 l 0 Z W 0 + P E l 0 Z W 0 + P E l 0 Z W 1 M b 2 N h d G l v b j 4 8 S X R l b V R 5 c G U + R m 9 y b X V s Y T w v S X R l b V R 5 c G U + P E l 0 Z W 1 Q Y X R o P l N l Y 3 R p b 2 4 x L 1 B h c n Q l M j B O d W 1 i Z X I v Q W R k Z W Q l M j B D d X N 0 b 2 0 2 P C 9 J d G V t U G F 0 a D 4 8 L 0 l 0 Z W 1 M b 2 N h d G l v b j 4 8 U 3 R h Y m x l R W 5 0 c m l l c y A v P j w v S X R l b T 4 8 S X R l b T 4 8 S X R l b U x v Y 2 F 0 a W 9 u P j x J d G V t V H l w Z T 5 G b 3 J t d W x h P C 9 J d G V t V H l w Z T 4 8 S X R l b V B h d G g + U 2 V j d G l v b j E v U G F y d C U y M E 5 1 b W J l c i 9 F e H B h b m R l Z C U y M E V s Z W N 0 c m l j Y W w l M j B o Z W F 0 P C 9 J d G V t U G F 0 a D 4 8 L 0 l 0 Z W 1 M b 2 N h d G l v b j 4 8 U 3 R h Y m x l R W 5 0 c m l l c y A v P j w v S X R l b T 4 8 S X R l b T 4 8 S X R l b U x v Y 2 F 0 a W 9 u P j x J d G V t V H l w Z T 5 G b 3 J t d W x h P C 9 J d G V t V H l w Z T 4 8 S X R l b V B h d G g + U 2 V j d G l v b j E v U G F y d C U y M E 5 1 b W J l c i 9 B Z G R l Z C U y M E N 1 c 3 R v b T c 8 L 0 l 0 Z W 1 Q Y X R o P j w v S X R l b U x v Y 2 F 0 a W 9 u P j x T d G F i b G V F b n R y a W V z I C 8 + P C 9 J d G V t P j x J d G V t P j x J d G V t T G 9 j Y X R p b 2 4 + P E l 0 Z W 1 U e X B l P k Z v c m 1 1 b G E 8 L 0 l 0 Z W 1 U e X B l P j x J d G V t U G F 0 a D 5 T Z W N 0 a W 9 u M S 9 Q Y X J 0 J T I w T n V t Y m V y L 0 V 4 c G F u Z G V k J T I w V m 9 s d G F n Z T w v S X R l b V B h d G g + P C 9 J d G V t T G 9 j Y X R p b 2 4 + P F N 0 Y W J s Z U V u d H J p Z X M g L z 4 8 L 0 l 0 Z W 0 + P E l 0 Z W 0 + P E l 0 Z W 1 M b 2 N h d G l v b j 4 8 S X R l b V R 5 c G U + R m 9 y b X V s Y T w v S X R l b V R 5 c G U + P E l 0 Z W 1 Q Y X R o P l N l Y 3 R p b 2 4 x L 1 B h c n Q l M j B O d W 1 i Z X I v Q W R k Z W Q l M j B D d X N 0 b 2 0 4 P C 9 J d G V t U G F 0 a D 4 8 L 0 l 0 Z W 1 M b 2 N h d G l v b j 4 8 U 3 R h Y m x l R W 5 0 c m l l c y A v P j w v S X R l b T 4 8 S X R l b T 4 8 S X R l b U x v Y 2 F 0 a W 9 u P j x J d G V t V H l w Z T 5 G b 3 J t d W x h P C 9 J d G V t V H l w Z T 4 8 S X R l b V B h d G g + U 2 V j d G l v b j E v U G F y d C U y M E 5 1 b W J l c i 9 F e H B h b m R l Z C U y M F J l d m l z a W 9 u P C 9 J d G V t U G F 0 a D 4 8 L 0 l 0 Z W 1 M b 2 N h d G l v b j 4 8 U 3 R h Y m x l R W 5 0 c m l l c y A v P j w v S X R l b T 4 8 S X R l b T 4 8 S X R l b U x v Y 2 F 0 a W 9 u P j x J d G V t V H l w Z T 5 G b 3 J t d W x h P C 9 J d G V t V H l w Z T 4 8 S X R l b V B h d G g + U 2 V j d G l v b j E v V G F i b G U 2 P C 9 J d G V t U G F 0 a D 4 8 L 0 l 0 Z W 1 M b 2 N h d G l v b j 4 8 U 3 R h Y m x l R W 5 0 c m l l c z 4 8 R W 5 0 c n k g V H l w Z T 0 i S X N Q c m l 2 Y X R l I i B W Y W x 1 Z T 0 i b D A i I C 8 + P E V u d H J 5 I F R 5 c G U 9 I l F 1 Z X J 5 S U Q i I F Z h b H V l P S J z Y T B j M D F h Z D A t M G U 3 Z S 0 0 N j I 3 L T k w M T Y t Y T g z N z Q 3 O T U 3 Z j V i 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1 L T A y L T I 3 V D I y O j M 2 O j I z L j E y M T U y N j d a I i A v P j x F b n R y e S B U e X B l P S J G a W x s Q 2 9 s d W 1 u V H l w Z X M i I F Z h b H V l P S J z Q m c 9 P S I g L z 4 8 R W 5 0 c n k g V H l w Z T 0 i R m l s b E N v b H V t b k 5 h b W V z I i B W Y W x 1 Z T 0 i c 1 s m c X V v d D t T Z X J p Z X 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Y v Q X V 0 b 1 J l b W 9 2 Z W R D b 2 x 1 b W 5 z M S 5 7 U 2 V y a W V z L D B 9 J n F 1 b 3 Q 7 X S w m c X V v d D t D b 2 x 1 b W 5 D b 3 V u d C Z x d W 9 0 O z o x L C Z x d W 9 0 O 0 t l e U N v b H V t b k 5 h b W V z J n F 1 b 3 Q 7 O l t d L C Z x d W 9 0 O 0 N v b H V t b k l k Z W 5 0 a X R p Z X M m c X V v d D s 6 W y Z x d W 9 0 O 1 N l Y 3 R p b 2 4 x L 1 R h Y m x l N i 9 B d X R v U m V t b 3 Z l Z E N v b H V t b n M x L n t T Z X J p Z X M s M H 0 m c X V v d D t d L C Z x d W 9 0 O 1 J l b G F 0 a W 9 u c 2 h p c E l u Z m 8 m c X V v d D s 6 W 1 1 9 I i A v P j w v U 3 R h Y m x l R W 5 0 c m l l c z 4 8 L 0 l 0 Z W 0 + P E l 0 Z W 0 + P E l 0 Z W 1 M b 2 N h d G l v b j 4 8 S X R l b V R 5 c G U + R m 9 y b X V s Y T w v S X R l b V R 5 c G U + P E l 0 Z W 1 Q Y X R o P l N l Y 3 R p b 2 4 x L 1 R h Y m x l N i 9 T b 3 V y Y 2 U 8 L 0 l 0 Z W 1 Q Y X R o P j w v S X R l b U x v Y 2 F 0 a W 9 u P j x T d G F i b G V F b n R y a W V z I C 8 + P C 9 J d G V t P j x J d G V t P j x J d G V t T G 9 j Y X R p b 2 4 + P E l 0 Z W 1 U e X B l P k Z v c m 1 1 b G E 8 L 0 l 0 Z W 1 U e X B l P j x J d G V t U G F 0 a D 5 T Z W N 0 a W 9 u M S 9 U Y W J s Z T Y v Q 2 h h b m d l Z C U y M F R 5 c G U 8 L 0 l 0 Z W 1 Q Y X R o P j w v S X R l b U x v Y 2 F 0 a W 9 u P j x T d G F i b G V F b n R y a W V z I C 8 + P C 9 J d G V t P j w v S X R l b X M + P C 9 M b 2 N h b F B h Y 2 t h Z 2 V N Z X R h Z G F 0 Y U Z p b G U + F g A A A F B L B Q Y A A A A A A A A A A A A A A A A A A A A A A A D a A A A A A Q A A A N C M n d 8 B F d E R j H o A w E / C l + s B A A A A X O j S e F F Z 3 0 W z V m W 7 4 O C 9 F Q A A A A A C A A A A A A A D Z g A A w A A A A B A A A A C E 9 k 1 G z 9 G 6 Y B y o 5 e H S p w F H A A A A A A S A A A C g A A A A E A A A A K 0 i E L F G x / u W l L t e O J 9 p G 9 l Q A A A A J l P s 8 I V n D D W K / Q u G w I n / z 2 v J 2 2 W I s 1 3 8 w X A 7 / Y T r q P y M c X H 8 d p d H z 4 y F z E c n L a j o h D k W W u A 4 1 j 4 B z 7 E J z Y 1 M P F b q x l 8 p / R 2 G Z s M j R T u Z a r I U A A A A k l h d u 1 7 L n L u 7 a 6 Y v u z q 8 V z p b U 6 0 = < / D a t a M a s h u p > 
</file>

<file path=customXml/itemProps1.xml><?xml version="1.0" encoding="utf-8"?>
<ds:datastoreItem xmlns:ds="http://schemas.openxmlformats.org/officeDocument/2006/customXml" ds:itemID="{ABB1EDBA-5B40-4F06-B711-6286C85C2412}">
  <ds:schemaRefs>
    <ds:schemaRef ds:uri="http://schemas.microsoft.com/DataMashup"/>
  </ds:schemaRefs>
</ds:datastoreItem>
</file>

<file path=docMetadata/LabelInfo.xml><?xml version="1.0" encoding="utf-8"?>
<clbl:labelList xmlns:clbl="http://schemas.microsoft.com/office/2020/mipLabelMetadata">
  <clbl:label id="{3affa13c-80a2-46af-baaa-2630b699aaf8}" enabled="0" method="" siteId="{3affa13c-80a2-46af-baaa-2630b699aa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Front</vt:lpstr>
      <vt:lpstr>Back</vt:lpstr>
      <vt:lpstr>Nomenclature</vt:lpstr>
      <vt:lpstr>Data</vt:lpstr>
      <vt:lpstr>Airflow</vt:lpstr>
      <vt:lpstr>Electrial data</vt:lpstr>
      <vt:lpstr>Dim</vt:lpstr>
      <vt:lpstr>Back!Print_Area</vt:lpstr>
      <vt:lpstr>Front!Print_Area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Gurz, Michael</dc:creator>
  <cp:lastModifiedBy>N, Hemanthkkumar</cp:lastModifiedBy>
  <cp:lastPrinted>2025-03-20T18:26:46Z</cp:lastPrinted>
  <dcterms:created xsi:type="dcterms:W3CDTF">2018-06-13T16:44:01Z</dcterms:created>
  <dcterms:modified xsi:type="dcterms:W3CDTF">2026-07-03T13:38:18Z</dcterms:modified>
</cp:coreProperties>
</file>